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echnip-my.sharepoint.com/personal/brice_belin_ten_com/Documents/T.EN_Documents_Perso/"/>
    </mc:Choice>
  </mc:AlternateContent>
  <xr:revisionPtr revIDLastSave="410" documentId="13_ncr:1_{FBFA83AD-6325-4994-B2DE-B28A09FE32BA}" xr6:coauthVersionLast="47" xr6:coauthVersionMax="47" xr10:uidLastSave="{308583EE-6FAC-4A34-A1EC-B0628FFB0889}"/>
  <bookViews>
    <workbookView xWindow="-120" yWindow="-120" windowWidth="29040" windowHeight="15720" tabRatio="849" firstSheet="51" activeTab="55" xr2:uid="{00000000-000D-0000-FFFF-FFFF00000000}"/>
  </bookViews>
  <sheets>
    <sheet name="SEM1" sheetId="1" r:id="rId1"/>
    <sheet name="SEM2" sheetId="2" r:id="rId2"/>
    <sheet name="SEM3" sheetId="3" r:id="rId3"/>
    <sheet name="SEM4" sheetId="4" r:id="rId4"/>
    <sheet name="SEM5" sheetId="5" r:id="rId5"/>
    <sheet name="SEM6" sheetId="6" r:id="rId6"/>
    <sheet name="SEM7" sheetId="7" r:id="rId7"/>
    <sheet name="SEM8" sheetId="8" r:id="rId8"/>
    <sheet name="SEM9" sheetId="9" r:id="rId9"/>
    <sheet name="SEM10" sheetId="10" r:id="rId10"/>
    <sheet name="SEM11" sheetId="11" r:id="rId11"/>
    <sheet name="SEM12" sheetId="12" r:id="rId12"/>
    <sheet name="SEM13" sheetId="13" r:id="rId13"/>
    <sheet name="1 TRIMESTRE" sheetId="14" r:id="rId14"/>
    <sheet name="SEM14 " sheetId="15" r:id="rId15"/>
    <sheet name="SEM15" sheetId="16" r:id="rId16"/>
    <sheet name="SEM16" sheetId="17" r:id="rId17"/>
    <sheet name="SEM17" sheetId="18" r:id="rId18"/>
    <sheet name="SEM18" sheetId="19" r:id="rId19"/>
    <sheet name="SEM19" sheetId="20" r:id="rId20"/>
    <sheet name="SEM20" sheetId="21" r:id="rId21"/>
    <sheet name="SEM21" sheetId="22" r:id="rId22"/>
    <sheet name="SEM22" sheetId="23" r:id="rId23"/>
    <sheet name="SEM23" sheetId="24" r:id="rId24"/>
    <sheet name="SEM24" sheetId="25" r:id="rId25"/>
    <sheet name="SEM25" sheetId="26" r:id="rId26"/>
    <sheet name="SEM26" sheetId="27" r:id="rId27"/>
    <sheet name="2 TRIMESTRE" sheetId="56" r:id="rId28"/>
    <sheet name="SEM27" sheetId="28" r:id="rId29"/>
    <sheet name="SEM28" sheetId="29" r:id="rId30"/>
    <sheet name="SEM29" sheetId="30" r:id="rId31"/>
    <sheet name="SEM30" sheetId="31" r:id="rId32"/>
    <sheet name="SEM31" sheetId="32" r:id="rId33"/>
    <sheet name="SEM32" sheetId="33" r:id="rId34"/>
    <sheet name="SEM33" sheetId="34" r:id="rId35"/>
    <sheet name="SEM34" sheetId="35" r:id="rId36"/>
    <sheet name="SEM35" sheetId="36" r:id="rId37"/>
    <sheet name="SEM36" sheetId="37" r:id="rId38"/>
    <sheet name="SEM37" sheetId="38" r:id="rId39"/>
    <sheet name="SEM38" sheetId="39" r:id="rId40"/>
    <sheet name="SEM39" sheetId="40" r:id="rId41"/>
    <sheet name="3 TRIMESTRE" sheetId="41" r:id="rId42"/>
    <sheet name="SEM40" sheetId="42" r:id="rId43"/>
    <sheet name="SEM41" sheetId="43" r:id="rId44"/>
    <sheet name="SEM42" sheetId="44" r:id="rId45"/>
    <sheet name="SEM43" sheetId="45" r:id="rId46"/>
    <sheet name="SEM44" sheetId="46" r:id="rId47"/>
    <sheet name="SEM45" sheetId="47" r:id="rId48"/>
    <sheet name="SEM46" sheetId="48" r:id="rId49"/>
    <sheet name="SEM47" sheetId="49" r:id="rId50"/>
    <sheet name="SEM48" sheetId="50" r:id="rId51"/>
    <sheet name="SEM49" sheetId="51" r:id="rId52"/>
    <sheet name="SEM50" sheetId="52" r:id="rId53"/>
    <sheet name="SEM51" sheetId="53" r:id="rId54"/>
    <sheet name="SEM52" sheetId="54" r:id="rId55"/>
    <sheet name="SEM53" sheetId="57" r:id="rId56"/>
    <sheet name="4 TRIMESTRE" sheetId="55" r:id="rId57"/>
  </sheet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49" l="1"/>
  <c r="M34" i="31" l="1"/>
  <c r="M30" i="31"/>
  <c r="M45" i="24"/>
  <c r="M41" i="24"/>
  <c r="M30" i="24"/>
  <c r="M28" i="21"/>
  <c r="M22" i="21"/>
  <c r="M9" i="21"/>
  <c r="M31" i="48"/>
  <c r="M67" i="45" l="1"/>
  <c r="O66" i="46"/>
  <c r="O91" i="46"/>
  <c r="O100" i="46"/>
  <c r="N66" i="46"/>
  <c r="N91" i="46"/>
  <c r="N100" i="46"/>
  <c r="M66" i="46"/>
  <c r="M91" i="46"/>
  <c r="M100" i="46"/>
  <c r="P100" i="46" l="1"/>
  <c r="P91" i="46"/>
  <c r="P66" i="46"/>
  <c r="O106" i="28"/>
  <c r="N106" i="28"/>
  <c r="M106" i="28"/>
  <c r="M56" i="27"/>
  <c r="M36" i="27"/>
  <c r="O74" i="20"/>
  <c r="N74" i="20"/>
  <c r="M74" i="20"/>
  <c r="O71" i="20"/>
  <c r="N71" i="20"/>
  <c r="M71" i="20"/>
  <c r="O52" i="20"/>
  <c r="N52" i="20"/>
  <c r="M52" i="20"/>
  <c r="P106" i="28" l="1"/>
  <c r="P74" i="20"/>
  <c r="P52" i="20"/>
  <c r="P71" i="20"/>
  <c r="O9" i="19" l="1"/>
  <c r="N9" i="19"/>
  <c r="M9" i="19"/>
  <c r="M44" i="51"/>
  <c r="M9" i="51"/>
  <c r="M85" i="45"/>
  <c r="M72" i="38"/>
  <c r="M9" i="38"/>
  <c r="M12" i="1"/>
  <c r="N12" i="1"/>
  <c r="O12" i="1"/>
  <c r="M97" i="45"/>
  <c r="N97" i="45"/>
  <c r="O97" i="45"/>
  <c r="O9" i="22"/>
  <c r="N9" i="22"/>
  <c r="M9" i="22"/>
  <c r="M80" i="10"/>
  <c r="M65" i="10"/>
  <c r="M46" i="10"/>
  <c r="M26" i="10"/>
  <c r="M9" i="10"/>
  <c r="O48" i="53"/>
  <c r="N48" i="53"/>
  <c r="M48" i="53"/>
  <c r="O17" i="36"/>
  <c r="N17" i="36"/>
  <c r="M17" i="36"/>
  <c r="O15" i="36"/>
  <c r="N15" i="36"/>
  <c r="M15" i="36"/>
  <c r="O32" i="33"/>
  <c r="N32" i="33"/>
  <c r="M32" i="33"/>
  <c r="O36" i="33"/>
  <c r="N36" i="33"/>
  <c r="M36" i="33"/>
  <c r="O34" i="33"/>
  <c r="N34" i="33"/>
  <c r="M34" i="33"/>
  <c r="O21" i="33"/>
  <c r="N21" i="33"/>
  <c r="M21" i="33"/>
  <c r="P9" i="19" l="1"/>
  <c r="P12" i="1"/>
  <c r="P97" i="45"/>
  <c r="P32" i="33"/>
  <c r="P34" i="33"/>
  <c r="P21" i="33"/>
  <c r="P9" i="22"/>
  <c r="P48" i="53"/>
  <c r="P17" i="36"/>
  <c r="P15" i="36"/>
  <c r="P36" i="33"/>
  <c r="O67" i="29" l="1"/>
  <c r="N67" i="29"/>
  <c r="M67" i="29"/>
  <c r="P67" i="29" l="1"/>
  <c r="O9" i="17"/>
  <c r="N9" i="17"/>
  <c r="M9" i="17"/>
  <c r="P9" i="17" l="1"/>
  <c r="O92" i="6"/>
  <c r="N92" i="6"/>
  <c r="M92" i="6"/>
  <c r="O62" i="6"/>
  <c r="N62" i="6"/>
  <c r="M62" i="6"/>
  <c r="P62" i="6" l="1"/>
  <c r="P92" i="6"/>
  <c r="O11" i="54"/>
  <c r="O13" i="54"/>
  <c r="N11" i="54"/>
  <c r="N13" i="54"/>
  <c r="M11" i="54"/>
  <c r="M13" i="54"/>
  <c r="P11" i="54" l="1"/>
  <c r="P13" i="54"/>
  <c r="O9" i="48"/>
  <c r="N9" i="48"/>
  <c r="M9" i="48"/>
  <c r="O31" i="48"/>
  <c r="N31" i="48"/>
  <c r="P31" i="48" l="1"/>
  <c r="P9" i="48"/>
  <c r="M9" i="45"/>
  <c r="M37" i="45"/>
  <c r="O11" i="30" l="1"/>
  <c r="N11" i="30"/>
  <c r="M11" i="30"/>
  <c r="O9" i="30"/>
  <c r="N9" i="30"/>
  <c r="M9" i="30"/>
  <c r="O9" i="29"/>
  <c r="N9" i="29"/>
  <c r="M9" i="29"/>
  <c r="O35" i="29"/>
  <c r="N35" i="29"/>
  <c r="M35" i="29"/>
  <c r="P9" i="30" l="1"/>
  <c r="P11" i="30"/>
  <c r="P9" i="29"/>
  <c r="P35" i="29"/>
  <c r="O40" i="23"/>
  <c r="O45" i="24" l="1"/>
  <c r="N45" i="24"/>
  <c r="O41" i="24"/>
  <c r="N41" i="24"/>
  <c r="O32" i="18" l="1"/>
  <c r="N32" i="18"/>
  <c r="M32" i="18"/>
  <c r="O25" i="18"/>
  <c r="N25" i="18"/>
  <c r="M25" i="18"/>
  <c r="O12" i="18"/>
  <c r="N12" i="18"/>
  <c r="M12" i="18"/>
  <c r="O9" i="18"/>
  <c r="N9" i="18"/>
  <c r="M9" i="18"/>
  <c r="P32" i="18" l="1"/>
  <c r="P9" i="18"/>
  <c r="P25" i="18"/>
  <c r="P12" i="18"/>
  <c r="O96" i="9"/>
  <c r="N96" i="9"/>
  <c r="M96" i="9"/>
  <c r="P96" i="9" l="1"/>
  <c r="O129" i="8"/>
  <c r="N129" i="8"/>
  <c r="M129" i="8"/>
  <c r="P129" i="8" l="1"/>
  <c r="O46" i="57"/>
  <c r="N46" i="57"/>
  <c r="M46" i="57"/>
  <c r="O44" i="57"/>
  <c r="N44" i="57"/>
  <c r="M44" i="57"/>
  <c r="O42" i="57"/>
  <c r="N42" i="57"/>
  <c r="M42" i="57"/>
  <c r="O40" i="57"/>
  <c r="N40" i="57"/>
  <c r="M40" i="57"/>
  <c r="O26" i="57"/>
  <c r="N26" i="57"/>
  <c r="M26" i="57"/>
  <c r="O9" i="57"/>
  <c r="N9" i="57"/>
  <c r="M9" i="57"/>
  <c r="O9" i="54"/>
  <c r="N9" i="54"/>
  <c r="M9" i="54"/>
  <c r="P46" i="57" l="1"/>
  <c r="P40" i="57"/>
  <c r="P44" i="57"/>
  <c r="P26" i="57"/>
  <c r="P9" i="57"/>
  <c r="P42" i="57"/>
  <c r="P9" i="54"/>
  <c r="M29" i="43" l="1"/>
  <c r="M9" i="43"/>
  <c r="M56" i="39" l="1"/>
  <c r="N119" i="27" l="1"/>
  <c r="O119" i="27"/>
  <c r="M40" i="23" l="1"/>
  <c r="N40" i="23"/>
  <c r="P40" i="23" l="1"/>
  <c r="O37" i="20"/>
  <c r="N37" i="20"/>
  <c r="M37" i="20"/>
  <c r="P37" i="20" l="1"/>
  <c r="M60" i="17"/>
  <c r="M61" i="15" l="1"/>
  <c r="M9" i="15" l="1"/>
  <c r="O15" i="1" l="1"/>
  <c r="N15" i="1"/>
  <c r="M15" i="1"/>
  <c r="P15" i="1" l="1"/>
  <c r="M29" i="49"/>
  <c r="M13" i="49"/>
  <c r="M44" i="39" l="1"/>
  <c r="M26" i="39"/>
  <c r="M9" i="39"/>
  <c r="O76" i="37" l="1"/>
  <c r="N76" i="37"/>
  <c r="M76" i="37"/>
  <c r="O58" i="37"/>
  <c r="N58" i="37"/>
  <c r="M58" i="37"/>
  <c r="O29" i="37"/>
  <c r="N29" i="37"/>
  <c r="M29" i="37"/>
  <c r="O9" i="37"/>
  <c r="N9" i="37"/>
  <c r="M9" i="37"/>
  <c r="O95" i="37"/>
  <c r="N95" i="37"/>
  <c r="M95" i="37"/>
  <c r="P95" i="37" l="1"/>
  <c r="P76" i="37"/>
  <c r="P29" i="37"/>
  <c r="P9" i="37"/>
  <c r="P58" i="37"/>
  <c r="M9" i="33"/>
  <c r="M94" i="32"/>
  <c r="M73" i="32"/>
  <c r="M50" i="32"/>
  <c r="M36" i="32"/>
  <c r="M9" i="32"/>
  <c r="O9" i="24" l="1"/>
  <c r="N9" i="24"/>
  <c r="O44" i="23"/>
  <c r="N44" i="23"/>
  <c r="O43" i="23"/>
  <c r="N43" i="23"/>
  <c r="O108" i="22"/>
  <c r="N108" i="22"/>
  <c r="O107" i="22"/>
  <c r="N107" i="22"/>
  <c r="P44" i="23" l="1"/>
  <c r="M108" i="22"/>
  <c r="M107" i="22"/>
  <c r="P108" i="22" l="1"/>
  <c r="M9" i="53"/>
  <c r="N42" i="44" l="1"/>
  <c r="O71" i="47" l="1"/>
  <c r="N71" i="47"/>
  <c r="M71" i="47"/>
  <c r="O41" i="46"/>
  <c r="N41" i="46"/>
  <c r="M41" i="46"/>
  <c r="O9" i="46"/>
  <c r="N9" i="46"/>
  <c r="M9" i="46"/>
  <c r="O31" i="30"/>
  <c r="O82" i="29"/>
  <c r="O155" i="28"/>
  <c r="O127" i="26"/>
  <c r="O99" i="25"/>
  <c r="O50" i="24"/>
  <c r="M9" i="24"/>
  <c r="O93" i="22"/>
  <c r="O84" i="22"/>
  <c r="N93" i="22"/>
  <c r="N84" i="22"/>
  <c r="M93" i="22"/>
  <c r="M84" i="22"/>
  <c r="M9" i="20"/>
  <c r="M21" i="19"/>
  <c r="N22" i="5"/>
  <c r="N9" i="5"/>
  <c r="M47" i="6"/>
  <c r="M31" i="6"/>
  <c r="M9" i="6"/>
  <c r="O55" i="1"/>
  <c r="P102" i="2"/>
  <c r="M102" i="2"/>
  <c r="N102" i="2"/>
  <c r="O102" i="2"/>
  <c r="O101" i="3"/>
  <c r="O108" i="4"/>
  <c r="O116" i="5"/>
  <c r="O110" i="6"/>
  <c r="O97" i="7"/>
  <c r="O145" i="8"/>
  <c r="O99" i="9"/>
  <c r="O89" i="10"/>
  <c r="O116" i="11"/>
  <c r="O113" i="12"/>
  <c r="O101" i="13"/>
  <c r="O96" i="20"/>
  <c r="O72" i="21"/>
  <c r="O9" i="20"/>
  <c r="N9" i="20"/>
  <c r="O21" i="19"/>
  <c r="N21" i="19"/>
  <c r="O111" i="17"/>
  <c r="N111" i="17"/>
  <c r="O78" i="17"/>
  <c r="N78" i="17"/>
  <c r="O60" i="17"/>
  <c r="N60" i="17"/>
  <c r="O39" i="17"/>
  <c r="N39" i="17"/>
  <c r="M111" i="17"/>
  <c r="M78" i="17"/>
  <c r="M39" i="17"/>
  <c r="N96" i="20"/>
  <c r="M96" i="20"/>
  <c r="N72" i="21"/>
  <c r="M72" i="21"/>
  <c r="M43" i="23"/>
  <c r="P43" i="23" s="1"/>
  <c r="N50" i="24"/>
  <c r="N99" i="25"/>
  <c r="M99" i="25"/>
  <c r="N127" i="26"/>
  <c r="M127" i="26"/>
  <c r="M119" i="27"/>
  <c r="P119" i="27" s="1"/>
  <c r="O101" i="8"/>
  <c r="N101" i="8"/>
  <c r="O78" i="8"/>
  <c r="N78" i="8"/>
  <c r="O47" i="8"/>
  <c r="N47" i="8"/>
  <c r="O9" i="8"/>
  <c r="N9" i="8"/>
  <c r="M101" i="8"/>
  <c r="M78" i="8"/>
  <c r="M47" i="8"/>
  <c r="M9" i="8"/>
  <c r="O47" i="6"/>
  <c r="O31" i="6"/>
  <c r="O9" i="6"/>
  <c r="N47" i="6"/>
  <c r="N31" i="6"/>
  <c r="N9" i="6"/>
  <c r="O22" i="5"/>
  <c r="M22" i="5"/>
  <c r="O65" i="4"/>
  <c r="N65" i="4"/>
  <c r="M65" i="4"/>
  <c r="O86" i="26"/>
  <c r="N86" i="26"/>
  <c r="M86" i="26"/>
  <c r="P47" i="6" l="1"/>
  <c r="P39" i="17"/>
  <c r="P101" i="8"/>
  <c r="P47" i="8"/>
  <c r="P31" i="6"/>
  <c r="P22" i="5"/>
  <c r="P65" i="4"/>
  <c r="P96" i="20"/>
  <c r="P78" i="17"/>
  <c r="P60" i="17"/>
  <c r="P86" i="26"/>
  <c r="P9" i="24"/>
  <c r="P93" i="22"/>
  <c r="P84" i="22"/>
  <c r="P111" i="17"/>
  <c r="P78" i="8"/>
  <c r="P9" i="8"/>
  <c r="P9" i="6"/>
  <c r="P71" i="47"/>
  <c r="P41" i="46"/>
  <c r="P9" i="46"/>
  <c r="P127" i="26"/>
  <c r="P99" i="25"/>
  <c r="P50" i="24"/>
  <c r="P72" i="21"/>
  <c r="O18" i="19" l="1"/>
  <c r="N18" i="19"/>
  <c r="O93" i="9" l="1"/>
  <c r="N93" i="9"/>
  <c r="O55" i="9"/>
  <c r="N55" i="9"/>
  <c r="O26" i="9"/>
  <c r="N26" i="9"/>
  <c r="O9" i="36" l="1"/>
  <c r="N9" i="36"/>
  <c r="O11" i="36"/>
  <c r="N11" i="36"/>
  <c r="O13" i="36"/>
  <c r="N13" i="36"/>
  <c r="O22" i="30" l="1"/>
  <c r="N22" i="30"/>
  <c r="O17" i="30"/>
  <c r="N17" i="30"/>
  <c r="O14" i="30"/>
  <c r="N14" i="30"/>
  <c r="O56" i="27" l="1"/>
  <c r="N56" i="27"/>
  <c r="P56" i="27" l="1"/>
  <c r="O9" i="23"/>
  <c r="N9" i="23"/>
  <c r="O55" i="21" l="1"/>
  <c r="N55" i="21"/>
  <c r="O37" i="21"/>
  <c r="N37" i="21"/>
  <c r="M55" i="21"/>
  <c r="M37" i="21"/>
  <c r="O82" i="16" l="1"/>
  <c r="O101" i="16"/>
  <c r="N101" i="16"/>
  <c r="N82" i="16"/>
  <c r="N42" i="16"/>
  <c r="O9" i="16"/>
  <c r="N9" i="16"/>
  <c r="O9" i="12" l="1"/>
  <c r="O9" i="11" l="1"/>
  <c r="N9" i="11"/>
  <c r="M87" i="4" l="1"/>
  <c r="M45" i="4"/>
  <c r="M26" i="4"/>
  <c r="M9" i="4"/>
  <c r="M86" i="3"/>
  <c r="M66" i="3"/>
  <c r="M51" i="3"/>
  <c r="M34" i="3"/>
  <c r="M9" i="3"/>
  <c r="O41" i="1" l="1"/>
  <c r="N41" i="1"/>
  <c r="O18" i="1"/>
  <c r="N18" i="1"/>
  <c r="O9" i="1"/>
  <c r="N9" i="1"/>
  <c r="O80" i="53" l="1"/>
  <c r="N80" i="53"/>
  <c r="O63" i="53"/>
  <c r="N63" i="53"/>
  <c r="O31" i="53"/>
  <c r="N31" i="53"/>
  <c r="O9" i="53"/>
  <c r="N9" i="53"/>
  <c r="O83" i="52" l="1"/>
  <c r="O68" i="52"/>
  <c r="O56" i="52"/>
  <c r="O35" i="52"/>
  <c r="O9" i="52"/>
  <c r="N83" i="52"/>
  <c r="N68" i="52"/>
  <c r="N56" i="52"/>
  <c r="N35" i="52"/>
  <c r="N9" i="52"/>
  <c r="O58" i="51"/>
  <c r="O44" i="51"/>
  <c r="O38" i="51"/>
  <c r="O22" i="51"/>
  <c r="O9" i="51"/>
  <c r="N9" i="51"/>
  <c r="N22" i="51"/>
  <c r="N38" i="51"/>
  <c r="N44" i="51"/>
  <c r="N58" i="51"/>
  <c r="O88" i="50" l="1"/>
  <c r="N88" i="50"/>
  <c r="O75" i="50"/>
  <c r="N75" i="50"/>
  <c r="O61" i="50"/>
  <c r="N61" i="50"/>
  <c r="O34" i="50"/>
  <c r="N34" i="50"/>
  <c r="O9" i="50"/>
  <c r="N9" i="50"/>
  <c r="M88" i="50"/>
  <c r="M75" i="50"/>
  <c r="M61" i="50"/>
  <c r="M34" i="50"/>
  <c r="M9" i="50"/>
  <c r="O29" i="49"/>
  <c r="O23" i="49"/>
  <c r="O17" i="49"/>
  <c r="O13" i="49"/>
  <c r="O9" i="49"/>
  <c r="N29" i="49"/>
  <c r="N23" i="49"/>
  <c r="N17" i="49"/>
  <c r="N13" i="49"/>
  <c r="N9" i="49"/>
  <c r="M70" i="48"/>
  <c r="M48" i="48"/>
  <c r="O70" i="48" l="1"/>
  <c r="N70" i="48"/>
  <c r="O48" i="48"/>
  <c r="N48" i="48"/>
  <c r="O26" i="48"/>
  <c r="N26" i="48"/>
  <c r="M42" i="47" l="1"/>
  <c r="M31" i="47"/>
  <c r="M16" i="47"/>
  <c r="M9" i="47"/>
  <c r="O42" i="47"/>
  <c r="N42" i="47"/>
  <c r="O31" i="47"/>
  <c r="N31" i="47"/>
  <c r="O16" i="47"/>
  <c r="N16" i="47"/>
  <c r="O9" i="47"/>
  <c r="N9" i="47"/>
  <c r="O85" i="45" l="1"/>
  <c r="N85" i="45"/>
  <c r="O67" i="45"/>
  <c r="N67" i="45"/>
  <c r="O37" i="45"/>
  <c r="N37" i="45"/>
  <c r="O9" i="45"/>
  <c r="N9" i="45"/>
  <c r="P84" i="44" l="1"/>
  <c r="O84" i="44"/>
  <c r="P68" i="44"/>
  <c r="O68" i="44"/>
  <c r="P42" i="44"/>
  <c r="O42" i="44"/>
  <c r="P21" i="44"/>
  <c r="O21" i="44"/>
  <c r="P9" i="44"/>
  <c r="O9" i="44"/>
  <c r="O94" i="43" l="1"/>
  <c r="N94" i="43"/>
  <c r="O73" i="43"/>
  <c r="N73" i="43"/>
  <c r="O43" i="43"/>
  <c r="N43" i="43"/>
  <c r="O29" i="43"/>
  <c r="N29" i="43"/>
  <c r="O9" i="43"/>
  <c r="N9" i="43"/>
  <c r="O104" i="42" l="1"/>
  <c r="N104" i="42"/>
  <c r="M104" i="42"/>
  <c r="O72" i="42"/>
  <c r="N72" i="42"/>
  <c r="M72" i="42"/>
  <c r="O55" i="42"/>
  <c r="N55" i="42"/>
  <c r="M55" i="42"/>
  <c r="O32" i="42"/>
  <c r="N32" i="42"/>
  <c r="M32" i="42"/>
  <c r="O9" i="42"/>
  <c r="N9" i="42"/>
  <c r="M9" i="42"/>
  <c r="O77" i="40"/>
  <c r="O59" i="40"/>
  <c r="O35" i="40"/>
  <c r="N100" i="40"/>
  <c r="N77" i="40"/>
  <c r="N59" i="40"/>
  <c r="N35" i="40"/>
  <c r="M77" i="40"/>
  <c r="M59" i="40"/>
  <c r="M35" i="40"/>
  <c r="M9" i="40"/>
  <c r="M100" i="40"/>
  <c r="O100" i="40"/>
  <c r="O9" i="40"/>
  <c r="N9" i="40"/>
  <c r="P104" i="42" l="1"/>
  <c r="O69" i="39"/>
  <c r="N69" i="39"/>
  <c r="O56" i="39"/>
  <c r="N56" i="39"/>
  <c r="O44" i="39"/>
  <c r="N44" i="39"/>
  <c r="O26" i="39"/>
  <c r="N26" i="39"/>
  <c r="O9" i="39"/>
  <c r="N9" i="39"/>
  <c r="O72" i="38"/>
  <c r="N72" i="38"/>
  <c r="O54" i="38"/>
  <c r="N54" i="38"/>
  <c r="O37" i="38"/>
  <c r="N37" i="38"/>
  <c r="O23" i="38"/>
  <c r="N23" i="38"/>
  <c r="O9" i="38"/>
  <c r="N9" i="38"/>
  <c r="O9" i="33" l="1"/>
  <c r="N9" i="33"/>
  <c r="O94" i="32" l="1"/>
  <c r="N94" i="32"/>
  <c r="O73" i="32"/>
  <c r="N73" i="32"/>
  <c r="O50" i="32"/>
  <c r="N50" i="32"/>
  <c r="O36" i="32"/>
  <c r="N36" i="32"/>
  <c r="O9" i="32"/>
  <c r="N9" i="32"/>
  <c r="O59" i="31" l="1"/>
  <c r="N59" i="31"/>
  <c r="O38" i="31"/>
  <c r="N38" i="31"/>
  <c r="O34" i="31"/>
  <c r="N34" i="31"/>
  <c r="O30" i="31"/>
  <c r="N30" i="31"/>
  <c r="O9" i="31"/>
  <c r="N9" i="31"/>
  <c r="O63" i="29" l="1"/>
  <c r="N63" i="29"/>
  <c r="O53" i="29"/>
  <c r="N53" i="29"/>
  <c r="O136" i="28" l="1"/>
  <c r="N136" i="28"/>
  <c r="O67" i="28"/>
  <c r="N67" i="28"/>
  <c r="O27" i="28"/>
  <c r="N27" i="28"/>
  <c r="O9" i="28"/>
  <c r="N9" i="28"/>
  <c r="O90" i="27" l="1"/>
  <c r="N90" i="27"/>
  <c r="O73" i="27"/>
  <c r="N73" i="27"/>
  <c r="O36" i="27"/>
  <c r="N36" i="27"/>
  <c r="O9" i="27"/>
  <c r="N9" i="27"/>
  <c r="O114" i="26" l="1"/>
  <c r="N114" i="26"/>
  <c r="O59" i="26"/>
  <c r="N59" i="26"/>
  <c r="O40" i="26"/>
  <c r="N40" i="26"/>
  <c r="O9" i="26"/>
  <c r="N9" i="26"/>
  <c r="O73" i="25"/>
  <c r="M73" i="25"/>
  <c r="M60" i="25"/>
  <c r="M41" i="25"/>
  <c r="M13" i="25"/>
  <c r="M9" i="25"/>
  <c r="N73" i="25" l="1"/>
  <c r="O60" i="25"/>
  <c r="N60" i="25"/>
  <c r="O41" i="25"/>
  <c r="N41" i="25"/>
  <c r="O13" i="25"/>
  <c r="N13" i="25"/>
  <c r="O9" i="25"/>
  <c r="N9" i="25"/>
  <c r="O30" i="24" l="1"/>
  <c r="N30" i="24"/>
  <c r="O20" i="24" l="1"/>
  <c r="N20" i="24"/>
  <c r="O37" i="23" l="1"/>
  <c r="M37" i="23"/>
  <c r="N37" i="23"/>
  <c r="O32" i="23"/>
  <c r="N32" i="23"/>
  <c r="M32" i="23"/>
  <c r="O26" i="23"/>
  <c r="M26" i="23"/>
  <c r="N26" i="23"/>
  <c r="M61" i="22"/>
  <c r="O61" i="22"/>
  <c r="N61" i="22"/>
  <c r="O36" i="22"/>
  <c r="N36" i="22"/>
  <c r="M36" i="22"/>
  <c r="P37" i="23" l="1"/>
  <c r="O28" i="21"/>
  <c r="N28" i="21"/>
  <c r="O22" i="21"/>
  <c r="N22" i="21"/>
  <c r="O9" i="21"/>
  <c r="N9" i="21"/>
  <c r="P9" i="20" l="1"/>
  <c r="O15" i="19" l="1"/>
  <c r="N15" i="19"/>
  <c r="O12" i="19"/>
  <c r="N12" i="19"/>
  <c r="O54" i="18" l="1"/>
  <c r="N54" i="18"/>
  <c r="N9" i="12" l="1"/>
  <c r="P24" i="19" l="1"/>
  <c r="O24" i="19"/>
  <c r="N24" i="19"/>
  <c r="M24" i="19"/>
  <c r="P58" i="18"/>
  <c r="O58" i="18"/>
  <c r="N58" i="18"/>
  <c r="M58" i="18"/>
  <c r="O116" i="15"/>
  <c r="P125" i="17"/>
  <c r="O125" i="17"/>
  <c r="M125" i="17"/>
  <c r="N125" i="17" s="1"/>
  <c r="O61" i="16"/>
  <c r="N61" i="16"/>
  <c r="O42" i="16"/>
  <c r="M61" i="16"/>
  <c r="M42" i="16"/>
  <c r="O87" i="15"/>
  <c r="N87" i="15"/>
  <c r="O61" i="15"/>
  <c r="N61" i="15"/>
  <c r="O44" i="15"/>
  <c r="N44" i="15"/>
  <c r="O27" i="15"/>
  <c r="N27" i="15"/>
  <c r="O9" i="15"/>
  <c r="N9" i="15"/>
  <c r="O86" i="13" l="1"/>
  <c r="N86" i="13"/>
  <c r="O62" i="13"/>
  <c r="N62" i="13"/>
  <c r="O49" i="13"/>
  <c r="N49" i="13"/>
  <c r="O27" i="13"/>
  <c r="N27" i="13"/>
  <c r="O9" i="13"/>
  <c r="N9" i="13"/>
  <c r="M61" i="12" l="1"/>
  <c r="M41" i="12"/>
  <c r="M25" i="12"/>
  <c r="M91" i="11"/>
  <c r="M74" i="11"/>
  <c r="M51" i="11"/>
  <c r="M30" i="11"/>
  <c r="M91" i="12" l="1"/>
  <c r="N91" i="12"/>
  <c r="O91" i="12"/>
  <c r="O61" i="12"/>
  <c r="N61" i="12"/>
  <c r="O41" i="12"/>
  <c r="N41" i="12"/>
  <c r="O25" i="12"/>
  <c r="N25" i="12"/>
  <c r="M9" i="12"/>
  <c r="O91" i="11"/>
  <c r="N91" i="11"/>
  <c r="O74" i="11"/>
  <c r="N74" i="11"/>
  <c r="O51" i="11"/>
  <c r="N51" i="11"/>
  <c r="O30" i="11"/>
  <c r="N30" i="11"/>
  <c r="M9" i="11"/>
  <c r="O80" i="10"/>
  <c r="N80" i="10"/>
  <c r="O65" i="10"/>
  <c r="N65" i="10"/>
  <c r="O46" i="10"/>
  <c r="N46" i="10"/>
  <c r="O26" i="10"/>
  <c r="N26" i="10"/>
  <c r="O9" i="10"/>
  <c r="N9" i="10"/>
  <c r="O9" i="9" l="1"/>
  <c r="N9" i="9"/>
  <c r="M37" i="7"/>
  <c r="M9" i="7"/>
  <c r="O74" i="7"/>
  <c r="N74" i="7"/>
  <c r="O63" i="7"/>
  <c r="N63" i="7"/>
  <c r="O37" i="7"/>
  <c r="N37" i="7"/>
  <c r="O29" i="7"/>
  <c r="N29" i="7"/>
  <c r="O9" i="7"/>
  <c r="N9" i="7"/>
  <c r="O96" i="5" l="1"/>
  <c r="O64" i="5"/>
  <c r="O43" i="5"/>
  <c r="O9" i="5"/>
  <c r="N96" i="5"/>
  <c r="N64" i="5"/>
  <c r="N43" i="5"/>
  <c r="O87" i="4"/>
  <c r="O45" i="4"/>
  <c r="O26" i="4"/>
  <c r="O9" i="4"/>
  <c r="N87" i="4"/>
  <c r="N45" i="4"/>
  <c r="N26" i="4"/>
  <c r="N9" i="4"/>
  <c r="O86" i="3"/>
  <c r="O66" i="3"/>
  <c r="O51" i="3"/>
  <c r="O34" i="3"/>
  <c r="O9" i="3"/>
  <c r="N86" i="3"/>
  <c r="N66" i="3"/>
  <c r="N51" i="3"/>
  <c r="N34" i="3"/>
  <c r="N9" i="3"/>
  <c r="O83" i="2"/>
  <c r="O70" i="2"/>
  <c r="O46" i="2"/>
  <c r="O29" i="2"/>
  <c r="O9" i="2"/>
  <c r="N83" i="2"/>
  <c r="N70" i="2"/>
  <c r="N46" i="2"/>
  <c r="N29" i="2"/>
  <c r="N9" i="2"/>
  <c r="P107" i="22" l="1"/>
  <c r="N50" i="57"/>
  <c r="M15" i="54"/>
  <c r="N15" i="54"/>
  <c r="O15" i="54"/>
  <c r="M17" i="54"/>
  <c r="N17" i="54"/>
  <c r="O17" i="54"/>
  <c r="N23" i="54"/>
  <c r="M31" i="53"/>
  <c r="M63" i="53"/>
  <c r="M80" i="53"/>
  <c r="N108" i="53"/>
  <c r="M9" i="52"/>
  <c r="M35" i="52"/>
  <c r="M56" i="52"/>
  <c r="M68" i="52"/>
  <c r="M83" i="52"/>
  <c r="N111" i="52"/>
  <c r="M22" i="51"/>
  <c r="M38" i="51"/>
  <c r="M58" i="51"/>
  <c r="N83" i="51"/>
  <c r="N108" i="50"/>
  <c r="M9" i="49"/>
  <c r="M23" i="49"/>
  <c r="N38" i="49"/>
  <c r="M26" i="48"/>
  <c r="N87" i="48"/>
  <c r="N101" i="47"/>
  <c r="N119" i="46"/>
  <c r="N119" i="45"/>
  <c r="N9" i="44"/>
  <c r="N21" i="44"/>
  <c r="N68" i="44"/>
  <c r="N84" i="44"/>
  <c r="O103" i="44"/>
  <c r="M43" i="43"/>
  <c r="M73" i="43"/>
  <c r="M94" i="43"/>
  <c r="N109" i="43"/>
  <c r="N125" i="42"/>
  <c r="N137" i="40"/>
  <c r="M69" i="39"/>
  <c r="N93" i="39"/>
  <c r="M23" i="38"/>
  <c r="P23" i="38" s="1"/>
  <c r="M37" i="38"/>
  <c r="P37" i="38" s="1"/>
  <c r="M54" i="38"/>
  <c r="N89" i="38"/>
  <c r="N118" i="37"/>
  <c r="M9" i="36"/>
  <c r="M11" i="36"/>
  <c r="M13" i="36"/>
  <c r="N23" i="36"/>
  <c r="M9" i="35"/>
  <c r="N9" i="35"/>
  <c r="O9" i="35"/>
  <c r="M11" i="35"/>
  <c r="N11" i="35"/>
  <c r="O11" i="35"/>
  <c r="M13" i="35"/>
  <c r="N13" i="35"/>
  <c r="O13" i="35"/>
  <c r="M15" i="35"/>
  <c r="N15" i="35"/>
  <c r="O15" i="35"/>
  <c r="M17" i="35"/>
  <c r="N17" i="35"/>
  <c r="O17" i="35"/>
  <c r="N23" i="35"/>
  <c r="M9" i="34"/>
  <c r="N9" i="34"/>
  <c r="O9" i="34"/>
  <c r="M11" i="34"/>
  <c r="N11" i="34"/>
  <c r="O11" i="34"/>
  <c r="M13" i="34"/>
  <c r="N13" i="34"/>
  <c r="O13" i="34"/>
  <c r="M15" i="34"/>
  <c r="N15" i="34"/>
  <c r="O15" i="34"/>
  <c r="M17" i="34"/>
  <c r="N17" i="34"/>
  <c r="O17" i="34"/>
  <c r="N23" i="34"/>
  <c r="N42" i="33"/>
  <c r="N118" i="32"/>
  <c r="M9" i="31"/>
  <c r="M38" i="31"/>
  <c r="M59" i="31"/>
  <c r="N85" i="31"/>
  <c r="M14" i="30"/>
  <c r="M17" i="30"/>
  <c r="M22" i="30"/>
  <c r="M31" i="30"/>
  <c r="N31" i="30"/>
  <c r="N35" i="30"/>
  <c r="M53" i="29"/>
  <c r="M63" i="29"/>
  <c r="M82" i="29"/>
  <c r="N82" i="29"/>
  <c r="N86" i="29"/>
  <c r="M9" i="28"/>
  <c r="M27" i="28"/>
  <c r="M67" i="28"/>
  <c r="M136" i="28"/>
  <c r="M155" i="28"/>
  <c r="N155" i="28"/>
  <c r="N159" i="28"/>
  <c r="M9" i="27"/>
  <c r="M73" i="27"/>
  <c r="M90" i="27"/>
  <c r="N123" i="27"/>
  <c r="M9" i="26"/>
  <c r="M40" i="26"/>
  <c r="M59" i="26"/>
  <c r="M114" i="26"/>
  <c r="N131" i="26"/>
  <c r="P41" i="25"/>
  <c r="N103" i="25"/>
  <c r="M20" i="24"/>
  <c r="N54" i="24"/>
  <c r="M9" i="23"/>
  <c r="N47" i="23"/>
  <c r="N111" i="22"/>
  <c r="N76" i="21"/>
  <c r="N100" i="20"/>
  <c r="M12" i="19"/>
  <c r="M15" i="19"/>
  <c r="M18" i="19"/>
  <c r="P21" i="19"/>
  <c r="N28" i="19"/>
  <c r="M54" i="18"/>
  <c r="N62" i="18"/>
  <c r="N129" i="17"/>
  <c r="M9" i="16"/>
  <c r="M82" i="16"/>
  <c r="M101" i="16"/>
  <c r="M104" i="16"/>
  <c r="N104" i="16"/>
  <c r="O104" i="16"/>
  <c r="N108" i="16"/>
  <c r="M27" i="15"/>
  <c r="M44" i="15"/>
  <c r="M87" i="15"/>
  <c r="M116" i="15"/>
  <c r="N116" i="15"/>
  <c r="N120" i="15"/>
  <c r="M9" i="13"/>
  <c r="M27" i="13"/>
  <c r="M49" i="13"/>
  <c r="M62" i="13"/>
  <c r="M86" i="13"/>
  <c r="M101" i="13"/>
  <c r="N101" i="13"/>
  <c r="N105" i="13"/>
  <c r="P25" i="12"/>
  <c r="M113" i="12"/>
  <c r="N113" i="12"/>
  <c r="N117" i="12"/>
  <c r="M116" i="11"/>
  <c r="N116" i="11"/>
  <c r="N120" i="11"/>
  <c r="M89" i="10"/>
  <c r="N89" i="10"/>
  <c r="N93" i="10"/>
  <c r="M9" i="9"/>
  <c r="M26" i="9"/>
  <c r="M55" i="9"/>
  <c r="M93" i="9"/>
  <c r="M99" i="9"/>
  <c r="N99" i="9"/>
  <c r="N103" i="9"/>
  <c r="M145" i="8"/>
  <c r="N145" i="8"/>
  <c r="N149" i="8"/>
  <c r="M29" i="7"/>
  <c r="M63" i="7"/>
  <c r="M74" i="7"/>
  <c r="M97" i="7"/>
  <c r="N97" i="7"/>
  <c r="N101" i="7"/>
  <c r="M110" i="6"/>
  <c r="N110" i="6"/>
  <c r="N114" i="6"/>
  <c r="M9" i="5"/>
  <c r="M43" i="5"/>
  <c r="M64" i="5"/>
  <c r="M96" i="5"/>
  <c r="M116" i="5"/>
  <c r="N116" i="5"/>
  <c r="N120" i="5"/>
  <c r="M108" i="4"/>
  <c r="N108" i="4"/>
  <c r="N112" i="4"/>
  <c r="M101" i="3"/>
  <c r="N101" i="3"/>
  <c r="N105" i="3"/>
  <c r="M9" i="2"/>
  <c r="P9" i="2" s="1"/>
  <c r="M29" i="2"/>
  <c r="P29" i="2" s="1"/>
  <c r="M46" i="2"/>
  <c r="P46" i="2" s="1"/>
  <c r="M70" i="2"/>
  <c r="P70" i="2" s="1"/>
  <c r="M83" i="2"/>
  <c r="P83" i="2" s="1"/>
  <c r="N106" i="2"/>
  <c r="B9" i="1"/>
  <c r="M9" i="1"/>
  <c r="P9" i="1" s="1"/>
  <c r="M18" i="1"/>
  <c r="P18" i="1" s="1"/>
  <c r="M41" i="1"/>
  <c r="P41" i="1" s="1"/>
  <c r="M55" i="1"/>
  <c r="N55" i="1"/>
  <c r="N59" i="1"/>
  <c r="B12" i="1" l="1"/>
  <c r="B15" i="1" s="1"/>
  <c r="B18" i="1" s="1"/>
  <c r="B41" i="1" s="1"/>
  <c r="B55" i="1" s="1"/>
  <c r="B56" i="1" s="1"/>
  <c r="P116" i="15"/>
  <c r="P31" i="30"/>
  <c r="M22" i="34"/>
  <c r="O22" i="34"/>
  <c r="M22" i="35"/>
  <c r="M108" i="43"/>
  <c r="P116" i="11"/>
  <c r="P145" i="8"/>
  <c r="P116" i="5"/>
  <c r="P97" i="7"/>
  <c r="P155" i="28"/>
  <c r="P15" i="34"/>
  <c r="P13" i="34"/>
  <c r="N22" i="35"/>
  <c r="P17" i="54"/>
  <c r="P17" i="34"/>
  <c r="P101" i="3"/>
  <c r="P82" i="29"/>
  <c r="O22" i="36"/>
  <c r="N22" i="36"/>
  <c r="P11" i="36"/>
  <c r="M22" i="36"/>
  <c r="M22" i="54"/>
  <c r="N22" i="54"/>
  <c r="P83" i="52"/>
  <c r="P9" i="52"/>
  <c r="N82" i="51"/>
  <c r="M82" i="51"/>
  <c r="P22" i="51"/>
  <c r="P9" i="50"/>
  <c r="P9" i="49"/>
  <c r="P48" i="48"/>
  <c r="P31" i="47"/>
  <c r="P16" i="47"/>
  <c r="M118" i="46"/>
  <c r="N118" i="45"/>
  <c r="P85" i="45"/>
  <c r="O102" i="44"/>
  <c r="Q68" i="44"/>
  <c r="P9" i="43"/>
  <c r="P29" i="43"/>
  <c r="P43" i="43"/>
  <c r="N124" i="42"/>
  <c r="P32" i="42"/>
  <c r="P55" i="42"/>
  <c r="M136" i="40"/>
  <c r="N92" i="39"/>
  <c r="P69" i="39"/>
  <c r="N117" i="37"/>
  <c r="O41" i="33"/>
  <c r="N41" i="33"/>
  <c r="M41" i="33"/>
  <c r="P9" i="33"/>
  <c r="P94" i="32"/>
  <c r="N117" i="32"/>
  <c r="M117" i="32"/>
  <c r="P36" i="32"/>
  <c r="P59" i="31"/>
  <c r="O84" i="31"/>
  <c r="O34" i="30"/>
  <c r="N85" i="29"/>
  <c r="P67" i="28"/>
  <c r="P73" i="27"/>
  <c r="N122" i="27"/>
  <c r="P90" i="27"/>
  <c r="M130" i="26"/>
  <c r="P9" i="25"/>
  <c r="N102" i="25"/>
  <c r="P32" i="23"/>
  <c r="N99" i="20"/>
  <c r="M99" i="20"/>
  <c r="P18" i="19"/>
  <c r="N27" i="19"/>
  <c r="N61" i="18"/>
  <c r="N128" i="17"/>
  <c r="M128" i="17"/>
  <c r="N107" i="16"/>
  <c r="M107" i="16"/>
  <c r="P104" i="16"/>
  <c r="P87" i="15"/>
  <c r="P9" i="15"/>
  <c r="O104" i="13"/>
  <c r="P9" i="13"/>
  <c r="P9" i="12"/>
  <c r="N116" i="12"/>
  <c r="P91" i="12"/>
  <c r="N119" i="11"/>
  <c r="P30" i="11"/>
  <c r="P9" i="9"/>
  <c r="O102" i="9"/>
  <c r="N148" i="8"/>
  <c r="P63" i="7"/>
  <c r="P9" i="7"/>
  <c r="O58" i="1"/>
  <c r="M113" i="6"/>
  <c r="P43" i="5"/>
  <c r="O104" i="3"/>
  <c r="O107" i="53"/>
  <c r="P38" i="51"/>
  <c r="P70" i="48"/>
  <c r="P37" i="45"/>
  <c r="P94" i="43"/>
  <c r="N108" i="43"/>
  <c r="M100" i="47"/>
  <c r="P75" i="50"/>
  <c r="P73" i="43"/>
  <c r="M37" i="49"/>
  <c r="N107" i="50"/>
  <c r="P56" i="52"/>
  <c r="Q42" i="44"/>
  <c r="M118" i="45"/>
  <c r="P67" i="45"/>
  <c r="P13" i="49"/>
  <c r="P44" i="51"/>
  <c r="P80" i="53"/>
  <c r="O22" i="35"/>
  <c r="P17" i="35"/>
  <c r="P100" i="40"/>
  <c r="P73" i="32"/>
  <c r="P50" i="32"/>
  <c r="P9" i="34"/>
  <c r="P13" i="36"/>
  <c r="P72" i="38"/>
  <c r="P44" i="39"/>
  <c r="P136" i="28"/>
  <c r="M117" i="37"/>
  <c r="P54" i="38"/>
  <c r="P42" i="16"/>
  <c r="P9" i="16"/>
  <c r="P82" i="16"/>
  <c r="P9" i="21"/>
  <c r="P114" i="26"/>
  <c r="P61" i="15"/>
  <c r="P101" i="16"/>
  <c r="P54" i="18"/>
  <c r="P26" i="23"/>
  <c r="N46" i="23"/>
  <c r="N53" i="24"/>
  <c r="P20" i="24"/>
  <c r="P13" i="25"/>
  <c r="P40" i="26"/>
  <c r="M122" i="27"/>
  <c r="P36" i="27"/>
  <c r="P86" i="3"/>
  <c r="P110" i="6"/>
  <c r="P46" i="10"/>
  <c r="P74" i="11"/>
  <c r="M116" i="12"/>
  <c r="P101" i="13"/>
  <c r="P9" i="3"/>
  <c r="O111" i="4"/>
  <c r="P91" i="11"/>
  <c r="P61" i="12"/>
  <c r="P62" i="13"/>
  <c r="O119" i="11"/>
  <c r="O119" i="5"/>
  <c r="N113" i="6"/>
  <c r="P113" i="12"/>
  <c r="P89" i="10"/>
  <c r="P77" i="40"/>
  <c r="O136" i="40"/>
  <c r="P9" i="40"/>
  <c r="P56" i="39"/>
  <c r="O92" i="39"/>
  <c r="P9" i="39"/>
  <c r="M88" i="38"/>
  <c r="O117" i="37"/>
  <c r="P38" i="31"/>
  <c r="P34" i="31"/>
  <c r="P30" i="31"/>
  <c r="N34" i="30"/>
  <c r="P17" i="30"/>
  <c r="P63" i="29"/>
  <c r="O85" i="29"/>
  <c r="O158" i="28"/>
  <c r="P9" i="28"/>
  <c r="P9" i="27"/>
  <c r="P59" i="26"/>
  <c r="O130" i="26"/>
  <c r="P60" i="25"/>
  <c r="O102" i="25"/>
  <c r="M53" i="24"/>
  <c r="P45" i="24"/>
  <c r="P41" i="24"/>
  <c r="P30" i="24"/>
  <c r="O53" i="24"/>
  <c r="P61" i="22"/>
  <c r="P36" i="22"/>
  <c r="N110" i="22"/>
  <c r="P22" i="21"/>
  <c r="O75" i="21"/>
  <c r="O99" i="20"/>
  <c r="P12" i="19"/>
  <c r="O61" i="18"/>
  <c r="O128" i="17"/>
  <c r="P61" i="16"/>
  <c r="O107" i="16"/>
  <c r="O119" i="15"/>
  <c r="P86" i="13"/>
  <c r="P49" i="13"/>
  <c r="P27" i="13"/>
  <c r="N104" i="13"/>
  <c r="M104" i="13"/>
  <c r="P41" i="12"/>
  <c r="O116" i="12"/>
  <c r="P80" i="10"/>
  <c r="N92" i="10"/>
  <c r="P26" i="10"/>
  <c r="M92" i="10"/>
  <c r="M102" i="9"/>
  <c r="P55" i="9"/>
  <c r="P26" i="9"/>
  <c r="N119" i="5"/>
  <c r="P108" i="4"/>
  <c r="P87" i="4"/>
  <c r="N111" i="4"/>
  <c r="P45" i="4"/>
  <c r="P26" i="4"/>
  <c r="P66" i="3"/>
  <c r="N104" i="3"/>
  <c r="P34" i="3"/>
  <c r="M105" i="2"/>
  <c r="P27" i="15"/>
  <c r="M119" i="15"/>
  <c r="M46" i="23"/>
  <c r="P9" i="23"/>
  <c r="O46" i="23"/>
  <c r="P51" i="3"/>
  <c r="M104" i="3"/>
  <c r="P74" i="7"/>
  <c r="M100" i="7"/>
  <c r="M148" i="8"/>
  <c r="O148" i="8"/>
  <c r="P99" i="9"/>
  <c r="N102" i="9"/>
  <c r="P13" i="35"/>
  <c r="P64" i="5"/>
  <c r="M119" i="5"/>
  <c r="M119" i="11"/>
  <c r="P15" i="19"/>
  <c r="O27" i="19"/>
  <c r="N130" i="26"/>
  <c r="M85" i="29"/>
  <c r="O117" i="32"/>
  <c r="N102" i="44"/>
  <c r="Q9" i="44"/>
  <c r="P44" i="15"/>
  <c r="N119" i="15"/>
  <c r="P9" i="11"/>
  <c r="P9" i="26"/>
  <c r="M27" i="19"/>
  <c r="N105" i="2"/>
  <c r="N100" i="7"/>
  <c r="O92" i="10"/>
  <c r="P65" i="10"/>
  <c r="P28" i="21"/>
  <c r="O110" i="22"/>
  <c r="P73" i="25"/>
  <c r="M102" i="25"/>
  <c r="P27" i="28"/>
  <c r="P53" i="29"/>
  <c r="N136" i="40"/>
  <c r="P61" i="50"/>
  <c r="M107" i="50"/>
  <c r="M110" i="52"/>
  <c r="O49" i="57"/>
  <c r="N49" i="57"/>
  <c r="M49" i="57"/>
  <c r="N88" i="38"/>
  <c r="M61" i="18"/>
  <c r="P15" i="35"/>
  <c r="P9" i="5"/>
  <c r="M75" i="21"/>
  <c r="M158" i="28"/>
  <c r="N58" i="1"/>
  <c r="M111" i="4"/>
  <c r="P9" i="4"/>
  <c r="O113" i="6"/>
  <c r="P14" i="30"/>
  <c r="M34" i="30"/>
  <c r="N84" i="31"/>
  <c r="P9" i="31"/>
  <c r="M84" i="31"/>
  <c r="P9" i="32"/>
  <c r="N22" i="34"/>
  <c r="M92" i="39"/>
  <c r="P26" i="39"/>
  <c r="P55" i="1"/>
  <c r="P96" i="5"/>
  <c r="P29" i="7"/>
  <c r="P9" i="10"/>
  <c r="P37" i="21"/>
  <c r="M110" i="22"/>
  <c r="P22" i="30"/>
  <c r="P11" i="34"/>
  <c r="P9" i="35"/>
  <c r="P9" i="36"/>
  <c r="O88" i="38"/>
  <c r="P35" i="40"/>
  <c r="M124" i="42"/>
  <c r="N118" i="46"/>
  <c r="N86" i="48"/>
  <c r="N37" i="49"/>
  <c r="P58" i="51"/>
  <c r="N110" i="52"/>
  <c r="P63" i="53"/>
  <c r="P15" i="54"/>
  <c r="M58" i="1"/>
  <c r="O105" i="2"/>
  <c r="P37" i="7"/>
  <c r="O100" i="7"/>
  <c r="P93" i="9"/>
  <c r="P51" i="11"/>
  <c r="P55" i="21"/>
  <c r="N75" i="21"/>
  <c r="O122" i="27"/>
  <c r="N158" i="28"/>
  <c r="P11" i="35"/>
  <c r="P9" i="38"/>
  <c r="P59" i="40"/>
  <c r="P9" i="42"/>
  <c r="M86" i="48"/>
  <c r="P34" i="50"/>
  <c r="Q84" i="44"/>
  <c r="P23" i="49"/>
  <c r="P17" i="49"/>
  <c r="P35" i="52"/>
  <c r="P72" i="42"/>
  <c r="Q21" i="44"/>
  <c r="P9" i="45"/>
  <c r="P29" i="49"/>
  <c r="O107" i="50"/>
  <c r="P9" i="51"/>
  <c r="P68" i="52"/>
  <c r="O22" i="54"/>
  <c r="M107" i="53"/>
  <c r="P9" i="53"/>
  <c r="N107" i="53"/>
  <c r="P31" i="53"/>
  <c r="O110" i="52"/>
  <c r="O82" i="51"/>
  <c r="P88" i="50"/>
  <c r="O37" i="49"/>
  <c r="O86" i="48"/>
  <c r="P26" i="48"/>
  <c r="N100" i="47"/>
  <c r="P42" i="47"/>
  <c r="O100" i="47"/>
  <c r="P9" i="47"/>
  <c r="O118" i="46"/>
  <c r="O118" i="45"/>
  <c r="P102" i="44"/>
  <c r="O108" i="43"/>
  <c r="O124" i="42"/>
  <c r="E5" i="1" l="1"/>
  <c r="C5" i="2"/>
  <c r="B9" i="2" s="1"/>
  <c r="B29" i="2" s="1"/>
  <c r="B46" i="2" s="1"/>
  <c r="B70" i="2" s="1"/>
  <c r="B83" i="2" s="1"/>
  <c r="B102" i="2" s="1"/>
  <c r="B103" i="2" s="1"/>
  <c r="E5" i="2" s="1"/>
  <c r="P108" i="43"/>
  <c r="N110" i="43" s="1"/>
  <c r="D7" i="55" s="1"/>
  <c r="P41" i="33"/>
  <c r="N43" i="33" s="1"/>
  <c r="D12" i="41" s="1"/>
  <c r="P117" i="32"/>
  <c r="N119" i="32" s="1"/>
  <c r="D10" i="41" s="1"/>
  <c r="P99" i="20"/>
  <c r="N101" i="20" s="1"/>
  <c r="D11" i="56" s="1"/>
  <c r="P61" i="18"/>
  <c r="N63" i="18" s="1"/>
  <c r="D9" i="56" s="1"/>
  <c r="P107" i="16"/>
  <c r="N109" i="16" s="1"/>
  <c r="D7" i="56" s="1"/>
  <c r="P22" i="54"/>
  <c r="N24" i="54" s="1"/>
  <c r="D18" i="55" s="1"/>
  <c r="P82" i="51"/>
  <c r="N84" i="51" s="1"/>
  <c r="D15" i="55" s="1"/>
  <c r="P118" i="46"/>
  <c r="N120" i="46" s="1"/>
  <c r="D10" i="55" s="1"/>
  <c r="P118" i="45"/>
  <c r="N120" i="45" s="1"/>
  <c r="D9" i="55" s="1"/>
  <c r="Q102" i="44"/>
  <c r="O104" i="44" s="1"/>
  <c r="D8" i="55" s="1"/>
  <c r="P110" i="52"/>
  <c r="N112" i="52" s="1"/>
  <c r="D16" i="55" s="1"/>
  <c r="P124" i="42"/>
  <c r="N126" i="42" s="1"/>
  <c r="D6" i="55" s="1"/>
  <c r="P37" i="49"/>
  <c r="N39" i="49" s="1"/>
  <c r="D13" i="55" s="1"/>
  <c r="P107" i="50"/>
  <c r="N109" i="50" s="1"/>
  <c r="D14" i="55" s="1"/>
  <c r="P49" i="57"/>
  <c r="N51" i="57" s="1"/>
  <c r="P88" i="38"/>
  <c r="N90" i="38" s="1"/>
  <c r="D18" i="41" s="1"/>
  <c r="P22" i="34"/>
  <c r="N24" i="34" s="1"/>
  <c r="D13" i="41" s="1"/>
  <c r="P102" i="25"/>
  <c r="N104" i="25" s="1"/>
  <c r="D16" i="56" s="1"/>
  <c r="P116" i="12"/>
  <c r="N118" i="12" s="1"/>
  <c r="D17" i="14" s="1"/>
  <c r="P136" i="40"/>
  <c r="N138" i="40" s="1"/>
  <c r="D20" i="41" s="1"/>
  <c r="P92" i="39"/>
  <c r="N94" i="39" s="1"/>
  <c r="D19" i="41" s="1"/>
  <c r="P117" i="37"/>
  <c r="N119" i="37" s="1"/>
  <c r="D17" i="41" s="1"/>
  <c r="P84" i="31"/>
  <c r="N86" i="31" s="1"/>
  <c r="D9" i="41" s="1"/>
  <c r="P34" i="30"/>
  <c r="N36" i="30" s="1"/>
  <c r="D8" i="41" s="1"/>
  <c r="P85" i="29"/>
  <c r="N87" i="29" s="1"/>
  <c r="D7" i="41" s="1"/>
  <c r="P158" i="28"/>
  <c r="N160" i="28" s="1"/>
  <c r="D6" i="41" s="1"/>
  <c r="P122" i="27"/>
  <c r="N124" i="27" s="1"/>
  <c r="D18" i="56" s="1"/>
  <c r="P130" i="26"/>
  <c r="N132" i="26" s="1"/>
  <c r="D17" i="56" s="1"/>
  <c r="P53" i="24"/>
  <c r="N55" i="24" s="1"/>
  <c r="D15" i="56" s="1"/>
  <c r="P110" i="22"/>
  <c r="N112" i="22" s="1"/>
  <c r="D13" i="56" s="1"/>
  <c r="P75" i="21"/>
  <c r="N77" i="21" s="1"/>
  <c r="D12" i="56" s="1"/>
  <c r="P27" i="19"/>
  <c r="N29" i="19" s="1"/>
  <c r="D10" i="56" s="1"/>
  <c r="P128" i="17"/>
  <c r="N130" i="17" s="1"/>
  <c r="D8" i="56" s="1"/>
  <c r="P119" i="15"/>
  <c r="N121" i="15" s="1"/>
  <c r="D6" i="56" s="1"/>
  <c r="P104" i="13"/>
  <c r="N106" i="13" s="1"/>
  <c r="D18" i="14" s="1"/>
  <c r="P102" i="9"/>
  <c r="N104" i="9" s="1"/>
  <c r="D14" i="14" s="1"/>
  <c r="P100" i="7"/>
  <c r="N102" i="7" s="1"/>
  <c r="D12" i="14" s="1"/>
  <c r="P113" i="6"/>
  <c r="N115" i="6" s="1"/>
  <c r="D11" i="14" s="1"/>
  <c r="P111" i="4"/>
  <c r="N113" i="4" s="1"/>
  <c r="D9" i="14" s="1"/>
  <c r="P104" i="3"/>
  <c r="N106" i="3" s="1"/>
  <c r="D8" i="14" s="1"/>
  <c r="P105" i="2"/>
  <c r="N107" i="2" s="1"/>
  <c r="D7" i="14" s="1"/>
  <c r="P22" i="36"/>
  <c r="N24" i="36" s="1"/>
  <c r="D15" i="41" s="1"/>
  <c r="P148" i="8"/>
  <c r="N150" i="8" s="1"/>
  <c r="P119" i="11"/>
  <c r="N121" i="11" s="1"/>
  <c r="P86" i="48"/>
  <c r="P22" i="35"/>
  <c r="N24" i="35" s="1"/>
  <c r="D14" i="41" s="1"/>
  <c r="P92" i="10"/>
  <c r="N94" i="10" s="1"/>
  <c r="P58" i="1"/>
  <c r="N60" i="1" s="1"/>
  <c r="N62" i="1" s="1"/>
  <c r="P119" i="5"/>
  <c r="N121" i="5" s="1"/>
  <c r="P46" i="23"/>
  <c r="N48" i="23" s="1"/>
  <c r="P107" i="53"/>
  <c r="N109" i="53" s="1"/>
  <c r="D17" i="55" s="1"/>
  <c r="P100" i="47"/>
  <c r="C5" i="3" l="1"/>
  <c r="B9" i="3" s="1"/>
  <c r="B34" i="3" s="1"/>
  <c r="B51" i="3" s="1"/>
  <c r="B66" i="3" s="1"/>
  <c r="B86" i="3" s="1"/>
  <c r="B101" i="3" s="1"/>
  <c r="B102" i="3" s="1"/>
  <c r="E5" i="3" s="1"/>
  <c r="N102" i="47"/>
  <c r="D11" i="55" s="1"/>
  <c r="N88" i="48"/>
  <c r="D12" i="55" s="1"/>
  <c r="N123" i="15"/>
  <c r="N110" i="16" s="1"/>
  <c r="N111" i="16" s="1"/>
  <c r="N131" i="17" s="1"/>
  <c r="N132" i="17" s="1"/>
  <c r="N64" i="18" s="1"/>
  <c r="N65" i="18" s="1"/>
  <c r="N30" i="19" s="1"/>
  <c r="N31" i="19" s="1"/>
  <c r="N102" i="20" s="1"/>
  <c r="N103" i="20" s="1"/>
  <c r="N78" i="21" s="1"/>
  <c r="N79" i="21" s="1"/>
  <c r="N113" i="22" s="1"/>
  <c r="N114" i="22" s="1"/>
  <c r="N49" i="23" s="1"/>
  <c r="N50" i="23" s="1"/>
  <c r="N56" i="24" s="1"/>
  <c r="N57" i="24" s="1"/>
  <c r="N105" i="25" s="1"/>
  <c r="N106" i="25" s="1"/>
  <c r="N133" i="26" s="1"/>
  <c r="N134" i="26" s="1"/>
  <c r="N125" i="27" s="1"/>
  <c r="N126" i="27" s="1"/>
  <c r="N161" i="28" s="1"/>
  <c r="N162" i="28" s="1"/>
  <c r="N88" i="29" s="1"/>
  <c r="N89" i="29" s="1"/>
  <c r="N37" i="30" s="1"/>
  <c r="N38" i="30" s="1"/>
  <c r="N87" i="31" s="1"/>
  <c r="N88" i="31" s="1"/>
  <c r="N120" i="32" s="1"/>
  <c r="N121" i="32" s="1"/>
  <c r="N44" i="33" s="1"/>
  <c r="N45" i="33" s="1"/>
  <c r="N25" i="34" s="1"/>
  <c r="N26" i="34" s="1"/>
  <c r="N25" i="35" s="1"/>
  <c r="N26" i="35" s="1"/>
  <c r="N25" i="36" s="1"/>
  <c r="N26" i="36" s="1"/>
  <c r="D14" i="56"/>
  <c r="D26" i="56" s="1"/>
  <c r="D6" i="14"/>
  <c r="N108" i="2"/>
  <c r="N109" i="2" s="1"/>
  <c r="N107" i="3" s="1"/>
  <c r="N108" i="3" s="1"/>
  <c r="N114" i="4" s="1"/>
  <c r="N115" i="4" s="1"/>
  <c r="N122" i="5" s="1"/>
  <c r="N123" i="5" s="1"/>
  <c r="N116" i="6" s="1"/>
  <c r="N117" i="6" s="1"/>
  <c r="N103" i="7" s="1"/>
  <c r="N104" i="7" s="1"/>
  <c r="N151" i="8" s="1"/>
  <c r="N152" i="8" s="1"/>
  <c r="N105" i="9" s="1"/>
  <c r="N106" i="9" s="1"/>
  <c r="N95" i="10" s="1"/>
  <c r="N96" i="10" s="1"/>
  <c r="N122" i="11" s="1"/>
  <c r="N123" i="11" s="1"/>
  <c r="N119" i="12" s="1"/>
  <c r="N120" i="12" s="1"/>
  <c r="N107" i="13" s="1"/>
  <c r="N108" i="13" s="1"/>
  <c r="D10" i="14"/>
  <c r="D15" i="14"/>
  <c r="D13" i="14"/>
  <c r="D16" i="14"/>
  <c r="C5" i="4" l="1"/>
  <c r="B9" i="4" s="1"/>
  <c r="B26" i="4" s="1"/>
  <c r="B45" i="4" s="1"/>
  <c r="B65" i="4" s="1"/>
  <c r="B87" i="4" s="1"/>
  <c r="B108" i="4" s="1"/>
  <c r="B109" i="4" s="1"/>
  <c r="C5" i="5" s="1"/>
  <c r="B9" i="5" s="1"/>
  <c r="B22" i="5" s="1"/>
  <c r="B43" i="5" s="1"/>
  <c r="B64" i="5" s="1"/>
  <c r="B96" i="5" s="1"/>
  <c r="B116" i="5" s="1"/>
  <c r="B117" i="5" s="1"/>
  <c r="N120" i="37"/>
  <c r="N121" i="37" s="1"/>
  <c r="N91" i="38" s="1"/>
  <c r="N92" i="38" s="1"/>
  <c r="N95" i="39" s="1"/>
  <c r="N96" i="39" s="1"/>
  <c r="N139" i="40" s="1"/>
  <c r="N140" i="40" s="1"/>
  <c r="N127" i="42" s="1"/>
  <c r="N128" i="42" s="1"/>
  <c r="N111" i="43" s="1"/>
  <c r="N112" i="43" s="1"/>
  <c r="O105" i="44" s="1"/>
  <c r="O106" i="44" s="1"/>
  <c r="N121" i="45" s="1"/>
  <c r="N122" i="45" s="1"/>
  <c r="N121" i="46" s="1"/>
  <c r="N122" i="46" s="1"/>
  <c r="N103" i="47" s="1"/>
  <c r="N104" i="47" s="1"/>
  <c r="N89" i="48" s="1"/>
  <c r="N90" i="48" s="1"/>
  <c r="N40" i="49" s="1"/>
  <c r="N41" i="49" s="1"/>
  <c r="N110" i="50" s="1"/>
  <c r="N111" i="50" s="1"/>
  <c r="N85" i="51" s="1"/>
  <c r="N86" i="51" s="1"/>
  <c r="N113" i="52" s="1"/>
  <c r="N114" i="52" s="1"/>
  <c r="N110" i="53" s="1"/>
  <c r="N111" i="53" s="1"/>
  <c r="N52" i="57" s="1"/>
  <c r="N53" i="57" s="1"/>
  <c r="D26" i="55"/>
  <c r="D30" i="55" s="1"/>
  <c r="D26" i="41"/>
  <c r="D26" i="14"/>
  <c r="E5" i="4" l="1"/>
  <c r="N25" i="54"/>
  <c r="N26" i="54" s="1"/>
  <c r="E5" i="5"/>
  <c r="C5" i="6"/>
  <c r="B9" i="6" s="1"/>
  <c r="B31" i="6" s="1"/>
  <c r="B47" i="6" s="1"/>
  <c r="B62" i="6" s="1"/>
  <c r="B92" i="6" s="1"/>
  <c r="B110" i="6" s="1"/>
  <c r="B111" i="6" s="1"/>
  <c r="E5" i="6" l="1"/>
  <c r="C5" i="7"/>
  <c r="B9" i="7" s="1"/>
  <c r="B29" i="7" s="1"/>
  <c r="B37" i="7" s="1"/>
  <c r="B63" i="7" s="1"/>
  <c r="B74" i="7" s="1"/>
  <c r="B97" i="7" s="1"/>
  <c r="B98" i="7" s="1"/>
  <c r="C5" i="8" l="1"/>
  <c r="B9" i="8" s="1"/>
  <c r="B47" i="8" s="1"/>
  <c r="B78" i="8" s="1"/>
  <c r="B101" i="8" s="1"/>
  <c r="B129" i="8" s="1"/>
  <c r="B145" i="8" s="1"/>
  <c r="B146" i="8" s="1"/>
  <c r="E5" i="7"/>
  <c r="C5" i="9" l="1"/>
  <c r="B9" i="9" s="1"/>
  <c r="B26" i="9" s="1"/>
  <c r="B55" i="9" s="1"/>
  <c r="B93" i="9" s="1"/>
  <c r="B96" i="9" s="1"/>
  <c r="B99" i="9" s="1"/>
  <c r="B100" i="9" s="1"/>
  <c r="E5" i="8"/>
  <c r="E5" i="9" l="1"/>
  <c r="C5" i="10"/>
  <c r="B9" i="10" s="1"/>
  <c r="B26" i="10" s="1"/>
  <c r="B46" i="10" s="1"/>
  <c r="B65" i="10" s="1"/>
  <c r="B80" i="10" s="1"/>
  <c r="B89" i="10" s="1"/>
  <c r="B90" i="10" s="1"/>
  <c r="E5" i="10" l="1"/>
  <c r="C5" i="11"/>
  <c r="B9" i="11" s="1"/>
  <c r="B30" i="11" s="1"/>
  <c r="B51" i="11" s="1"/>
  <c r="B74" i="11" s="1"/>
  <c r="B91" i="11" s="1"/>
  <c r="B116" i="11" s="1"/>
  <c r="B117" i="11" s="1"/>
  <c r="E5" i="11" l="1"/>
  <c r="C5" i="12"/>
  <c r="B9" i="12" s="1"/>
  <c r="B25" i="12" s="1"/>
  <c r="B41" i="12" s="1"/>
  <c r="B61" i="12" s="1"/>
  <c r="B91" i="12" s="1"/>
  <c r="B113" i="12" s="1"/>
  <c r="B114" i="12" s="1"/>
  <c r="C5" i="13" l="1"/>
  <c r="B9" i="13" s="1"/>
  <c r="B27" i="13" s="1"/>
  <c r="B49" i="13" s="1"/>
  <c r="B62" i="13" s="1"/>
  <c r="B86" i="13" s="1"/>
  <c r="B101" i="13" s="1"/>
  <c r="B102" i="13" s="1"/>
  <c r="E5" i="12"/>
  <c r="E5" i="13" l="1"/>
  <c r="C5" i="15"/>
  <c r="B9" i="15" s="1"/>
  <c r="B27" i="15" s="1"/>
  <c r="B44" i="15" s="1"/>
  <c r="B61" i="15" s="1"/>
  <c r="B87" i="15" s="1"/>
  <c r="B116" i="15" s="1"/>
  <c r="B117" i="15" s="1"/>
  <c r="E5" i="15" l="1"/>
  <c r="C5" i="16"/>
  <c r="B9" i="16" s="1"/>
  <c r="B42" i="16" s="1"/>
  <c r="B61" i="16" s="1"/>
  <c r="B82" i="16" s="1"/>
  <c r="B101" i="16" s="1"/>
  <c r="B104" i="16" s="1"/>
  <c r="B105" i="16" s="1"/>
  <c r="C5" i="17" l="1"/>
  <c r="B9" i="17" s="1"/>
  <c r="B39" i="17" s="1"/>
  <c r="B60" i="17" s="1"/>
  <c r="B78" i="17" s="1"/>
  <c r="B111" i="17" s="1"/>
  <c r="B125" i="17" s="1"/>
  <c r="B126" i="17" s="1"/>
  <c r="E5" i="16"/>
  <c r="C5" i="18" l="1"/>
  <c r="B9" i="18" s="1"/>
  <c r="B12" i="18" s="1"/>
  <c r="B25" i="18" s="1"/>
  <c r="B32" i="18" s="1"/>
  <c r="B54" i="18" s="1"/>
  <c r="B58" i="18" s="1"/>
  <c r="B59" i="18" s="1"/>
  <c r="E5" i="17"/>
  <c r="C5" i="19" l="1"/>
  <c r="B9" i="19" s="1"/>
  <c r="B12" i="19" s="1"/>
  <c r="B15" i="19" s="1"/>
  <c r="B18" i="19" s="1"/>
  <c r="B21" i="19" s="1"/>
  <c r="B24" i="19" s="1"/>
  <c r="B25" i="19" s="1"/>
  <c r="E5" i="18"/>
  <c r="C5" i="20" l="1"/>
  <c r="B9" i="20" s="1"/>
  <c r="B37" i="20" s="1"/>
  <c r="B52" i="20" s="1"/>
  <c r="B71" i="20" s="1"/>
  <c r="B74" i="20" s="1"/>
  <c r="B96" i="20" s="1"/>
  <c r="B97" i="20" s="1"/>
  <c r="E5" i="19"/>
  <c r="E5" i="20" l="1"/>
  <c r="C5" i="21"/>
  <c r="B9" i="21" s="1"/>
  <c r="B22" i="21" s="1"/>
  <c r="B28" i="21" s="1"/>
  <c r="B37" i="21" s="1"/>
  <c r="B55" i="21" s="1"/>
  <c r="B72" i="21" s="1"/>
  <c r="B73" i="21" s="1"/>
  <c r="C5" i="22" l="1"/>
  <c r="B9" i="22" s="1"/>
  <c r="B36" i="22" s="1"/>
  <c r="B61" i="22" s="1"/>
  <c r="B84" i="22" s="1"/>
  <c r="B93" i="22" s="1"/>
  <c r="B107" i="22" s="1"/>
  <c r="B108" i="22" s="1"/>
  <c r="E5" i="21"/>
  <c r="C5" i="23" l="1"/>
  <c r="B9" i="23" s="1"/>
  <c r="B26" i="23" s="1"/>
  <c r="B32" i="23" s="1"/>
  <c r="B37" i="23" s="1"/>
  <c r="B40" i="23" s="1"/>
  <c r="B43" i="23" s="1"/>
  <c r="B44" i="23" s="1"/>
  <c r="E5" i="22"/>
  <c r="C5" i="24" l="1"/>
  <c r="B9" i="24" s="1"/>
  <c r="B20" i="24" s="1"/>
  <c r="B30" i="24" s="1"/>
  <c r="B41" i="24" s="1"/>
  <c r="B45" i="24" s="1"/>
  <c r="B50" i="24" s="1"/>
  <c r="B51" i="24" s="1"/>
  <c r="E5" i="23"/>
  <c r="C5" i="25" l="1"/>
  <c r="B9" i="25" s="1"/>
  <c r="B13" i="25" s="1"/>
  <c r="B41" i="25" s="1"/>
  <c r="B60" i="25" s="1"/>
  <c r="B73" i="25" s="1"/>
  <c r="B99" i="25" s="1"/>
  <c r="B100" i="25" s="1"/>
  <c r="E5" i="24"/>
  <c r="C5" i="26" l="1"/>
  <c r="B9" i="26" s="1"/>
  <c r="B40" i="26" s="1"/>
  <c r="B59" i="26" s="1"/>
  <c r="B86" i="26" s="1"/>
  <c r="B114" i="26" s="1"/>
  <c r="B127" i="26" s="1"/>
  <c r="B128" i="26" s="1"/>
  <c r="E5" i="25"/>
  <c r="C5" i="27" l="1"/>
  <c r="B9" i="27" s="1"/>
  <c r="B36" i="27" s="1"/>
  <c r="B56" i="27" s="1"/>
  <c r="B73" i="27" s="1"/>
  <c r="B90" i="27" s="1"/>
  <c r="B119" i="27" s="1"/>
  <c r="B120" i="27" s="1"/>
  <c r="E5" i="26"/>
  <c r="C5" i="28" l="1"/>
  <c r="B9" i="28" s="1"/>
  <c r="B27" i="28" s="1"/>
  <c r="B67" i="28" s="1"/>
  <c r="E5" i="27"/>
  <c r="B106" i="28" l="1"/>
  <c r="B136" i="28" s="1"/>
  <c r="B155" i="28" s="1"/>
  <c r="B156" i="28" s="1"/>
  <c r="E5" i="28" l="1"/>
  <c r="C5" i="29"/>
  <c r="B9" i="29" s="1"/>
  <c r="B35" i="29" s="1"/>
  <c r="B53" i="29" s="1"/>
  <c r="B63" i="29" s="1"/>
  <c r="B67" i="29" s="1"/>
  <c r="B82" i="29" s="1"/>
  <c r="B83" i="29" s="1"/>
  <c r="C5" i="30" s="1"/>
  <c r="B9" i="30" s="1"/>
  <c r="B11" i="30" s="1"/>
  <c r="B14" i="30" s="1"/>
  <c r="B17" i="30" s="1"/>
  <c r="B22" i="30" s="1"/>
  <c r="B31" i="30" s="1"/>
  <c r="B32" i="30" s="1"/>
  <c r="E5" i="29" l="1"/>
  <c r="C5" i="31"/>
  <c r="B9" i="31" s="1"/>
  <c r="B30" i="31" s="1"/>
  <c r="B34" i="31" s="1"/>
  <c r="B38" i="31" s="1"/>
  <c r="B59" i="31" s="1"/>
  <c r="B81" i="31" s="1"/>
  <c r="B82" i="31" s="1"/>
  <c r="E5" i="30"/>
  <c r="C5" i="32" l="1"/>
  <c r="B9" i="32" s="1"/>
  <c r="B36" i="32" s="1"/>
  <c r="B50" i="32" s="1"/>
  <c r="B73" i="32" s="1"/>
  <c r="B94" i="32" s="1"/>
  <c r="B114" i="32" s="1"/>
  <c r="B115" i="32" s="1"/>
  <c r="E5" i="31"/>
  <c r="C5" i="33" l="1"/>
  <c r="B9" i="33" s="1"/>
  <c r="B21" i="33" s="1"/>
  <c r="B32" i="33" s="1"/>
  <c r="B34" i="33" s="1"/>
  <c r="B36" i="33" s="1"/>
  <c r="B38" i="33" s="1"/>
  <c r="B39" i="33" s="1"/>
  <c r="E5" i="32"/>
  <c r="C5" i="34" l="1"/>
  <c r="B9" i="34" s="1"/>
  <c r="B11" i="34" s="1"/>
  <c r="B13" i="34" s="1"/>
  <c r="B15" i="34" s="1"/>
  <c r="B17" i="34" s="1"/>
  <c r="B19" i="34" s="1"/>
  <c r="B20" i="34" s="1"/>
  <c r="E5" i="33"/>
  <c r="C5" i="35" l="1"/>
  <c r="B9" i="35" s="1"/>
  <c r="B11" i="35" s="1"/>
  <c r="B13" i="35" s="1"/>
  <c r="B15" i="35" s="1"/>
  <c r="B17" i="35" s="1"/>
  <c r="B19" i="35" s="1"/>
  <c r="B20" i="35" s="1"/>
  <c r="E5" i="34"/>
  <c r="C5" i="36" l="1"/>
  <c r="B9" i="36" s="1"/>
  <c r="B11" i="36" s="1"/>
  <c r="B13" i="36" s="1"/>
  <c r="B15" i="36" s="1"/>
  <c r="B17" i="36" s="1"/>
  <c r="B19" i="36" s="1"/>
  <c r="B20" i="36" s="1"/>
  <c r="E5" i="35"/>
  <c r="E5" i="36" l="1"/>
  <c r="C5" i="37"/>
  <c r="B9" i="37" s="1"/>
  <c r="B29" i="37" s="1"/>
  <c r="B58" i="37" s="1"/>
  <c r="B76" i="37" s="1"/>
  <c r="B95" i="37" s="1"/>
  <c r="B114" i="37" s="1"/>
  <c r="B115" i="37" s="1"/>
  <c r="E5" i="37" l="1"/>
  <c r="C5" i="38"/>
  <c r="B9" i="38" s="1"/>
  <c r="B23" i="38" s="1"/>
  <c r="B37" i="38" s="1"/>
  <c r="B54" i="38" s="1"/>
  <c r="B72" i="38" s="1"/>
  <c r="B85" i="38" s="1"/>
  <c r="B86" i="38" s="1"/>
  <c r="C5" i="39" l="1"/>
  <c r="B9" i="39" s="1"/>
  <c r="B26" i="39" s="1"/>
  <c r="B44" i="39" s="1"/>
  <c r="B56" i="39" s="1"/>
  <c r="B69" i="39" s="1"/>
  <c r="B89" i="39" s="1"/>
  <c r="B90" i="39" s="1"/>
  <c r="E5" i="38"/>
  <c r="C5" i="40" l="1"/>
  <c r="B9" i="40" s="1"/>
  <c r="B35" i="40" s="1"/>
  <c r="B59" i="40" s="1"/>
  <c r="B77" i="40" s="1"/>
  <c r="B100" i="40" s="1"/>
  <c r="B133" i="40" s="1"/>
  <c r="B134" i="40" s="1"/>
  <c r="E5" i="39"/>
  <c r="C5" i="42" l="1"/>
  <c r="B9" i="42" s="1"/>
  <c r="B32" i="42" s="1"/>
  <c r="B55" i="42" s="1"/>
  <c r="B72" i="42" s="1"/>
  <c r="B104" i="42" s="1"/>
  <c r="B121" i="42" s="1"/>
  <c r="B122" i="42" s="1"/>
  <c r="E5" i="40"/>
  <c r="C5" i="43" l="1"/>
  <c r="B9" i="43" s="1"/>
  <c r="B29" i="43" s="1"/>
  <c r="B43" i="43" s="1"/>
  <c r="B73" i="43" s="1"/>
  <c r="B94" i="43" s="1"/>
  <c r="B105" i="43" s="1"/>
  <c r="B106" i="43" s="1"/>
  <c r="E5" i="42"/>
  <c r="C5" i="44" l="1"/>
  <c r="B9" i="44" s="1"/>
  <c r="B21" i="44" s="1"/>
  <c r="B42" i="44" s="1"/>
  <c r="B68" i="44" s="1"/>
  <c r="B84" i="44" s="1"/>
  <c r="B99" i="44" s="1"/>
  <c r="B100" i="44" s="1"/>
  <c r="E5" i="43"/>
  <c r="C5" i="45" l="1"/>
  <c r="B9" i="45" s="1"/>
  <c r="B37" i="45" s="1"/>
  <c r="B67" i="45" s="1"/>
  <c r="B85" i="45" s="1"/>
  <c r="B97" i="45" s="1"/>
  <c r="B115" i="45" s="1"/>
  <c r="B116" i="45" s="1"/>
  <c r="F5" i="44"/>
  <c r="E5" i="45" l="1"/>
  <c r="C5" i="46"/>
  <c r="B9" i="46" s="1"/>
  <c r="B41" i="46" s="1"/>
  <c r="B66" i="46" s="1"/>
  <c r="B91" i="46" s="1"/>
  <c r="B100" i="46" s="1"/>
  <c r="B115" i="46" s="1"/>
  <c r="B116" i="46" s="1"/>
  <c r="C5" i="47" l="1"/>
  <c r="B9" i="47" s="1"/>
  <c r="B16" i="47" s="1"/>
  <c r="B31" i="47" s="1"/>
  <c r="B42" i="47" s="1"/>
  <c r="B71" i="47" s="1"/>
  <c r="B97" i="47" s="1"/>
  <c r="B98" i="47" s="1"/>
  <c r="E5" i="46"/>
  <c r="C5" i="48" l="1"/>
  <c r="B9" i="48" s="1"/>
  <c r="B26" i="48" s="1"/>
  <c r="B31" i="48" s="1"/>
  <c r="B48" i="48" s="1"/>
  <c r="B70" i="48" s="1"/>
  <c r="B83" i="48" s="1"/>
  <c r="B84" i="48" s="1"/>
  <c r="E5" i="47"/>
  <c r="E5" i="48" l="1"/>
  <c r="C5" i="49"/>
  <c r="B9" i="49" s="1"/>
  <c r="B13" i="49" s="1"/>
  <c r="B17" i="49" s="1"/>
  <c r="B23" i="49" s="1"/>
  <c r="B29" i="49" s="1"/>
  <c r="B34" i="49" s="1"/>
  <c r="B35" i="49" s="1"/>
  <c r="C5" i="50" l="1"/>
  <c r="B9" i="50" s="1"/>
  <c r="B34" i="50" s="1"/>
  <c r="B61" i="50" s="1"/>
  <c r="B75" i="50" s="1"/>
  <c r="B88" i="50" s="1"/>
  <c r="B104" i="50" s="1"/>
  <c r="B105" i="50" s="1"/>
  <c r="E5" i="49"/>
  <c r="C5" i="51" l="1"/>
  <c r="B9" i="51" s="1"/>
  <c r="B22" i="51" s="1"/>
  <c r="B38" i="51" s="1"/>
  <c r="B44" i="51" s="1"/>
  <c r="B58" i="51" s="1"/>
  <c r="B79" i="51" s="1"/>
  <c r="B80" i="51" s="1"/>
  <c r="E5" i="50"/>
  <c r="C5" i="52" l="1"/>
  <c r="B9" i="52" s="1"/>
  <c r="B35" i="52" s="1"/>
  <c r="B56" i="52" s="1"/>
  <c r="B68" i="52" s="1"/>
  <c r="B83" i="52" s="1"/>
  <c r="B107" i="52" s="1"/>
  <c r="B108" i="52" s="1"/>
  <c r="E5" i="51"/>
  <c r="E5" i="52" l="1"/>
  <c r="C5" i="53"/>
  <c r="B9" i="53" s="1"/>
  <c r="B31" i="53" s="1"/>
  <c r="B48" i="53" s="1"/>
  <c r="B63" i="53" s="1"/>
  <c r="B80" i="53" s="1"/>
  <c r="B104" i="53" s="1"/>
  <c r="B105" i="53" s="1"/>
  <c r="C5" i="54" l="1"/>
  <c r="B9" i="54" s="1"/>
  <c r="B11" i="54" s="1"/>
  <c r="B13" i="54" s="1"/>
  <c r="B15" i="54" s="1"/>
  <c r="B17" i="54" s="1"/>
  <c r="B19" i="54" s="1"/>
  <c r="B20" i="54" s="1"/>
  <c r="E5" i="53"/>
  <c r="C5" i="57" l="1"/>
  <c r="B9" i="57" s="1"/>
  <c r="B26" i="57" s="1"/>
  <c r="B40" i="57" s="1"/>
  <c r="B42" i="57" s="1"/>
  <c r="B44" i="57" s="1"/>
  <c r="B46" i="57" s="1"/>
  <c r="B47" i="57" s="1"/>
  <c r="E5" i="57" s="1"/>
  <c r="E5" i="54"/>
</calcChain>
</file>

<file path=xl/sharedStrings.xml><?xml version="1.0" encoding="utf-8"?>
<sst xmlns="http://schemas.openxmlformats.org/spreadsheetml/2006/main" count="9961" uniqueCount="2444">
  <si>
    <t xml:space="preserve">            Nom: </t>
  </si>
  <si>
    <t>BELIN brice</t>
  </si>
  <si>
    <t>semaine 1</t>
  </si>
  <si>
    <r>
      <t xml:space="preserve">            </t>
    </r>
    <r>
      <rPr>
        <sz val="10"/>
        <rFont val="Arial"/>
        <family val="2"/>
      </rPr>
      <t>du</t>
    </r>
  </si>
  <si>
    <t>au</t>
  </si>
  <si>
    <t xml:space="preserve">Route </t>
  </si>
  <si>
    <t>aller</t>
  </si>
  <si>
    <t>Client ou usine</t>
  </si>
  <si>
    <t>Route retour</t>
  </si>
  <si>
    <t>TOTAL</t>
  </si>
  <si>
    <t>potentiel jour</t>
  </si>
  <si>
    <t>Jour</t>
  </si>
  <si>
    <t>Date</t>
  </si>
  <si>
    <t>Nom client ou usine</t>
  </si>
  <si>
    <t>Heure départ</t>
  </si>
  <si>
    <t>Heure arrivée</t>
  </si>
  <si>
    <t>Heure route</t>
  </si>
  <si>
    <t>Heure client</t>
  </si>
  <si>
    <t>Heure usine</t>
  </si>
  <si>
    <t>Général</t>
  </si>
  <si>
    <t>LUNDI</t>
  </si>
  <si>
    <t>VACANCES</t>
  </si>
  <si>
    <t>MARDI</t>
  </si>
  <si>
    <t>(3h00)</t>
  </si>
  <si>
    <t>(1h00)</t>
  </si>
  <si>
    <t>(4h00)</t>
  </si>
  <si>
    <t>MERCREDI</t>
  </si>
  <si>
    <t>BE CS</t>
  </si>
  <si>
    <t>(2h00)</t>
  </si>
  <si>
    <t>(5h00)</t>
  </si>
  <si>
    <t>JEUDI</t>
  </si>
  <si>
    <t>VENDREDI</t>
  </si>
  <si>
    <t>(0h30)</t>
  </si>
  <si>
    <t>(1h30)</t>
  </si>
  <si>
    <t>SAMEDI</t>
  </si>
  <si>
    <t>DIMANCHE</t>
  </si>
  <si>
    <t>TOTAL TRAVAILLE</t>
  </si>
  <si>
    <t>POTENTIEL SEMAINE</t>
  </si>
  <si>
    <t>TOTAL SEMAINE HS</t>
  </si>
  <si>
    <t>TOTAL PRECEDENT HS</t>
  </si>
  <si>
    <t>NOUVEAU TOTAL HS</t>
  </si>
  <si>
    <t>semaine 2</t>
  </si>
  <si>
    <t>(7h00)</t>
  </si>
  <si>
    <t>(3h30)</t>
  </si>
  <si>
    <t>semaine 3</t>
  </si>
  <si>
    <t>(6h00)</t>
  </si>
  <si>
    <t>semaine 4</t>
  </si>
  <si>
    <t>(4h30)</t>
  </si>
  <si>
    <t>(5h30)</t>
  </si>
  <si>
    <t>semaine 5</t>
  </si>
  <si>
    <t>semaine 6</t>
  </si>
  <si>
    <t>RTT</t>
  </si>
  <si>
    <t>Software</t>
  </si>
  <si>
    <t>semaine 7</t>
  </si>
  <si>
    <t>semaine 8</t>
  </si>
  <si>
    <t>OS172220</t>
  </si>
  <si>
    <t xml:space="preserve"> </t>
  </si>
  <si>
    <t>semaine 9</t>
  </si>
  <si>
    <t>(2h30)</t>
  </si>
  <si>
    <t>semaine 10</t>
  </si>
  <si>
    <t>semaine 11</t>
  </si>
  <si>
    <t>(6h30)</t>
  </si>
  <si>
    <t>semaine 12</t>
  </si>
  <si>
    <t>PMS+</t>
  </si>
  <si>
    <t>semaine 13</t>
  </si>
  <si>
    <t>BELIN Brice</t>
  </si>
  <si>
    <t>RECAPITULATIF 1ER TRIMESTRE 2020</t>
  </si>
  <si>
    <t>MOIS</t>
  </si>
  <si>
    <t>SEMAINE</t>
  </si>
  <si>
    <t>CLIENT / USINE</t>
  </si>
  <si>
    <t>NBRE HEURES</t>
  </si>
  <si>
    <t>JANVIER</t>
  </si>
  <si>
    <t>usine</t>
  </si>
  <si>
    <t>FEVRIER</t>
  </si>
  <si>
    <t>MARS</t>
  </si>
  <si>
    <t>semaine 14</t>
  </si>
  <si>
    <t>semaine 15</t>
  </si>
  <si>
    <t>FERIE</t>
  </si>
  <si>
    <t>semaine 16</t>
  </si>
  <si>
    <t>CP</t>
  </si>
  <si>
    <t>semaine 17</t>
  </si>
  <si>
    <t>semaine 18</t>
  </si>
  <si>
    <t>semaine 19</t>
  </si>
  <si>
    <t>RA212678</t>
  </si>
  <si>
    <t>ITHK</t>
  </si>
  <si>
    <t>semaine 20</t>
  </si>
  <si>
    <t>ENI CORAL</t>
  </si>
  <si>
    <t>semaine 21</t>
  </si>
  <si>
    <t>COIGN</t>
  </si>
  <si>
    <t>semaine 22</t>
  </si>
  <si>
    <t>semaine 23</t>
  </si>
  <si>
    <t>semaine 24</t>
  </si>
  <si>
    <t>semaine 25</t>
  </si>
  <si>
    <t>semaine 26</t>
  </si>
  <si>
    <t>RECAPITULATIF 2EME TRIMESTRIEL 2020</t>
  </si>
  <si>
    <t>AVRIL</t>
  </si>
  <si>
    <t>COVID-19 Home office</t>
  </si>
  <si>
    <t>MAI</t>
  </si>
  <si>
    <t>Congés</t>
  </si>
  <si>
    <t>JUIN</t>
  </si>
  <si>
    <t>TOTALS HS</t>
  </si>
  <si>
    <t>semaine 27</t>
  </si>
  <si>
    <t>semaine 28</t>
  </si>
  <si>
    <t>semaine 29</t>
  </si>
  <si>
    <t>semaine 30</t>
  </si>
  <si>
    <t>semaine 31</t>
  </si>
  <si>
    <t>semaine 32</t>
  </si>
  <si>
    <t>VACANCE!!!</t>
  </si>
  <si>
    <t>VACANCE!</t>
  </si>
  <si>
    <t>semaine 33</t>
  </si>
  <si>
    <t>semaine 34</t>
  </si>
  <si>
    <t>semaine 35</t>
  </si>
  <si>
    <t>semaine 36</t>
  </si>
  <si>
    <t>semaine 37</t>
  </si>
  <si>
    <t>semaine 38</t>
  </si>
  <si>
    <t>semaine 39</t>
  </si>
  <si>
    <t>RECAPITULATIF 3EME TRIMESTRIEL 2021</t>
  </si>
  <si>
    <t>JUILLET</t>
  </si>
  <si>
    <t>Usine</t>
  </si>
  <si>
    <t>AOUT</t>
  </si>
  <si>
    <t>vacance</t>
  </si>
  <si>
    <t>SEPTEMBRE</t>
  </si>
  <si>
    <t>Formation Hima</t>
  </si>
  <si>
    <t>semaine 40</t>
  </si>
  <si>
    <t>semaine 41</t>
  </si>
  <si>
    <t>semaine 42</t>
  </si>
  <si>
    <t>semaine 43</t>
  </si>
  <si>
    <t>semaine 44</t>
  </si>
  <si>
    <t>semaine 45</t>
  </si>
  <si>
    <t>semaine 46</t>
  </si>
  <si>
    <t>semaine 47</t>
  </si>
  <si>
    <t>semaine 48</t>
  </si>
  <si>
    <t>semaine 49</t>
  </si>
  <si>
    <t>semaine 50</t>
  </si>
  <si>
    <t>semaine 51</t>
  </si>
  <si>
    <t>semaine 52</t>
  </si>
  <si>
    <t>VACANCE</t>
  </si>
  <si>
    <t>NOEL</t>
  </si>
  <si>
    <t>semaine 53</t>
  </si>
  <si>
    <t>RECAPITULATIF 4EME TRIMESTRIEL 2021</t>
  </si>
  <si>
    <t>OCTOBRE</t>
  </si>
  <si>
    <t>NOVEMBRE</t>
  </si>
  <si>
    <t>DECEMBRE</t>
  </si>
  <si>
    <t>HEURE A 150%</t>
  </si>
  <si>
    <t>RA192454</t>
  </si>
  <si>
    <t>214936C001</t>
  </si>
  <si>
    <t>Wison</t>
  </si>
  <si>
    <t>216482C001</t>
  </si>
  <si>
    <t>ARAMCO</t>
  </si>
  <si>
    <t>KOM</t>
  </si>
  <si>
    <t>EG LNG</t>
  </si>
  <si>
    <t>217147C001</t>
  </si>
  <si>
    <t>Meeting avec JCP</t>
  </si>
  <si>
    <t>RA192437</t>
  </si>
  <si>
    <t>Maquette PRELUDE</t>
  </si>
  <si>
    <t>Meeting</t>
  </si>
  <si>
    <t>(0h45)</t>
  </si>
  <si>
    <t>215732C001</t>
  </si>
  <si>
    <t>ITS</t>
  </si>
  <si>
    <t>Faire le LF</t>
  </si>
  <si>
    <t>RA222755</t>
  </si>
  <si>
    <t>JIANGSU</t>
  </si>
  <si>
    <t>Meeting BE CS</t>
  </si>
  <si>
    <t>Spare Parts</t>
  </si>
  <si>
    <t>Répondre email d'ACE</t>
  </si>
  <si>
    <t>Conductix</t>
  </si>
  <si>
    <t>CONDUCTIX</t>
  </si>
  <si>
    <t>217785C001</t>
  </si>
  <si>
    <t>PEROU LNG</t>
  </si>
  <si>
    <t>Motor Oil</t>
  </si>
  <si>
    <t>PRELUDE</t>
  </si>
  <si>
    <t>218020C001</t>
  </si>
  <si>
    <t>214365C001</t>
  </si>
  <si>
    <t>Mid Year Review</t>
  </si>
  <si>
    <t>216956C001</t>
  </si>
  <si>
    <t>LYONDELLBASE</t>
  </si>
  <si>
    <t>ENAGAS</t>
  </si>
  <si>
    <t>Lecture des emails</t>
  </si>
  <si>
    <t>TR</t>
  </si>
  <si>
    <t>TCC</t>
  </si>
  <si>
    <t>In progress…</t>
  </si>
  <si>
    <t>TORTUE</t>
  </si>
  <si>
    <t>ok.Done</t>
  </si>
  <si>
    <t>217946C001</t>
  </si>
  <si>
    <t>218614C001</t>
  </si>
  <si>
    <t>Répondre à la SDCL d'ATOS</t>
  </si>
  <si>
    <t>ENERGOS ESKIMO</t>
  </si>
  <si>
    <t>PIPECHINA</t>
  </si>
  <si>
    <t>ATOS</t>
  </si>
  <si>
    <t>WISON</t>
  </si>
  <si>
    <t>Points docs</t>
  </si>
  <si>
    <t>RA172190</t>
  </si>
  <si>
    <t>HOEGH</t>
  </si>
  <si>
    <t>OIL WATER</t>
  </si>
  <si>
    <t>218707C001</t>
  </si>
  <si>
    <t>213996C001</t>
  </si>
  <si>
    <t>LS_MDSC21436501</t>
  </si>
  <si>
    <t>LS_ICLC21436501</t>
  </si>
  <si>
    <t>LYONDELL</t>
  </si>
  <si>
    <t>216696C001</t>
  </si>
  <si>
    <t>QCLNG</t>
  </si>
  <si>
    <t>Points Docs</t>
  </si>
  <si>
    <t>Meeting JCP</t>
  </si>
  <si>
    <t>LCP</t>
  </si>
  <si>
    <t>ECD</t>
  </si>
  <si>
    <t>CND</t>
  </si>
  <si>
    <t>CLD</t>
  </si>
  <si>
    <t>Maj du DBI</t>
  </si>
  <si>
    <t>Rev5</t>
  </si>
  <si>
    <t>CAVOTEC</t>
  </si>
  <si>
    <t>219047C001</t>
  </si>
  <si>
    <t>CHEVRON</t>
  </si>
  <si>
    <t>Edition de la trame excel</t>
  </si>
  <si>
    <t>219030C001</t>
  </si>
  <si>
    <t>TAL OIL</t>
  </si>
  <si>
    <t>219059C001</t>
  </si>
  <si>
    <t>Meeting avec Wael</t>
  </si>
  <si>
    <t>5S</t>
  </si>
  <si>
    <t>217052C001</t>
  </si>
  <si>
    <t>RA212635</t>
  </si>
  <si>
    <t>SVA</t>
  </si>
  <si>
    <t>Rev 0</t>
  </si>
  <si>
    <t>214017C001</t>
  </si>
  <si>
    <t>CPC TAICHUNG</t>
  </si>
  <si>
    <t>Répondre à l'email</t>
  </si>
  <si>
    <t>219123C001</t>
  </si>
  <si>
    <t>Docs projets</t>
  </si>
  <si>
    <t>Faire le lancement LF</t>
  </si>
  <si>
    <t>219123c001</t>
  </si>
  <si>
    <t>TEN AUSTRALIA</t>
  </si>
  <si>
    <t>CPC TAINCHUNG</t>
  </si>
  <si>
    <t>219124C001</t>
  </si>
  <si>
    <t>Meeting TEN</t>
  </si>
  <si>
    <t>218972C001</t>
  </si>
  <si>
    <t>ENERGIA COSTA AZUL</t>
  </si>
  <si>
    <t>Conf call avec Alsymex (Arnaud DUC)</t>
  </si>
  <si>
    <t>En attente du retour</t>
  </si>
  <si>
    <t>219204C001</t>
  </si>
  <si>
    <t>HPU</t>
  </si>
  <si>
    <t>ERS</t>
  </si>
  <si>
    <t>ADRIATIC</t>
  </si>
  <si>
    <t>Mettre a jour les tags dans interco</t>
  </si>
  <si>
    <t>219254C001</t>
  </si>
  <si>
    <t>Création du PN Top Lvl</t>
  </si>
  <si>
    <t>Chercher des images plus netes pour la radio equivalente Face T</t>
  </si>
  <si>
    <t>218099C001</t>
  </si>
  <si>
    <t>Ranger les plans envoyés par Alsymex ci-dessous:</t>
  </si>
  <si>
    <t>Rev 8</t>
  </si>
  <si>
    <t>Rev 7</t>
  </si>
  <si>
    <t>Déjà présent dans ARAS</t>
  </si>
  <si>
    <t>Envoyer le plan ECD à ACE</t>
  </si>
  <si>
    <t>Equivalent face T</t>
  </si>
  <si>
    <t>Adriatic LNG</t>
  </si>
  <si>
    <t>FAT procedure codification</t>
  </si>
  <si>
    <t>Codifier ce document sur ARAS</t>
  </si>
  <si>
    <t>Conductix
218099C001
216956C001
217052C001
217785C001</t>
  </si>
  <si>
    <t>Mettre les plans LCP &amp; ECD sur ARAS</t>
  </si>
  <si>
    <t>Mettre à jour les tags dans le plan TBWD</t>
  </si>
  <si>
    <t>Demander les sources AutoCAD complètes à Alsymex</t>
  </si>
  <si>
    <t>Costa Azul</t>
  </si>
  <si>
    <t>Discussion avec JCP sur la validation du changement d'huile</t>
  </si>
  <si>
    <t>Répondre au mail de Yamen</t>
  </si>
  <si>
    <t>216956C001
215732C001
214365C001</t>
  </si>
  <si>
    <t>Maj en Rev 50 &amp; As Built des plans ci-dessous:</t>
  </si>
  <si>
    <t>24141C214365011</t>
  </si>
  <si>
    <t>24141C214365012</t>
  </si>
  <si>
    <t>ERS hydraulic accumulator 12"</t>
  </si>
  <si>
    <t>ERS hydraulic accumulator 16"</t>
  </si>
  <si>
    <t>Faire email à Loic pour demande de retour des plans interco &amp; TBWD suite à la maj des tags</t>
  </si>
  <si>
    <t>Mettre à jour les plans ci-dessous:</t>
  </si>
  <si>
    <t>24ECDC21436502</t>
  </si>
  <si>
    <t>LS_IOLC21436501</t>
  </si>
  <si>
    <t>ECD - Motor Starter</t>
  </si>
  <si>
    <t>en Rev 0 &amp; AFC</t>
  </si>
  <si>
    <t>IOL including soft  (Cavotec)</t>
  </si>
  <si>
    <t>voir la rev actuelle</t>
  </si>
  <si>
    <r>
      <t xml:space="preserve">Maj du plan </t>
    </r>
    <r>
      <rPr>
        <b/>
        <sz val="10"/>
        <rFont val="Arial"/>
        <family val="2"/>
      </rPr>
      <t>24125C21802001</t>
    </r>
  </si>
  <si>
    <t>Editer le tableau de paramétrage CPMS</t>
  </si>
  <si>
    <r>
      <t xml:space="preserve">Rajouter la note dans le plan </t>
    </r>
    <r>
      <rPr>
        <b/>
        <sz val="10"/>
        <rFont val="Arial"/>
        <family val="2"/>
      </rPr>
      <t>2412517219001</t>
    </r>
  </si>
  <si>
    <t>Mettre le plan sous ARAS</t>
  </si>
  <si>
    <t>Remettre son bureau en etat fonctionnel</t>
  </si>
  <si>
    <t>Meeting avec Anthony sur la nouvelle trame CPMS</t>
  </si>
  <si>
    <t>Voir sa localisation, comment la remplir, etc…</t>
  </si>
  <si>
    <t>Rescheduled to Thursday 09/01</t>
  </si>
  <si>
    <t>214365C001
218020C001
RA172190
219204C001</t>
  </si>
  <si>
    <t>ARAMCO OVERSEA</t>
  </si>
  <si>
    <t>Edition trame excel</t>
  </si>
  <si>
    <t>Attente VOR de la part d'Alsparlan</t>
  </si>
  <si>
    <t>Repasser en Rev 1</t>
  </si>
  <si>
    <t>Alsymex docs</t>
  </si>
  <si>
    <t>Meeting for all documentations on projets with Alsymex</t>
  </si>
  <si>
    <t>Maj du plan 24133C21695601 en Rev 1</t>
  </si>
  <si>
    <t>Maj du plan Data Sheets for Hydraulic Components:</t>
  </si>
  <si>
    <t>33HCC21493601</t>
  </si>
  <si>
    <t>Validation de la modification d'ACE sur le "ARM SELECTION MANUAL OVERRIDE"</t>
  </si>
  <si>
    <t>RA172190
Alsymex docs
216956C001
218020C001</t>
  </si>
  <si>
    <t>Faire email à ATOS avec demande de date pour l'envoie des documents</t>
  </si>
  <si>
    <t>Suivi par Francois…</t>
  </si>
  <si>
    <t>Répondre à l'email Mr Clement (ACE)</t>
  </si>
  <si>
    <t>BRUNEI</t>
  </si>
  <si>
    <t>RC182278</t>
  </si>
  <si>
    <t>Appelez Fabrice pour le pb du bornier sur Wison</t>
  </si>
  <si>
    <t>216956C001
RC182278
214936C001
218020C001</t>
  </si>
  <si>
    <t>Répondre à l'email d'Alparslan concernant le plan:</t>
  </si>
  <si>
    <t>24125C21802001</t>
  </si>
  <si>
    <t>Ne comprends pas la question du client….</t>
  </si>
  <si>
    <t>Validation des plans</t>
  </si>
  <si>
    <t>Fichier CRS mis à jour</t>
  </si>
  <si>
    <t>Envoyer la modification à ACE</t>
  </si>
  <si>
    <t>en attente d'envoie ACE</t>
  </si>
  <si>
    <t xml:space="preserve">Maj du plan IOL concernant l'entrée sur bras "Arm Selected" ZSC 1A-1. </t>
  </si>
  <si>
    <t>A faire par ACTEMIUM (Maignan)</t>
  </si>
  <si>
    <t>218020C001
214936C001</t>
  </si>
  <si>
    <t>Voir les fichiers de paramétrages CPMS</t>
  </si>
  <si>
    <t>En attente de réception…</t>
  </si>
  <si>
    <t>Call avec ACTEMIUM</t>
  </si>
  <si>
    <t>Pas de plans en attente de validation</t>
  </si>
  <si>
    <t>Refaire le point avec François</t>
  </si>
  <si>
    <t>Edition de la feuille de paramétrage CPMS+</t>
  </si>
  <si>
    <t>Vérification des fichiers de paramaytréga CPMS+</t>
  </si>
  <si>
    <t>Meme valeur OFFSET (310) les bras 1 &amp; 4</t>
  </si>
  <si>
    <t>Même valeur offset (22) pour les bras 2 &amp; 3</t>
  </si>
  <si>
    <t>218020C001
214936C001
216956C001</t>
  </si>
  <si>
    <t>Mettre le plan dans ARAS</t>
  </si>
  <si>
    <t>Shell</t>
  </si>
  <si>
    <t>Call avec FPR / FI / JCP / FSP pour la recopie d'un écran CPMS entre le bateau et la terre</t>
  </si>
  <si>
    <t>Meeting Punch List</t>
  </si>
  <si>
    <t>Envoyez à ACTEMIUM la dernière version du prog CPMS</t>
  </si>
  <si>
    <t>Reprendre la liste des docs à mettre à jour</t>
  </si>
  <si>
    <t xml:space="preserve">Performance Appraisal </t>
  </si>
  <si>
    <t>Entretien indiv. Avec François</t>
  </si>
  <si>
    <t>Répondre à l'email ATOS pour les commenatires sur plan HCD</t>
  </si>
  <si>
    <t>Move to Friday 17/01/25</t>
  </si>
  <si>
    <t>Réception TEN</t>
  </si>
  <si>
    <t>Aide pour Adnane</t>
  </si>
  <si>
    <t>Aide pour Eric</t>
  </si>
  <si>
    <t>Email envoyé à ACE pour confirmation de référence</t>
  </si>
  <si>
    <t>Motor Data Sheet</t>
  </si>
  <si>
    <t>Répondre à l'email d'ALSYMEX</t>
  </si>
  <si>
    <t>Numéro ECN, plans</t>
  </si>
  <si>
    <t>Faire email à Robin pour dmde de plans Berths2,3 et 4 au client</t>
  </si>
  <si>
    <t>218020C001
214365C001
Performance
Aide Réception
219030C001
216696C001</t>
  </si>
  <si>
    <t>Mettre à jour le DBI nr:</t>
  </si>
  <si>
    <t>En attente de retour de la part d'ACE</t>
  </si>
  <si>
    <t>Quality</t>
  </si>
  <si>
    <t>Adnane</t>
  </si>
  <si>
    <t>Call avec lui pour le problème de références</t>
  </si>
  <si>
    <t>216696C001
214365C001
Quality
219123C001</t>
  </si>
  <si>
    <t>Supprimer les PN méca</t>
  </si>
  <si>
    <t>ARAMCO OVERSEAS</t>
  </si>
  <si>
    <t>Valider le PN Top Level avec les parts dedans</t>
  </si>
  <si>
    <t>Préparer la feuille de lancement LF</t>
  </si>
  <si>
    <t>219124C001
219204C001
216696C001
218020C001</t>
  </si>
  <si>
    <t>Validation des plans de BJs</t>
  </si>
  <si>
    <t>Faire le lancement LF dans ARAS + Email</t>
  </si>
  <si>
    <t>Maj du plan</t>
  </si>
  <si>
    <t>21496C001</t>
  </si>
  <si>
    <t>Meeting Punch list</t>
  </si>
  <si>
    <t>LS_NDSC21436501</t>
  </si>
  <si>
    <t>HPU Noise Data Sheet</t>
  </si>
  <si>
    <t>Emails sent to ATOS.</t>
  </si>
  <si>
    <t>Wait ATOS return</t>
  </si>
  <si>
    <t>Wait customer frame NFXP3-TRSA-SH-PRC-00039-ATT03</t>
  </si>
  <si>
    <t>Instrument Data Sheet</t>
  </si>
  <si>
    <t>LS_IDSC21436501</t>
  </si>
  <si>
    <t>Faire le point sur le PNS avec JCP</t>
  </si>
  <si>
    <t>Vérifier la validation des ECNs pour les PNs</t>
  </si>
  <si>
    <t>Control Narratie Diagram</t>
  </si>
  <si>
    <t>LS_CNDC21436501  </t>
  </si>
  <si>
    <t>Electrical Interco Diag</t>
  </si>
  <si>
    <t>24EIDC21436501</t>
  </si>
  <si>
    <t>ERS hydrau. Dwg 12"</t>
  </si>
  <si>
    <t>Sent to ATOS</t>
  </si>
  <si>
    <t>E&amp;H  on Dock</t>
  </si>
  <si>
    <t>24125C21436501</t>
  </si>
  <si>
    <t>Sent to Doc Control</t>
  </si>
  <si>
    <t>Meeting punch list</t>
  </si>
  <si>
    <t>Appelez Alsymex (Berger) pour problème de zoom sur hmi</t>
  </si>
  <si>
    <t>219204C001
214936C001
214365C001
218020C001</t>
  </si>
  <si>
    <t>En attente call de C.Berger</t>
  </si>
  <si>
    <t>HART transmitter Database</t>
  </si>
  <si>
    <t>LS_HTDC21436501</t>
  </si>
  <si>
    <t>Instrument Cable List</t>
  </si>
  <si>
    <t>Refused byDoc Control</t>
  </si>
  <si>
    <t>Meeting avec CORAIL pour intégration CPMS avec TIA PORTAL V19</t>
  </si>
  <si>
    <t>Software Datasheet Ex.</t>
  </si>
  <si>
    <t>LS_SDEC21436501</t>
  </si>
  <si>
    <t>Remplir la feuille d'heure du mis de Janvier jusqu'au 23/01</t>
  </si>
  <si>
    <t>Terminal Box Wiring Diagram</t>
  </si>
  <si>
    <t>24031C21436503</t>
  </si>
  <si>
    <t>En attente retour fichier CRS Volkan</t>
  </si>
  <si>
    <t>Meeting avec Wael sur la documentation en cours des projets</t>
  </si>
  <si>
    <t>Lire email de Luc sur les coupleurs</t>
  </si>
  <si>
    <t>RA081269</t>
  </si>
  <si>
    <t>Golar Freeze FSRU</t>
  </si>
  <si>
    <t>Support line pour Alain Dica (Insrum. STE)</t>
  </si>
  <si>
    <t>214365C001
ITS
Docs projets
219124C001
RA081269
216696C001</t>
  </si>
  <si>
    <t>Control Logic Diagram</t>
  </si>
  <si>
    <t>Hydraulic Control Panel</t>
  </si>
  <si>
    <t>En attente info client…</t>
  </si>
  <si>
    <t>Electrical Circuit Diagram - Motor Starter</t>
  </si>
  <si>
    <t>Input Output List</t>
  </si>
  <si>
    <t>Envoyé au Doc Control</t>
  </si>
  <si>
    <t>CS Meeting</t>
  </si>
  <si>
    <t>Meeting avec le bureau CS</t>
  </si>
  <si>
    <t>Call pour confirmation carte EPROM</t>
  </si>
  <si>
    <t>(CNOOC)</t>
  </si>
  <si>
    <t>En attente de confirmation d'Alsymex</t>
  </si>
  <si>
    <t>Editer le doc excel avec les photos et le problème rencontré</t>
  </si>
  <si>
    <t>Objectifs 2025</t>
  </si>
  <si>
    <t>LS</t>
  </si>
  <si>
    <t>214365C01
CS Meeting
RA192437
214936C001
216696C001</t>
  </si>
  <si>
    <t>Maj du doc</t>
  </si>
  <si>
    <t>IOL</t>
  </si>
  <si>
    <t>24IOL10149601</t>
  </si>
  <si>
    <t>En attente de validation Wael</t>
  </si>
  <si>
    <t>ECD Motor Starter</t>
  </si>
  <si>
    <t>Conf call avec Alsymex (A.Duc) pour confirmer l'ID et la Face de la Radio</t>
  </si>
  <si>
    <t>En attente de validation Doc Control</t>
  </si>
  <si>
    <t>Jay Conductix</t>
  </si>
  <si>
    <t>Editin de la trame excel avec les futurs DBI</t>
  </si>
  <si>
    <t>214365C001
219204C001
RA081269</t>
  </si>
  <si>
    <t>Editer la trame de debug à partir de l'emaol de Paul Ollion</t>
  </si>
  <si>
    <t>Meeting avec JCP pour les DBIs à crééer</t>
  </si>
  <si>
    <t>Meeting pour cder la partieE&amp;H on dock suite au retpur client</t>
  </si>
  <si>
    <t>Meeting avec JCP pour valider les PNs (comme avec CAVOTEC)</t>
  </si>
  <si>
    <t xml:space="preserve">PIPECHINA </t>
  </si>
  <si>
    <t>Répondre email de Maria</t>
  </si>
  <si>
    <t>Vérification de la doc en attente d'ATOS</t>
  </si>
  <si>
    <t>Relancer ATOS pour les docs ci-dessous:</t>
  </si>
  <si>
    <t>HPU NOISE DATASHEET</t>
  </si>
  <si>
    <t xml:space="preserve">LS_NDSC21436501      </t>
  </si>
  <si>
    <t xml:space="preserve">INSTRUMENTION DATA SHEET                 </t>
  </si>
  <si>
    <t>MOTOR DATASHEET</t>
  </si>
  <si>
    <t>Demander à Alsymex la modif du ptch dans le plc prog</t>
  </si>
  <si>
    <t>Envoyez email à Mr Faille pour dmde de réf</t>
  </si>
  <si>
    <t>Vérification de la trame excel avec les PNs</t>
  </si>
  <si>
    <t>Prépararer les PNs dans ARAS</t>
  </si>
  <si>
    <t>En attente d'ATOS pour les docs ci-dessous:</t>
  </si>
  <si>
    <t>CONDUCTIX
214365C001
218020C001
219124C001</t>
  </si>
  <si>
    <t>RA081269
CONDUCTIX
RA192437
214365C001
219124C001</t>
  </si>
  <si>
    <t>SVA dwg</t>
  </si>
  <si>
    <t xml:space="preserve">HPU dwg              </t>
  </si>
  <si>
    <t>24133C21802001</t>
  </si>
  <si>
    <t>24136C21802001</t>
  </si>
  <si>
    <t>En attente validation ARAS</t>
  </si>
  <si>
    <t>Préparation du lancement Partiel</t>
  </si>
  <si>
    <t>Maj plan ERS Accu 16"</t>
  </si>
  <si>
    <t>219453C001</t>
  </si>
  <si>
    <t>Point Docs</t>
  </si>
  <si>
    <t>Point avec Wael/JCP/François</t>
  </si>
  <si>
    <t xml:space="preserve">Envoyez les différents plans à Philippe </t>
  </si>
  <si>
    <t>Edition des plans ci-dessous:</t>
  </si>
  <si>
    <t>Hydraulic Circuit Diagram</t>
  </si>
  <si>
    <t>24HCDC21912401</t>
  </si>
  <si>
    <t>24HCDC21912402</t>
  </si>
  <si>
    <t>Berth 18</t>
  </si>
  <si>
    <t>Berth 17</t>
  </si>
  <si>
    <t>219124C001
219453C001
Pt Docs
217052C001
214365C001</t>
  </si>
  <si>
    <t>Envoyez email à ATOS pour les docs ci-dessous:</t>
  </si>
  <si>
    <t>[2h00)</t>
  </si>
  <si>
    <t>Valider les numéros de plans avec JCP</t>
  </si>
  <si>
    <t>Envoyez par email à Delphine les plans à suivre</t>
  </si>
  <si>
    <t>Mettre les DBIs des parts sous Sub-Contractors Follow Up</t>
  </si>
  <si>
    <t>Meeting avec Wael pour vérif fichier, trame excel etc…</t>
  </si>
  <si>
    <t>Renvoyez le doc IOL au Doc Control</t>
  </si>
  <si>
    <t>En attente de validation JCP</t>
  </si>
  <si>
    <t>LS_IOLC21912401</t>
  </si>
  <si>
    <t>LS_IOLC21912402</t>
  </si>
  <si>
    <t>Meeting avec Alsymex (Arnaud Duc)</t>
  </si>
  <si>
    <t>nok. Canceled</t>
  </si>
  <si>
    <t xml:space="preserve">219124C001
CONDUCTIX
219453C001
216696C001
Qualité
</t>
  </si>
  <si>
    <t>Qualité</t>
  </si>
  <si>
    <t>Problème entre un bloc hydro surpression et le plan associé</t>
  </si>
  <si>
    <t>Envoyer email à ACE</t>
  </si>
  <si>
    <t>Maj du DBI avec la bonne version du plan</t>
  </si>
  <si>
    <t>iKOM en interne</t>
  </si>
  <si>
    <t>PADAH</t>
  </si>
  <si>
    <t>Jetée 5 &amp; 7</t>
  </si>
  <si>
    <t>Maj des DBIs ci-dessous:</t>
  </si>
  <si>
    <t>2489935C217946015</t>
  </si>
  <si>
    <t>2489935C217946017</t>
  </si>
  <si>
    <t>CAVOTEC radio Control. - B5</t>
  </si>
  <si>
    <t>CAVOTEC radio Control. - B7</t>
  </si>
  <si>
    <t>Set of MC3000…repairing</t>
  </si>
  <si>
    <t>Préparation des PNs sub-lvl</t>
  </si>
  <si>
    <t>Mise à jour du doc:</t>
  </si>
  <si>
    <t>LS_SILC21695601</t>
  </si>
  <si>
    <t>Calcul boucle SIL pour la fct ERS</t>
  </si>
  <si>
    <t>216696C001
Qualité
219453C001
219254C001
219059C001
217946C001
216956C001
219124C001</t>
  </si>
  <si>
    <t>Validation des plans HCD &amp; IOL</t>
  </si>
  <si>
    <t>Envoyez email à Marcus (CAVOTEC) pour bien comprendre les modifications apportées</t>
  </si>
  <si>
    <t>En attente des BLs de frédéric Gaudefrin</t>
  </si>
  <si>
    <t>En attente retour commenté du client</t>
  </si>
  <si>
    <t>Maj du plan  ci-dessous:</t>
  </si>
  <si>
    <t>Appelez JCP pour parler de la maj des DBI suite retour Marcus</t>
  </si>
  <si>
    <t>219059C001
216956C001
216696C001
RA192437</t>
  </si>
  <si>
    <t>Meeting avec Robin / Remi / Jacques / Alparslan</t>
  </si>
  <si>
    <t>Envoi d'email à Alsymex</t>
  </si>
  <si>
    <t>Problème avec étiquette radio CAVOTEC</t>
  </si>
  <si>
    <t>Refaire le lien de la feuille de lancement partiel</t>
  </si>
  <si>
    <t>Maj DBIs</t>
  </si>
  <si>
    <t>BJ</t>
  </si>
  <si>
    <t>Attente VOR</t>
  </si>
  <si>
    <t>Cables BJ</t>
  </si>
  <si>
    <t>33145C21912302</t>
  </si>
  <si>
    <t>nok</t>
  </si>
  <si>
    <t>Moteur hydrauliq. MRD4500L</t>
  </si>
  <si>
    <t>AM Absent
217785C001
219059C001
Quality</t>
  </si>
  <si>
    <t>Pb transmetteur - Eric Chardonnier &amp; ACE</t>
  </si>
  <si>
    <t>Renvoyer les informations à Eric &amp; Adnane</t>
  </si>
  <si>
    <t>Valider les plans d'ATOS</t>
  </si>
  <si>
    <t>JB</t>
  </si>
  <si>
    <t>Motor Starter</t>
  </si>
  <si>
    <t>DOC ARAS</t>
  </si>
  <si>
    <t>Meeting information sur la documentation sur ARAS</t>
  </si>
  <si>
    <t>Docs Proj</t>
  </si>
  <si>
    <t>Meeting Fraçois / Wael sur les docs par projet</t>
  </si>
  <si>
    <t>En attente retour JCP</t>
  </si>
  <si>
    <t>Quality
218020C001
Doc ARAS
Docs Proj.
Buyer</t>
  </si>
  <si>
    <t>Buyer</t>
  </si>
  <si>
    <t>Maj DBI ci-dessous</t>
  </si>
  <si>
    <t>Ethernet Switch.</t>
  </si>
  <si>
    <t>Validation des plans de Stahl pour les BJs sur bras</t>
  </si>
  <si>
    <t>Call avec Wael</t>
  </si>
  <si>
    <t>218020C001
214936C001
RC202549</t>
  </si>
  <si>
    <t>RC202549</t>
  </si>
  <si>
    <t>Golden Pass</t>
  </si>
  <si>
    <t>Maj des documents ci-dessous:</t>
  </si>
  <si>
    <t>PID Berth1</t>
  </si>
  <si>
    <t>PID Berth2</t>
  </si>
  <si>
    <t>Faire le point avec JCP sur la révision à envoyer au client</t>
  </si>
  <si>
    <t>En attente validation JCP</t>
  </si>
  <si>
    <t>Maj du document ci-dessous:</t>
  </si>
  <si>
    <t>E&amp;H on Dock</t>
  </si>
  <si>
    <t>Mise à jour trame pour calcul du rapport de réduction slewing</t>
  </si>
  <si>
    <t>218020C001
216956C001
RC202549
PMS+
218614C001</t>
  </si>
  <si>
    <t>ENERGOS ESKIMOO</t>
  </si>
  <si>
    <t>En attente validation BE Meca</t>
  </si>
  <si>
    <t>Annuler "Redaction en cours" dans le Doc Statement"</t>
  </si>
  <si>
    <t>Envoi des documents ci-dessous à Alexis Dominon:</t>
  </si>
  <si>
    <t>CPMS+ parameters</t>
  </si>
  <si>
    <t>Photos CPMS+ parameters dans PC</t>
  </si>
  <si>
    <t>Photo"General View" du PC</t>
  </si>
  <si>
    <t>24EIDC21802001</t>
  </si>
  <si>
    <t>EID</t>
  </si>
  <si>
    <t>Vérification des diamètres câble grâce BDD câbles TEN</t>
  </si>
  <si>
    <t>RC202549
RA172190
218020C001</t>
  </si>
  <si>
    <t>Retour BE Meca - Crash avec bras en pos. Parking</t>
  </si>
  <si>
    <t>Faire email à Mr Airoldi</t>
  </si>
  <si>
    <t>En attente de validation de JCP</t>
  </si>
  <si>
    <t>En attente validation MG</t>
  </si>
  <si>
    <t>Absence l'après-midi</t>
  </si>
  <si>
    <t>Absence le matin</t>
  </si>
  <si>
    <t>Absence toute la journée</t>
  </si>
  <si>
    <t>Pont 2025</t>
  </si>
  <si>
    <t>Meeting avec JCP / Wael</t>
  </si>
  <si>
    <t>Problème avec le capteur de sélection "Arm Selected"</t>
  </si>
  <si>
    <t>P&amp;F</t>
  </si>
  <si>
    <t>P/N:</t>
  </si>
  <si>
    <t>Réf:</t>
  </si>
  <si>
    <t>NCB4-12GM40-N0-V1</t>
  </si>
  <si>
    <t>Lien:</t>
  </si>
  <si>
    <t>PEROU</t>
  </si>
  <si>
    <t>Allez chercher les etiquettes CAVOTEC à la réception</t>
  </si>
  <si>
    <t>Demande à Nathalie qui contacter pour ouvrir les caisses</t>
  </si>
  <si>
    <t>En attente retour d'info Marion</t>
  </si>
  <si>
    <t>Editer trame de problème</t>
  </si>
  <si>
    <t>Répondre à l'email de Robin</t>
  </si>
  <si>
    <t>Répondre à ATOS pour la largeur du SVA</t>
  </si>
  <si>
    <t>Répondre à ATOS concernant la SIC et la ligne d'asséchage N2</t>
  </si>
  <si>
    <t>Pont 2025
RA192437
217785C001
218020C001
CONDUCTIX</t>
  </si>
  <si>
    <t>Conf call avec Mr Aymes concernant la nouvelle face avant equivalente Face T de CAVOTEC</t>
  </si>
  <si>
    <t>Diffuser à Anthony, François et Jean-Claude pour avoir leurs avis</t>
  </si>
  <si>
    <t>Répondre aux emails de Robin</t>
  </si>
  <si>
    <t>Chercher la doc technique sur les barrières SI MTL 5517</t>
  </si>
  <si>
    <t>RA192437
219124C001</t>
  </si>
  <si>
    <t xml:space="preserve">Edition du plan Motor Starter </t>
  </si>
  <si>
    <t>24MDSC21912401</t>
  </si>
  <si>
    <t>Mettre à jour la BOM E&amp;H sur plan 24125</t>
  </si>
  <si>
    <t>TAICHUNG</t>
  </si>
  <si>
    <t>Répondre à l'email d'Orla</t>
  </si>
  <si>
    <t xml:space="preserve">Répondre à l'email de Mr Airoldi sur l'encombrement du SVA </t>
  </si>
  <si>
    <t>RA202549</t>
  </si>
  <si>
    <t>GOLDEN PASS</t>
  </si>
  <si>
    <t>Répondre à l'email de Mr Ferro</t>
  </si>
  <si>
    <t>En attente retour de JCP</t>
  </si>
  <si>
    <t>WORLEY (HOEGH)</t>
  </si>
  <si>
    <t>Meeting avec JCP / MG / Worley</t>
  </si>
  <si>
    <t>Appelez Alsparslan pour parler de l'email de Airoldi</t>
  </si>
  <si>
    <t>Préparer la trame client à envoyer à ATOS pour le HPU Noise</t>
  </si>
  <si>
    <t>En attente retour de FP pour l'ECN CL1 sur le DBI 24028C21802001</t>
  </si>
  <si>
    <t>218020C001
RA212635
RA202549
214365C001
RA172190
219124C001</t>
  </si>
  <si>
    <t>LCP - BERTH 17</t>
  </si>
  <si>
    <t>LCP - BERTH 18</t>
  </si>
  <si>
    <t>24134C219124011</t>
  </si>
  <si>
    <t>24134C219124012</t>
  </si>
  <si>
    <t>Maj à jour des DBIs suite à l'offre ALSYMEX:</t>
  </si>
  <si>
    <t>Meeting avec FP</t>
  </si>
  <si>
    <t>Meeting avec FP/JC/RN</t>
  </si>
  <si>
    <t>LS TEC Meeting Q1 2025</t>
  </si>
  <si>
    <t>Meeting avec les BE LS</t>
  </si>
  <si>
    <t>DR16653</t>
  </si>
  <si>
    <t>Lire la specs pour Sébastien Greffard</t>
  </si>
  <si>
    <t>RA192437
LS TEC Meeting
Specs DR16653
5S</t>
  </si>
  <si>
    <t>Faire la sauvegarde/trie des fichiers dans Teams /Automations/General</t>
  </si>
  <si>
    <t>Faire le changement d'étiquette sur la radio</t>
  </si>
  <si>
    <t>Envoyer la photo à Nathalie Facon</t>
  </si>
  <si>
    <t>Meeting avec JCP/WKT pour parler de comment va se dérouler le projet</t>
  </si>
  <si>
    <t xml:space="preserve">Editer la CRS pour le plan </t>
  </si>
  <si>
    <t>2413412174001 Rev5</t>
  </si>
  <si>
    <t>217785C001
RC182278
219124C001
218020C001
216956C001
219254C001</t>
  </si>
  <si>
    <t>PADAH LNG</t>
  </si>
  <si>
    <t>Création des PNs manquant</t>
  </si>
  <si>
    <t>Maj à jour des DBIs - Ajout de la radio et des ses accessoires:</t>
  </si>
  <si>
    <t>Remplir la SDCL d'ACE</t>
  </si>
  <si>
    <t>Meeting Orla/Sharad sur la mise à jour des docs qui sort du scope originel</t>
  </si>
  <si>
    <t>Meeting points docs pour les projets ci-dessous:</t>
  </si>
  <si>
    <t>Quels plans en priorité?</t>
  </si>
  <si>
    <t>interco</t>
  </si>
  <si>
    <t>En attente retour d'ATOS</t>
  </si>
  <si>
    <t>Validation de l'HPU &amp; ERS pour lancer la fabrication chez ATOS</t>
  </si>
  <si>
    <t>Spec</t>
  </si>
  <si>
    <t>CS Archi</t>
  </si>
  <si>
    <t>ATTENTION AU SVA</t>
  </si>
  <si>
    <t>Editeur: JCP</t>
  </si>
  <si>
    <t>(1j)</t>
  </si>
  <si>
    <t>Editeur: BB</t>
  </si>
  <si>
    <t>Editeur: WKT</t>
  </si>
  <si>
    <t>Faire le doc ci-dessous:</t>
  </si>
  <si>
    <t>Spec Elec &amp; Hydrau</t>
  </si>
  <si>
    <t>EOA</t>
  </si>
  <si>
    <t>219370C001</t>
  </si>
  <si>
    <t>Voir avec françois pour que l'Inde la documentation</t>
  </si>
  <si>
    <t xml:space="preserve">HPU </t>
  </si>
  <si>
    <t>ok</t>
  </si>
  <si>
    <t>hydrauliq</t>
  </si>
  <si>
    <t>Faire email à Alsymex</t>
  </si>
  <si>
    <t>219254C001
219124C001
216482C001</t>
  </si>
  <si>
    <t>Déjà inclut dans la BOM</t>
  </si>
  <si>
    <t>Envoyé à Laurent Roz,</t>
  </si>
  <si>
    <t>En attente retour d'ATOS en Rev 1</t>
  </si>
  <si>
    <t>A VALIDER</t>
  </si>
  <si>
    <t>Scope client</t>
  </si>
  <si>
    <t>in progress…</t>
  </si>
  <si>
    <t>Edition du plan EOA</t>
  </si>
  <si>
    <t>24EOAC21925401</t>
  </si>
  <si>
    <t>Mettre en PDF le doc:</t>
  </si>
  <si>
    <t>Rev 3</t>
  </si>
  <si>
    <t>Préparer les PNs pour chaque BJs + les plans de specs</t>
  </si>
  <si>
    <t>En attente retour d'ATOS suite commentaires TEN</t>
  </si>
  <si>
    <t>Envoyez les plans ci-dessous au Doc Ctrl:</t>
  </si>
  <si>
    <t>Reception du plan :</t>
  </si>
  <si>
    <t>Rev6</t>
  </si>
  <si>
    <t>CRS sur LCP</t>
  </si>
  <si>
    <t>Mettre le plan + CRS sur ARAS</t>
  </si>
  <si>
    <t>219254C001
214365C001
216482C001
216956C001</t>
  </si>
  <si>
    <t>En attente du CD fin d'affaire d'ACE</t>
  </si>
  <si>
    <t>(ECN nr:</t>
  </si>
  <si>
    <t>1020154)</t>
  </si>
  <si>
    <t>Mettre les plans élec sur ARAS</t>
  </si>
  <si>
    <t>CORAL NORTH</t>
  </si>
  <si>
    <t>Récupérer les 2 cartes HIMA au magasin</t>
  </si>
  <si>
    <t>(voir Lamiot-Thierry)</t>
  </si>
  <si>
    <t xml:space="preserve">WISON / </t>
  </si>
  <si>
    <t>Vérification de l'architecture CS</t>
  </si>
  <si>
    <t>En attente du fichier PDF QUALITE de la part d'ACE</t>
  </si>
  <si>
    <t>Vérifiez dans le prog PLC le paramétrage des débitmètre d'asséchage AZOTE</t>
  </si>
  <si>
    <t>Répondre à l'émail d'ATOS (Mr AIROLDI)</t>
  </si>
  <si>
    <t>214936C001
216482C001
RA192454
219254C001</t>
  </si>
  <si>
    <t>Mettre à jour les plans/docs ci-dessous:</t>
  </si>
  <si>
    <t>LS_CNDC21436501</t>
  </si>
  <si>
    <t>HTD</t>
  </si>
  <si>
    <t>Vérification &amp; validations des plnas ci-dessous:</t>
  </si>
  <si>
    <t>Wael</t>
  </si>
  <si>
    <t>CSA</t>
  </si>
  <si>
    <t>24CSAC21925401</t>
  </si>
  <si>
    <t>24EIDC21925401</t>
  </si>
  <si>
    <t>Brice</t>
  </si>
  <si>
    <t>Faire la maj suite commentaires</t>
  </si>
  <si>
    <t>BJs</t>
  </si>
  <si>
    <t>JCP</t>
  </si>
  <si>
    <t>Non vérifiez</t>
  </si>
  <si>
    <t>Vérifiez la plage de réglage dans prog PLC HIMA</t>
  </si>
  <si>
    <t>Maj des plans ci-dessous:</t>
  </si>
  <si>
    <t>p</t>
  </si>
  <si>
    <t>Changer le 5P en 7P + Prévoir les PMAFLEX</t>
  </si>
  <si>
    <t>Rajouter le mode PENDANT</t>
  </si>
  <si>
    <t>REX ATOS</t>
  </si>
  <si>
    <t>Meeting ATOS &amp; BE CS</t>
  </si>
  <si>
    <t>RA192454
219254C001
REX ATOS
216696C001</t>
  </si>
  <si>
    <t>Répondre à l'émail d'Adrien (ALSYMEX)</t>
  </si>
  <si>
    <t>Envoyez email à JCP</t>
  </si>
  <si>
    <t>Ajouter les signature sur le document ci-dessous:</t>
  </si>
  <si>
    <t>ECN nr:</t>
  </si>
  <si>
    <t>Généré les PDF excel Elec &amp; hydrau</t>
  </si>
  <si>
    <t>214365C001
219254C001
RA192454</t>
  </si>
  <si>
    <t>Vérifier si condition PERC ARMED dans la logic Rev7 pour le "FLOW OUTLET"</t>
  </si>
  <si>
    <t>Mettre à jour la logique avec le nouvelle condition + baisser les seuils des flow inlet à 175-150l/min</t>
  </si>
  <si>
    <t xml:space="preserve">Faire le check avec Wael sur les DBIs + la feuille de lancement  </t>
  </si>
  <si>
    <t>Prévoir les PMAFLEX pour tous les câbles</t>
  </si>
  <si>
    <t>Envoyer les excel à Laurent Rozier</t>
  </si>
  <si>
    <t>Opérating envelopp mise à jour</t>
  </si>
  <si>
    <t>Vérifiez les paramètres CPMS+</t>
  </si>
  <si>
    <t>Maj du plan:</t>
  </si>
  <si>
    <t>Demander à JCP la confirmation de ne pas envoyer les infos ST80 LEFT  &amp; RIGHT dans la SDE</t>
  </si>
  <si>
    <t>Pourquoi avoir séparé les 2 Evs LEFT &amp; RIGHT (dans BJ non safety &amp; BJ Safety)</t>
  </si>
  <si>
    <t>Mettre à jour les docs ci-dessous:</t>
  </si>
  <si>
    <t>219254C001
218020C001
216956C001
216696C001
RA172190</t>
  </si>
  <si>
    <t>UCL</t>
  </si>
  <si>
    <t>LS_UCLC21925401</t>
  </si>
  <si>
    <t>E&amp;H on dock</t>
  </si>
  <si>
    <t>Interco</t>
  </si>
  <si>
    <t>A faire valider par Jean Claude</t>
  </si>
  <si>
    <t>Faire email avec procédure &amp; envoyer pour validation à Orla</t>
  </si>
  <si>
    <t>En attente des valeurs Q &amp; R de Lamarle (Proposal)</t>
  </si>
  <si>
    <t>Répondre à l'email d'Adrien après le retour de JCP</t>
  </si>
  <si>
    <t>Mettre le plan à jour:</t>
  </si>
  <si>
    <t>A SUPPR.</t>
  </si>
  <si>
    <t>Préparation de la spec hydau pour ACE:</t>
  </si>
  <si>
    <t>LS_PSHC21912401</t>
  </si>
  <si>
    <t>Envoyé à Laurent Rozier</t>
  </si>
  <si>
    <t>Meeting avec Client / Orla/Alparslan / Kairung</t>
  </si>
  <si>
    <t>Faire le point sur les plans envyés par ACE et les mettre dans ARAS</t>
  </si>
  <si>
    <t>Mettre à jour dans ARAS:</t>
  </si>
  <si>
    <t>SVA B16</t>
  </si>
  <si>
    <t>24133C21648201</t>
  </si>
  <si>
    <t>SVA B15</t>
  </si>
  <si>
    <t>24133C21648202</t>
  </si>
  <si>
    <t>Mettre à jour le plan:</t>
  </si>
  <si>
    <t>PID</t>
  </si>
  <si>
    <t>Garder la codif FR-HAV-011-TECE-00500</t>
  </si>
  <si>
    <t>24PIDC21401701</t>
  </si>
  <si>
    <t>216696C001
RA172190
214365C001
219124C001
RA192437
214017C001</t>
  </si>
  <si>
    <t>Chercher la doc des "STATUS" pour Anthony</t>
  </si>
  <si>
    <t>Envoyé la lste docuùmentaire à ALSYMEX</t>
  </si>
  <si>
    <t>Le mettre dans le dossier projet</t>
  </si>
  <si>
    <t>CD de fin d'affaire envoyé par ACE</t>
  </si>
  <si>
    <t>Envoie d'un email à CONDUCTIX (Mr Aymes)</t>
  </si>
  <si>
    <t>Valider le plan24HMI par JCP avant envoi au DC</t>
  </si>
  <si>
    <t>Envoyé le CDC à Laurent Rozier</t>
  </si>
  <si>
    <t>CONDUCTIX
219124C001
216956C001
219254C001</t>
  </si>
  <si>
    <t>PC CPMS</t>
  </si>
  <si>
    <t>Deskop prog</t>
  </si>
  <si>
    <t>Software Data Exchange</t>
  </si>
  <si>
    <t xml:space="preserve">Editer nouvelle procédure </t>
  </si>
  <si>
    <t>Faire valider par JCP</t>
  </si>
  <si>
    <t>Téléchargement de TIA PORTAL V20</t>
  </si>
  <si>
    <t>RC182278
214365C001
RA192437
Software
Spare Parts</t>
  </si>
  <si>
    <t>Codification de la référence CAVOTEC ci-dessous:</t>
  </si>
  <si>
    <t>Chargeur de batterie</t>
  </si>
  <si>
    <t>réf:</t>
  </si>
  <si>
    <t>M5-1080-3624</t>
  </si>
  <si>
    <t>24899CAV0084</t>
  </si>
  <si>
    <t>Envoyer email à Anais</t>
  </si>
  <si>
    <t>Envoyer un email à Volkan pour savoir si acceptation du VOR par client</t>
  </si>
  <si>
    <t>Vérifiez si clé TIA PORTAL V20 dans EKB Free Siemens License</t>
  </si>
  <si>
    <t>Spare parts
214365C001
219254C001</t>
  </si>
  <si>
    <t>Edition du doc ci-dessous:</t>
  </si>
  <si>
    <t>LS_CNDC21925401</t>
  </si>
  <si>
    <t>Télécharger la dernière versin EKB_Install_2024 11 12</t>
  </si>
  <si>
    <t>Répondre à la SDCL d'Alsymex</t>
  </si>
  <si>
    <t>Meeting avec JCP pour validation équivalence Face T (de CAVOTEC)</t>
  </si>
  <si>
    <t>Valider avec JCP, les docs ci-dessous:</t>
  </si>
  <si>
    <t>CONDUCTIX
219254C001
Software</t>
  </si>
  <si>
    <t>Création de l'image avec TIA PORTAL V20</t>
  </si>
  <si>
    <t>Activer TIA PORTAL V20 avec licence EKB</t>
  </si>
  <si>
    <t>Faire le point sur la codification matériel suite offre ALSYMEX</t>
  </si>
  <si>
    <t>A mettre à jour</t>
  </si>
  <si>
    <t>Faire le LPH</t>
  </si>
  <si>
    <t>A faire avec Wael</t>
  </si>
  <si>
    <t>DSCL CORAIL</t>
  </si>
  <si>
    <t>Maj du doc:</t>
  </si>
  <si>
    <t>LS_IOLC21925401</t>
  </si>
  <si>
    <t>Maj des docs ci-dessous:</t>
  </si>
  <si>
    <t>Envoyer la SDCL ACTEMIUM à Laurent Rozier</t>
  </si>
  <si>
    <t>A envoyer à Laurent Rozier</t>
  </si>
  <si>
    <t>21820C001</t>
  </si>
  <si>
    <t>Conf call avec JCP pour répondre à l'email d'ATOS</t>
  </si>
  <si>
    <t>Meeting avec Conductix / JCP</t>
  </si>
  <si>
    <t>Validation des PNs materiels pour ARAS</t>
  </si>
  <si>
    <t xml:space="preserve">Répondre à Adrien (ASLYMEX) </t>
  </si>
  <si>
    <t>Maj des désignations câbles pge 05/05</t>
  </si>
  <si>
    <t>Envoyer email à Siemens pour problème de certificat sur PC CPMS</t>
  </si>
  <si>
    <t>Faire la modification de la Face avant T</t>
  </si>
  <si>
    <t>218020C001
219254C001
CONDUCTIX
216696C001
RA212678
Services</t>
  </si>
  <si>
    <t>Support to Services</t>
  </si>
  <si>
    <t>Faire la procédure pour connaitre la version de Windows &amp; l'état de la licence</t>
  </si>
  <si>
    <t>MRY</t>
  </si>
  <si>
    <t>Faire email à Anthony / Camille</t>
  </si>
  <si>
    <t>CONDUCTIX
RA212635
219254C001</t>
  </si>
  <si>
    <t>Mettre les plans ci-dessous sur ARAS</t>
  </si>
  <si>
    <t>HCD</t>
  </si>
  <si>
    <t>24HCDC21925401</t>
  </si>
  <si>
    <t>Rev 1</t>
  </si>
  <si>
    <t>ECN nr</t>
  </si>
  <si>
    <t>24HCDC21912401 &amp; 02</t>
  </si>
  <si>
    <t>24EIDC21912401 &amp; 02</t>
  </si>
  <si>
    <t>LS_IOLC21912401 &amp; 02</t>
  </si>
  <si>
    <t>Vérifiez que les docs ci-dessous sont bien dans ARAS:</t>
  </si>
  <si>
    <t>HPU Noise</t>
  </si>
  <si>
    <t>Instrument DS</t>
  </si>
  <si>
    <t>En attente de validation DC</t>
  </si>
  <si>
    <t xml:space="preserve">ITHK </t>
  </si>
  <si>
    <t>Répondre à l'email d'Olivier Diana</t>
  </si>
  <si>
    <t>Renvoyer les infos à Ouadie (ACTEMIUM)</t>
  </si>
  <si>
    <t>REX ACE</t>
  </si>
  <si>
    <t>Meeting REX avec ACE</t>
  </si>
  <si>
    <t>Mia du document ci-dessous:</t>
  </si>
  <si>
    <t>24PIDC21401401</t>
  </si>
  <si>
    <t>214365C001
RA212678
REX ACE
214017C001
219254C001</t>
  </si>
  <si>
    <t>PADAH LNH</t>
  </si>
  <si>
    <t>LS_CND21925401</t>
  </si>
  <si>
    <t>A mettre à jour - manque les logos</t>
  </si>
  <si>
    <t>Incoming Inspec.</t>
  </si>
  <si>
    <t>Faire email à ACE pour confirmation de référence + certificat de tarage</t>
  </si>
  <si>
    <t>Validation des modifications Face T</t>
  </si>
  <si>
    <t>CONDUCTIX
219254C001
Incoming
CONDUCTIX
214365C001</t>
  </si>
  <si>
    <t>maj du document ci-dessous</t>
  </si>
  <si>
    <t>IDS</t>
  </si>
  <si>
    <t>A passer en AFC</t>
  </si>
  <si>
    <t>Validation de la Face T</t>
  </si>
  <si>
    <t>24PIDC21925401</t>
  </si>
  <si>
    <t>En attente retour PMAFLEX</t>
  </si>
  <si>
    <t>CONDUCTIX
219254C001
219124C001</t>
  </si>
  <si>
    <t>HCD - B17</t>
  </si>
  <si>
    <t>HCD - B18</t>
  </si>
  <si>
    <t>EID - B17</t>
  </si>
  <si>
    <t>EID - B18</t>
  </si>
  <si>
    <t>24EIDC21912401</t>
  </si>
  <si>
    <t>24EIDC21912402</t>
  </si>
  <si>
    <t>IOL - B17</t>
  </si>
  <si>
    <t>IOL - B18</t>
  </si>
  <si>
    <t>Utiliser page garde TEN avec PO</t>
  </si>
  <si>
    <t>RA21-2678</t>
  </si>
  <si>
    <t>Procédure de renouvellement de licence</t>
  </si>
  <si>
    <t>Codifier les  PE PMAFLEX ci-dessous:</t>
  </si>
  <si>
    <t>PE NW10 / M16 P2-L</t>
  </si>
  <si>
    <t>PE NW10 / M16 P1-L</t>
  </si>
  <si>
    <t>ref:</t>
  </si>
  <si>
    <t>NENZ0203S/P1-L</t>
  </si>
  <si>
    <t>NENZ0203S/P2-L</t>
  </si>
  <si>
    <t>DBI nr:</t>
  </si>
  <si>
    <t>Ajouter les nouveaux Ids dans la BDD</t>
  </si>
  <si>
    <t>Demander à remettre le commutateur du coupleur sur la droite avec un emplacement vide</t>
  </si>
  <si>
    <t>Relancer ATOS pour le doc 24HCC</t>
  </si>
  <si>
    <t>Mettre à jour le plan EOA</t>
  </si>
  <si>
    <t>CAVOTEC
219254C001
CONDUCTIX
IQ</t>
  </si>
  <si>
    <t>IQ</t>
  </si>
  <si>
    <t>Règles de formalisme</t>
  </si>
  <si>
    <t>1ère réunion pour parler des besoins</t>
  </si>
  <si>
    <t>Mettre à jour le plan PID</t>
  </si>
  <si>
    <t>REX</t>
  </si>
  <si>
    <t>ALSYMEX</t>
  </si>
  <si>
    <t>Répondre à l'email d'ALSYMEX avec les moins values</t>
  </si>
  <si>
    <t>RA222755
REX
219254C001
RA192437</t>
  </si>
  <si>
    <t>PIPECHINA_CNOOC</t>
  </si>
  <si>
    <t>Voir la vidéo du client pour le capteur de sélection du bras</t>
  </si>
  <si>
    <t>Maj du plan 24PIDC21925401</t>
  </si>
  <si>
    <t>Répondre aux sstr:</t>
  </si>
  <si>
    <t>ACE (SDCL)</t>
  </si>
  <si>
    <t>ATOS (SDCL)</t>
  </si>
  <si>
    <t>LS_PSHC21925401-H-ACE</t>
  </si>
  <si>
    <t>LS_PSHC21925401-H-ATOS</t>
  </si>
  <si>
    <t>A vérifier avec JCP</t>
  </si>
  <si>
    <t>Envoyer les plans HCD &amp; SVA à Philippe</t>
  </si>
  <si>
    <t>Commenter le plan SVA &amp; l'envoyer à ATOS</t>
  </si>
  <si>
    <t>Consumption</t>
  </si>
  <si>
    <t>LS_UCLC21493601</t>
  </si>
  <si>
    <t>Rev TEN 6</t>
  </si>
  <si>
    <t>Rev Client: EX-DE-06</t>
  </si>
  <si>
    <t>Editer les plans ci-dessous:</t>
  </si>
  <si>
    <t>219254C001
218020C001
214936C001
219124C001</t>
  </si>
  <si>
    <t>CSA - B17</t>
  </si>
  <si>
    <t>CSA - B18</t>
  </si>
  <si>
    <t>24CSAC21912402</t>
  </si>
  <si>
    <t>24CSAC21912401</t>
  </si>
  <si>
    <t>Mettre sur ARAS les plans ci-dessous:</t>
  </si>
  <si>
    <t>Ajouter les longueurs de chaque câble dans l'interco</t>
  </si>
  <si>
    <t>WENZHOU</t>
  </si>
  <si>
    <t>Création des DBIS "Commissioning" &amp; "Spare parts"pour le BE Meca</t>
  </si>
  <si>
    <t>Commissioning Elec.</t>
  </si>
  <si>
    <t>Spare parts elec.</t>
  </si>
  <si>
    <t>Commissioning Hydro.</t>
  </si>
  <si>
    <t>Spare parts  hydro.</t>
  </si>
  <si>
    <t>24172C219265401A</t>
  </si>
  <si>
    <t>24172C219265401B</t>
  </si>
  <si>
    <t>24172C219265404A</t>
  </si>
  <si>
    <t>24172C219265404B</t>
  </si>
  <si>
    <t>Envoyer l'email au Support Line Siemens avec la capture "License Recovery"</t>
  </si>
  <si>
    <t>Renvoyer les SDCL ATOS et ACE à Laurent Rozier</t>
  </si>
  <si>
    <t>Répondre à Nietsh</t>
  </si>
  <si>
    <t>219124C001
RA172190
219254C001
RA212678
219370C001
RA192437</t>
  </si>
  <si>
    <t>Meeting avec STE / ATOS / Loaurent Rozier</t>
  </si>
  <si>
    <t>Obectif BECS</t>
  </si>
  <si>
    <t>A VALIDER AVEC JCP</t>
  </si>
  <si>
    <t>Maj le doc ci-dessous:</t>
  </si>
  <si>
    <t>Passez en IFF</t>
  </si>
  <si>
    <t>CORAIL</t>
  </si>
  <si>
    <t>Meeting Corail / BE CS</t>
  </si>
  <si>
    <t>HMI</t>
  </si>
  <si>
    <t>LS_HMIC21493601</t>
  </si>
  <si>
    <t>ESL</t>
  </si>
  <si>
    <t>33ESLC21493601</t>
  </si>
  <si>
    <t>FMEA</t>
  </si>
  <si>
    <t>LS_FMAC21493601</t>
  </si>
  <si>
    <t xml:space="preserve">219254C001
214936C001
REX
RA172190
</t>
  </si>
  <si>
    <t>Maj pour les plans ci-dessous:</t>
  </si>
  <si>
    <t>En attente retour de Thibaut</t>
  </si>
  <si>
    <t>En attente retour de Karim</t>
  </si>
  <si>
    <t>Valider avec JCP la qualité du N2 à utiliser</t>
  </si>
  <si>
    <t>Mettre à jour l'interco + longueur BOM</t>
  </si>
  <si>
    <t>219254C001
RA172190
214936C001</t>
  </si>
  <si>
    <t>Envoyer la CRS pour le plan LS_UCL</t>
  </si>
  <si>
    <t>Maj du plan ci-dessous:</t>
  </si>
  <si>
    <t>(suite retour commentaires client)</t>
  </si>
  <si>
    <t>ECN: 1020894</t>
  </si>
  <si>
    <t>ECN: 102xxxx</t>
  </si>
  <si>
    <t>Lire les SDCLs ci-dessous:</t>
  </si>
  <si>
    <t>SDCL ATOS</t>
  </si>
  <si>
    <t>SDCL CORAIL</t>
  </si>
  <si>
    <t>LS_PSHC21925401-H-Atos-rev3</t>
  </si>
  <si>
    <t>ECN: 1020924</t>
  </si>
  <si>
    <t>LS_PSHC21925401-E-ASR-rev5</t>
  </si>
  <si>
    <t>219254C001
RA172190
214936C001
Objectifs 2025</t>
  </si>
  <si>
    <t>Indiviuel &amp; équipes</t>
  </si>
  <si>
    <t>Faire la proposition des objectifs à François PR.</t>
  </si>
  <si>
    <t>Mag du DBI ci-dessous:</t>
  </si>
  <si>
    <t>PLC Cabinet</t>
  </si>
  <si>
    <t>24134C21925402</t>
  </si>
  <si>
    <t>Ajouter le matériel Siemens dans la BOM</t>
  </si>
  <si>
    <t>Préparer le LS_PSEC21925401 en Rev1 pour achat chez CORAIL</t>
  </si>
  <si>
    <t>Mettre à jour les specs E&amp;H sur ARAS</t>
  </si>
  <si>
    <t>Passer les Bjs en Released sur ARAS</t>
  </si>
  <si>
    <t>219254C001
218020C001
219453C001</t>
  </si>
  <si>
    <t>Mettre les objectifs 20250sur People Connect</t>
  </si>
  <si>
    <t>Mettre les plans ci-dessou dans ARAS:</t>
  </si>
  <si>
    <t>En attente de validation par JCP</t>
  </si>
  <si>
    <t>TBWD</t>
  </si>
  <si>
    <t>219254C001
Objectifs 2025
RA172190
RA192454</t>
  </si>
  <si>
    <t>Mettre la plan ci-dessous dans ARAS:</t>
  </si>
  <si>
    <t>Mettre la sauvegarde PLC sur notre serveur</t>
  </si>
  <si>
    <t>24125C21925401</t>
  </si>
  <si>
    <t>DBI Hydro</t>
  </si>
  <si>
    <t>24028C21925401</t>
  </si>
  <si>
    <t>Mettre à jour le plan INTERCO</t>
  </si>
  <si>
    <t>Répondre à la SDCL d'ACE</t>
  </si>
  <si>
    <t>Envoyer email à ALSYMEX</t>
  </si>
  <si>
    <t>Envoyer la SDCL REV4 pour ACE</t>
  </si>
  <si>
    <t>219254C001
219453C001
RA192454</t>
  </si>
  <si>
    <t>Meeting avec JCP / François</t>
  </si>
  <si>
    <t>En attente de confirmation de Mathieu sur la suppression de la différence 150l/h</t>
  </si>
  <si>
    <t>Pb de CPMS</t>
  </si>
  <si>
    <t>Mettre le plan LCP sur ARAS</t>
  </si>
  <si>
    <t>En attente des sources de la part d'ALSYMEX</t>
  </si>
  <si>
    <t>ok - Mettre à jour</t>
  </si>
  <si>
    <t>Investigation en cours…</t>
  </si>
  <si>
    <t>RA192454
219254C001
218972C001
218020C001</t>
  </si>
  <si>
    <t>Répondre à l'email de Mr Airoldi (ATOS)</t>
  </si>
  <si>
    <t>Prépare la spec</t>
  </si>
  <si>
    <t>PSH</t>
  </si>
  <si>
    <t>LS_PSHC219254</t>
  </si>
  <si>
    <t>(pour ACE)</t>
  </si>
  <si>
    <t>Meeting avec le client</t>
  </si>
  <si>
    <t>Lire et corrigé le LS_DDS pour le BE MECA</t>
  </si>
  <si>
    <t>En attente retour SDCL ACE</t>
  </si>
  <si>
    <t>Faire email pour demander les derniers sourcs du doc "Hydraulic Package 3D"</t>
  </si>
  <si>
    <t>En attente retour Doc Ctrl</t>
  </si>
  <si>
    <t>Meeting avec PM / Alsymex pour comment solutionner la demande du client</t>
  </si>
  <si>
    <t>219254C001
214936C001
219453C001
218972C001</t>
  </si>
  <si>
    <t>COSTA AZUL</t>
  </si>
  <si>
    <t>Maj du DBI:</t>
  </si>
  <si>
    <t>2489935C21897201P</t>
  </si>
  <si>
    <t>radio</t>
  </si>
  <si>
    <t>Faire conf call avec JCP</t>
  </si>
  <si>
    <t>219712C001</t>
  </si>
  <si>
    <t>TECHEAST</t>
  </si>
  <si>
    <t>préparation de la trame pour ikom vendredi</t>
  </si>
  <si>
    <t>Faire email à ALSYMEX pourles détaisl tech. Du mat; MADE IN CHINA</t>
  </si>
  <si>
    <t>219254C001
219453C001
219030C001</t>
  </si>
  <si>
    <t>Faire dmde de photos pour les borniers X1 &amp; X2</t>
  </si>
  <si>
    <t>Conf call avec ALSYMEX</t>
  </si>
  <si>
    <t>2166966C001</t>
  </si>
  <si>
    <t>ECN: 1020494</t>
  </si>
  <si>
    <t>En attente retour PM pour les câbles de puissance &amp; diam. PE</t>
  </si>
  <si>
    <t>Mettre à jour le plan ci-dessous:</t>
  </si>
  <si>
    <t>Remote LCP</t>
  </si>
  <si>
    <t>ECN: 1021126</t>
  </si>
  <si>
    <t>Hyd. Pack. 3D</t>
  </si>
  <si>
    <t>33028C21493601_3D</t>
  </si>
  <si>
    <t>En attente retour ACE</t>
  </si>
  <si>
    <t>IHD</t>
  </si>
  <si>
    <t>24IHDC21436501</t>
  </si>
  <si>
    <t>Mettre sur ARAS les sources des docs ci-dessous:</t>
  </si>
  <si>
    <t>Pipe tags</t>
  </si>
  <si>
    <t>Vérifiez avec le PDF dans ARAS</t>
  </si>
  <si>
    <t>Mettre le source excel du doc ci-dessous:</t>
  </si>
  <si>
    <t>En attente retour ATOS</t>
  </si>
  <si>
    <t>page de garde Client &amp; TEN intégré</t>
  </si>
  <si>
    <t>Electric tags arm 02</t>
  </si>
  <si>
    <t>ECN: 1021168</t>
  </si>
  <si>
    <t>219254C001
214365C001
216696C001
OS172220
219124C001</t>
  </si>
  <si>
    <t>Faire le retour au sstr ACE pour ajouter le PO en fonction de la jetée</t>
  </si>
  <si>
    <t>Mettre les plans ci-dessous sur ARAS:</t>
  </si>
  <si>
    <t>SVA - B17</t>
  </si>
  <si>
    <t>HPU - B17</t>
  </si>
  <si>
    <t>SVA - B18</t>
  </si>
  <si>
    <t>HPU - B18</t>
  </si>
  <si>
    <t>24133C21912401</t>
  </si>
  <si>
    <t>24136C21912401</t>
  </si>
  <si>
    <t>24133C21912402</t>
  </si>
  <si>
    <t>24136C21912402</t>
  </si>
  <si>
    <t>Envoyer email à ACE pour le commentaire de la SDCL et les PSL-40 &amp; 41</t>
  </si>
  <si>
    <t>ECN: 1021179</t>
  </si>
  <si>
    <t>En attente validation DC</t>
  </si>
  <si>
    <t>Meeting iKom</t>
  </si>
  <si>
    <t>Maj des docs ci-dessous</t>
  </si>
  <si>
    <t>24136C21436501</t>
  </si>
  <si>
    <t>ICL</t>
  </si>
  <si>
    <t>en AFC &amp; REV6</t>
  </si>
  <si>
    <t>SDE</t>
  </si>
  <si>
    <t>en AFC &amp; REV7</t>
  </si>
  <si>
    <t>En attente retour ACTEMIUM</t>
  </si>
  <si>
    <t>219124C001
214365C001
219712C001
218614C001</t>
  </si>
  <si>
    <t>Répondre à l'émail d'Alparslan</t>
  </si>
  <si>
    <t>Loop Diagr.</t>
  </si>
  <si>
    <t>24ILDC21436501</t>
  </si>
  <si>
    <t>24134C21436501</t>
  </si>
  <si>
    <t>24PIDC21436501</t>
  </si>
  <si>
    <t>24TBWDC21436501</t>
  </si>
  <si>
    <t>ITS CS</t>
  </si>
  <si>
    <t>Mettre les heures de la sem 14</t>
  </si>
  <si>
    <t>Mettre sur ARAS le plan ci-dessous:</t>
  </si>
  <si>
    <t>LCP Berth 1</t>
  </si>
  <si>
    <t>ECD Berth 1</t>
  </si>
  <si>
    <t>Répondre email de ACTEMIUM</t>
  </si>
  <si>
    <t>En atente de réception ALSYMEX</t>
  </si>
  <si>
    <t>Revoir les PNS à créer dans ARAS suite à la réunion avec CONDUCTIX</t>
  </si>
  <si>
    <t>Maj de la feuille excel + soumettre à JCP</t>
  </si>
  <si>
    <t>En attente de validation avec François / JCP</t>
  </si>
  <si>
    <t>OS172220
ITS CS
219254C001
219030C001
CONDUCTIX
219124C001</t>
  </si>
  <si>
    <t>Maj des plans SVA &amp; HPU</t>
  </si>
  <si>
    <t>rajouter NMR601 sur toutes les pages</t>
  </si>
  <si>
    <t>Déjà sur le plan….En attente de retour du Doc Ctrl</t>
  </si>
  <si>
    <t>ok. Renvoyer l'ECN à Delphine</t>
  </si>
  <si>
    <t>Hydraulic 3D</t>
  </si>
  <si>
    <t>Lire les emails de François / ALSYMEX</t>
  </si>
  <si>
    <t>Demander confirmation au Doc Ctrl de la version pour le plan 24IHD</t>
  </si>
  <si>
    <t>En attente de Mathieu pour envoi</t>
  </si>
  <si>
    <t>Mettre a jour les plans ci-dessous:</t>
  </si>
  <si>
    <t>Archi CS - B17</t>
  </si>
  <si>
    <t>Archi CS - B18</t>
  </si>
  <si>
    <t>24CSAC219204011</t>
  </si>
  <si>
    <t>24CSAC219204012</t>
  </si>
  <si>
    <t>Architecture CS</t>
  </si>
  <si>
    <t>NMR602</t>
  </si>
  <si>
    <t>NMR601</t>
  </si>
  <si>
    <t>214365C001
214936C001
219124C001</t>
  </si>
  <si>
    <t>Confusion avec PADAH LNG??</t>
  </si>
  <si>
    <t>Répondre à l'email de Jean Claude</t>
  </si>
  <si>
    <t>En attente de confirmation du DOC CTRL</t>
  </si>
  <si>
    <t>Siemens</t>
  </si>
  <si>
    <t>Conf call Siemens pour les questions de Maintenance à l'étranger et connaitre le scope</t>
  </si>
  <si>
    <t>ok. Confirmé par Doc Ctrl</t>
  </si>
  <si>
    <t>Conf call avec ACTEMIUM</t>
  </si>
  <si>
    <t>219254C001
219124C001
BE CS
Siemens
RA172190
214365C001</t>
  </si>
  <si>
    <t>CANCELED - AUDIT</t>
  </si>
  <si>
    <t>Relancer ATOS pour le plan 24IHDC21436501</t>
  </si>
  <si>
    <t>Meeting avec JCP pour le infos dé^placement ATOS</t>
  </si>
  <si>
    <t>Emmener Dave au Yard Test</t>
  </si>
  <si>
    <t>Présentation de l'équipe montage cour</t>
  </si>
  <si>
    <t>Proposal Services</t>
  </si>
  <si>
    <t>Lire la spec client sur l'autom.</t>
  </si>
  <si>
    <t>DR17802</t>
  </si>
  <si>
    <t>AECOM</t>
  </si>
  <si>
    <t>218020C001
DR17802</t>
  </si>
  <si>
    <t>219xxxxx</t>
  </si>
  <si>
    <t>En attente retour ATOS pour le plan 24IHDC21436501</t>
  </si>
  <si>
    <t>Ajouter pge garde client + sommaire</t>
  </si>
  <si>
    <t>Envoyer email à ATOS pour réservation hôtel</t>
  </si>
  <si>
    <t>JRTT</t>
  </si>
  <si>
    <t>Lire email de Delphine</t>
  </si>
  <si>
    <t>Répondre à ACTEMIUM</t>
  </si>
  <si>
    <t>Transférer l'email du client à ALSYMEX</t>
  </si>
  <si>
    <t>Envoyer les plans ci-dessous:</t>
  </si>
  <si>
    <t>CPMS+ paramétrages à ALSYMEX</t>
  </si>
  <si>
    <t>Mettre sur ARS le plan ci-dessous:</t>
  </si>
  <si>
    <t>PLC assembly</t>
  </si>
  <si>
    <t>Faire email à ACE pour les sources des plans ci-dessous:</t>
  </si>
  <si>
    <t>ERS Accu</t>
  </si>
  <si>
    <t>Mettre à jour les DBIs ci-dessous:</t>
  </si>
  <si>
    <t>248993512138P</t>
  </si>
  <si>
    <t>248993512139P</t>
  </si>
  <si>
    <t>214365C001
RA212635
219030C001
219453C001
219047C001
RA172190
218614C001</t>
  </si>
  <si>
    <t>Investigation problèmes de valeurs entre STAHL display &amp; CPMS+ display</t>
  </si>
  <si>
    <t>Appelez Alsymex (Berger pour avis)</t>
  </si>
  <si>
    <t>Conf call avec Ouadie (ACTEMIUM) sur site Taichung</t>
  </si>
  <si>
    <t>Edition du plan ci-dessous:</t>
  </si>
  <si>
    <t>24CSAC21971201</t>
  </si>
  <si>
    <t>219867C001</t>
  </si>
  <si>
    <t>MARSA</t>
  </si>
  <si>
    <t>Meetng avec JCP</t>
  </si>
  <si>
    <t>218614C001
RA172190
RA212635
219712C001
219867C001</t>
  </si>
  <si>
    <t>Specs Elec</t>
  </si>
  <si>
    <t>Specs Hydrau</t>
  </si>
  <si>
    <t>24HCDC21971201</t>
  </si>
  <si>
    <t>Envoyer la dernière version du prog CPMS+</t>
  </si>
  <si>
    <t>Réouverture de la sauvegarde TFMC_PMSPLUS_E_V1-7</t>
  </si>
  <si>
    <t>Renvoyer email au Support Line car code activation ne marche pas.</t>
  </si>
  <si>
    <t>219712C001
219453C001
RA212678
218020C001</t>
  </si>
  <si>
    <t>Evoyer le plan SVA à Philippe,</t>
  </si>
  <si>
    <t>Demander le plan de bornier à ACTEMIUM</t>
  </si>
  <si>
    <t>En attente du retour ACTEMIUM</t>
  </si>
  <si>
    <t>Envoyer le programme PLC à ALSYMEX</t>
  </si>
  <si>
    <t>Envoyer le fichier de paramétrage PMS+ à ALSYMEX</t>
  </si>
  <si>
    <t>Vérifiez la logique &amp; la prog</t>
  </si>
  <si>
    <t>ATTENTION fichier datant de la RC08-1280</t>
  </si>
  <si>
    <t>Renvoyer email au Support Line pour confirmation que le code a bien été pris en compte</t>
  </si>
  <si>
    <t>Vérification des paramètres CPMS+ avec les dernières révisions des plans</t>
  </si>
  <si>
    <t>Rev1</t>
  </si>
  <si>
    <t>24134C21925401</t>
  </si>
  <si>
    <t>Rev0</t>
  </si>
  <si>
    <t>PLC Cab.</t>
  </si>
  <si>
    <t>En cours de validation Doc Ctrl</t>
  </si>
  <si>
    <t>ECN</t>
  </si>
  <si>
    <t>24899C21945301</t>
  </si>
  <si>
    <t>24899C21945302</t>
  </si>
  <si>
    <t>24000C21945301</t>
  </si>
  <si>
    <t xml:space="preserve">PMS+ NORTH </t>
  </si>
  <si>
    <t>PMS+ EAST</t>
  </si>
  <si>
    <t>Set PMS+</t>
  </si>
  <si>
    <t>219712C001
RA212635
RC182278
RA212678
219453C001
216696C001</t>
  </si>
  <si>
    <t>Maj du DBI ci-dessous:</t>
  </si>
  <si>
    <t>Kit hydro</t>
  </si>
  <si>
    <t>24134C21669602</t>
  </si>
  <si>
    <t>En attentre validation avec JCP</t>
  </si>
  <si>
    <t>(2h50)</t>
  </si>
  <si>
    <t>Editer la trame excel</t>
  </si>
  <si>
    <t>Editer les documents ci-dessous:</t>
  </si>
  <si>
    <t>FAT élec</t>
  </si>
  <si>
    <t>FAT Hydro</t>
  </si>
  <si>
    <t>Meeting sur l'ergonomie au travail</t>
  </si>
  <si>
    <t>Ergonomie TEN</t>
  </si>
  <si>
    <t>Editer le plan ci-dessous:</t>
  </si>
  <si>
    <t>LS_IOLC21971201</t>
  </si>
  <si>
    <t>Préparer les PNs</t>
  </si>
  <si>
    <t>A valider avec JCP</t>
  </si>
  <si>
    <t>219867C001
ergonomie
219712C001
218020C001</t>
  </si>
  <si>
    <t>Edition feuille excel BCD de déplacement chez ACTEMIUM</t>
  </si>
  <si>
    <t>24EIDC21971201</t>
  </si>
  <si>
    <t>24EHCD21971201</t>
  </si>
  <si>
    <t>maj suite validation JCP</t>
  </si>
  <si>
    <t>218020C001
219712C001</t>
  </si>
  <si>
    <t>24MSDC21971201</t>
  </si>
  <si>
    <t>Préparer les DBIs pour LP en élec</t>
  </si>
  <si>
    <t>Faire le LP</t>
  </si>
  <si>
    <t>219712C001
219453C001</t>
  </si>
  <si>
    <t>Envoyer email à Arnaud pour confirmation date du certificat e conformité</t>
  </si>
  <si>
    <t>LS_CNDC21971201</t>
  </si>
  <si>
    <t>Préparer les DBIs sur ARAS</t>
  </si>
  <si>
    <t>En attente validation Julien R</t>
  </si>
  <si>
    <t>Répondre email de Corail</t>
  </si>
  <si>
    <t>Reprendre la BJ pied de bras - Hauteur 200 mm</t>
  </si>
  <si>
    <t>Radio</t>
  </si>
  <si>
    <t>2489935C2180201P</t>
  </si>
  <si>
    <t>24172C2180203A</t>
  </si>
  <si>
    <t>24134C21802002</t>
  </si>
  <si>
    <t>PC Maint.</t>
  </si>
  <si>
    <t>Superv.</t>
  </si>
  <si>
    <t>Spare part</t>
  </si>
  <si>
    <t>Maj des DBIs dans ARAS</t>
  </si>
  <si>
    <t>24899C21802002</t>
  </si>
  <si>
    <t>24899C21802001</t>
  </si>
  <si>
    <t>219254C001
218020C001
219712C001</t>
  </si>
  <si>
    <t>Envoyer le doc IOL à Laurent Rozier</t>
  </si>
  <si>
    <t>Edition du doc:</t>
  </si>
  <si>
    <t>Elec FAT P.</t>
  </si>
  <si>
    <t>LS_EFPC219871201</t>
  </si>
  <si>
    <t>A VALIDER PAR JCP</t>
  </si>
  <si>
    <t>Mettre la plan ci-dessous sur ARAS:</t>
  </si>
  <si>
    <t>24ECDC21925401</t>
  </si>
  <si>
    <t>En attente validation par Doc Ctrl</t>
  </si>
  <si>
    <t>Maj des paramètres CPMS+</t>
  </si>
  <si>
    <t>En attente validation par Wael - OK</t>
  </si>
  <si>
    <t>Maj du CND après commentaires JCP</t>
  </si>
  <si>
    <t>219712C001
219867C001
219204C001</t>
  </si>
  <si>
    <t>Mettre le plan ci-dessous sur ARAS:</t>
  </si>
  <si>
    <t>Remote Panel</t>
  </si>
  <si>
    <t>En attente validation Doc CTRL</t>
  </si>
  <si>
    <t>MARSA LNG</t>
  </si>
  <si>
    <t xml:space="preserve">Maj du plan EID </t>
  </si>
  <si>
    <t>24PIDC21986701</t>
  </si>
  <si>
    <t>Maj du plan document ci-dessous:</t>
  </si>
  <si>
    <t>Rev 1 client</t>
  </si>
  <si>
    <t>Approved For Construction</t>
  </si>
  <si>
    <t>Envoyer le document commenté à ATOS</t>
  </si>
  <si>
    <t>Répondre à l'email d'Ahmed Cherichi</t>
  </si>
  <si>
    <t>214936C001
219867C001
214365C001
219254C001</t>
  </si>
  <si>
    <t>Lire emails de Mathier G.</t>
  </si>
  <si>
    <t>Préparer une réponse</t>
  </si>
  <si>
    <t>Fait par FPR</t>
  </si>
  <si>
    <t>Consultatin</t>
  </si>
  <si>
    <t>LS_PSxC21986701</t>
  </si>
  <si>
    <t>Vérifiez les plans à fournir et comparer à la VDL</t>
  </si>
  <si>
    <t>RA22-2759</t>
  </si>
  <si>
    <t xml:space="preserve">MRY </t>
  </si>
  <si>
    <t>Envoyer la dernière version PLC à ACTEMIUM (Mr Magnan)</t>
  </si>
  <si>
    <t>Imprimez les docs pour déplacements</t>
  </si>
  <si>
    <t>LS_ITP</t>
  </si>
  <si>
    <t>FAT Elec.</t>
  </si>
  <si>
    <t>Hydrau.</t>
  </si>
  <si>
    <t>LS_ITPC21802001</t>
  </si>
  <si>
    <t>LS_EFPC21802001</t>
  </si>
  <si>
    <t>RA222759
218020C001
219867C001</t>
  </si>
  <si>
    <t>Meeting JCP &amp; Wael sur doc PID</t>
  </si>
  <si>
    <t>LS_IOLC21986701</t>
  </si>
  <si>
    <t>Not Started</t>
  </si>
  <si>
    <t>Edition des dossiers de consultations:</t>
  </si>
  <si>
    <t>Elec</t>
  </si>
  <si>
    <t>LS_PSEC21986701-E</t>
  </si>
  <si>
    <t>LS_PSHC21986701-H</t>
  </si>
  <si>
    <t>FAT ELEC 218020C001</t>
  </si>
  <si>
    <t>FAT électrique chez ACTEMIUM</t>
  </si>
  <si>
    <t>Retour de chez ACTEMIUM</t>
  </si>
  <si>
    <t>Mettre la SDCL ACTEMIUM  dans le projet</t>
  </si>
  <si>
    <t>Répondre sur la SDCL Rev 3 ACE</t>
  </si>
  <si>
    <t>Répondre sur la SDCL Rev1 ACE</t>
  </si>
  <si>
    <t>Répondre sur la SDCL Rev1 ATOS</t>
  </si>
  <si>
    <t>Scanner le rapport de FAT</t>
  </si>
  <si>
    <t>Le renvoyer à ACTEMIUM &amp; Inspecteur TALABARDON</t>
  </si>
  <si>
    <t>Faire la NDF</t>
  </si>
  <si>
    <t>Route aller chez ACTEMIUM</t>
  </si>
  <si>
    <t>FAT Report</t>
  </si>
  <si>
    <t>ITP</t>
  </si>
  <si>
    <t>LS_ITPC2180200</t>
  </si>
  <si>
    <t>Copier les éléments ci-dessous sur le sharepoint 218020C001 TCC/ACTEMIUM/FAT:</t>
  </si>
  <si>
    <t>Etal. Multi.</t>
  </si>
  <si>
    <t>Photos LCP &amp; PLCC</t>
  </si>
  <si>
    <t>Certificats IECEX, CCC, peinture</t>
  </si>
  <si>
    <t>218020C001
219712C001
213996C001</t>
  </si>
  <si>
    <t>PLAQUEMINES</t>
  </si>
  <si>
    <t>Conf call pour problème de radio sur site</t>
  </si>
  <si>
    <t>En attente de validation Manager</t>
  </si>
  <si>
    <t>Régarder le retour d'ATOS sur la SDCL</t>
  </si>
  <si>
    <t>Maj du tag des bras</t>
  </si>
  <si>
    <t>Répondre à la SDCL d'ALSYMEX</t>
  </si>
  <si>
    <t>Répondre à la SDCL d'ACTEMIUM</t>
  </si>
  <si>
    <t>218020C001
219712C001
219254C001</t>
  </si>
  <si>
    <t>Répondre à l'email de David concernant le retour des BJs</t>
  </si>
  <si>
    <t>Edition du plan/doc ci-dessous:</t>
  </si>
  <si>
    <t>Tag list</t>
  </si>
  <si>
    <t>LS_taglistC21971201</t>
  </si>
  <si>
    <t>EOM</t>
  </si>
  <si>
    <t>24EOAC21971201</t>
  </si>
  <si>
    <t>Plaquemines</t>
  </si>
  <si>
    <t>Problème de mvt d'un bras sur la jetée 1 sans utiliser la radio</t>
  </si>
  <si>
    <t>Meeting sur les projets avec JCP / Wael</t>
  </si>
  <si>
    <t>BP TORTUE</t>
  </si>
  <si>
    <t>Aide au Support Line TEN</t>
  </si>
  <si>
    <t>Meeting avec Doc Control</t>
  </si>
  <si>
    <t>Remplir la VDL avec les informations manquantes</t>
  </si>
  <si>
    <t>A REMPLIR AVEC JCP</t>
  </si>
  <si>
    <t>213996C001
Meeting
RA192454
IQ
219254C001
219867C001
219712C001</t>
  </si>
  <si>
    <t>Meeting avec BE Meca</t>
  </si>
  <si>
    <t>Editer le doc LS_PSEC21971201 Rev1 pour ALSYMEX</t>
  </si>
  <si>
    <t>24134C21971201</t>
  </si>
  <si>
    <t>Finir le plan ci-dessous:</t>
  </si>
  <si>
    <t>Editer email Class1</t>
  </si>
  <si>
    <t>Finit le tableau de nomenclature</t>
  </si>
  <si>
    <t>Préparer la CRS sur le retour des docs envoyés par le client</t>
  </si>
  <si>
    <t>Clarifier le CND pour ACTEMIUM</t>
  </si>
  <si>
    <t>Appeler Christophe POLLIER</t>
  </si>
  <si>
    <t>Vérifiez la liste de Spare part pour les valider dans ARAS</t>
  </si>
  <si>
    <t>Création de la spec LS_TAGLIST</t>
  </si>
  <si>
    <t>LS_TAGLISTC21971201</t>
  </si>
  <si>
    <t>Status</t>
  </si>
  <si>
    <t>PRELIMINARY</t>
  </si>
  <si>
    <t>RELEASED</t>
  </si>
  <si>
    <t>Création de la BJ Embase (7P)</t>
  </si>
  <si>
    <t>24JBDC21634001</t>
  </si>
  <si>
    <t>création de la spec</t>
  </si>
  <si>
    <t>LS_JBSC21971201</t>
  </si>
  <si>
    <t>Création du kit H&amp;E MLA-1 &amp; 2</t>
  </si>
  <si>
    <t>EN ATTENTE VALIDATION WAEL</t>
  </si>
  <si>
    <t>Création des spare parts</t>
  </si>
  <si>
    <t>Points doc projets</t>
  </si>
  <si>
    <t>Meeting avec François / Wael / moi</t>
  </si>
  <si>
    <t>219712C001
219254C001
RA172190
Projets
214365C001</t>
  </si>
  <si>
    <t>Faire la CRS sur le plan HPU Noise Data Sheet</t>
  </si>
  <si>
    <t>A ENVOYER AU DOC CONTROL</t>
  </si>
  <si>
    <t>Voir le retour SDE</t>
  </si>
  <si>
    <t>EN ATTENTE DU RETOUR D'ACTEMIUM</t>
  </si>
  <si>
    <t>Edition du plan:</t>
  </si>
  <si>
    <t>Meeting avec françois / Mathieu pour les CRS LCP et TBWD</t>
  </si>
  <si>
    <t>Meeting avec françois / Camille pour des pbs de rétraction CPMS</t>
  </si>
  <si>
    <t>24899351822472P</t>
  </si>
  <si>
    <t>Donnez feu vert pour expedition</t>
  </si>
  <si>
    <t>EN ATTENTE DE VALIDATION PAR WAEL</t>
  </si>
  <si>
    <t>(1H00)</t>
  </si>
  <si>
    <t>Maj des DBIs</t>
  </si>
  <si>
    <t xml:space="preserve">2489935C21903001 / 03 / 05 / 07 </t>
  </si>
  <si>
    <t>24000C21903001 / 02 / 03 / 074</t>
  </si>
  <si>
    <t>219867C001
RA172190
BE CS
219204C001
219030C001
MID-Review</t>
  </si>
  <si>
    <t>Envoyer les CRS à Mathieu avec les commentaires du client</t>
  </si>
  <si>
    <t>Envoyer les progs PLC MRY &amp; TAICHUNG à  Camille</t>
  </si>
  <si>
    <t>Réponde à la SDCL d'ATOS</t>
  </si>
  <si>
    <t>Meeting Formalisme Rules</t>
  </si>
  <si>
    <t>Meeting avec Robin surE&amp;H on Dock</t>
  </si>
  <si>
    <t>219867C001
219254C001
219124C001
Maquette PRELUDE</t>
  </si>
  <si>
    <t>Aide sur lamaquette pour problème sur la Supervision CPMS+</t>
  </si>
  <si>
    <t>Recherche du PC + sauvearde</t>
  </si>
  <si>
    <t>Meeting avec françois</t>
  </si>
  <si>
    <t>Mettre les plans ACE sur ARAS</t>
  </si>
  <si>
    <t>ERS ACCU</t>
  </si>
  <si>
    <t>24136C21925401</t>
  </si>
  <si>
    <t>24133C21925401</t>
  </si>
  <si>
    <t>24141C21925401</t>
  </si>
  <si>
    <t>219867C001
Mid Year Rev.
219254C001
220165c001</t>
  </si>
  <si>
    <t>TEN AUSTRALIA - CHEVRON</t>
  </si>
  <si>
    <t>220165C001</t>
  </si>
  <si>
    <t>EN ATTENTE VALIDATION DOC CTRL</t>
  </si>
  <si>
    <t xml:space="preserve">219867C001
</t>
  </si>
  <si>
    <t>FAT HYDRO
218020C001</t>
  </si>
  <si>
    <t>FAT hydraulique chez ATOS</t>
  </si>
  <si>
    <t>Préremplir la FAT hydrauliq</t>
  </si>
  <si>
    <t>date</t>
  </si>
  <si>
    <t>coche, etc….</t>
  </si>
  <si>
    <t>rev des docs</t>
  </si>
  <si>
    <t>219867C001
218020C001</t>
  </si>
  <si>
    <t>Préparation de la page de garde MARSA</t>
  </si>
  <si>
    <t>LS_UCLC21986701</t>
  </si>
  <si>
    <t>EN ATTENTE VALIDATION JCP</t>
  </si>
  <si>
    <t>Renvoyer l'ECN 1021480 à Christelle avec les plans ACTEMIUM à jour (ajout du cartouche client)</t>
  </si>
  <si>
    <t>Mettre les plans returné par ACTEMUM sur ARAS</t>
  </si>
  <si>
    <t xml:space="preserve">FAT HYDRO
218020C001
219254C001
219867C01
</t>
  </si>
  <si>
    <t>Ajouter pge garde MARSA dan doc UCL</t>
  </si>
  <si>
    <t>220224C001</t>
  </si>
  <si>
    <t>ADNOC</t>
  </si>
  <si>
    <t>Préparation du dossier</t>
  </si>
  <si>
    <t>KoM</t>
  </si>
  <si>
    <t>Conf call avec Christophe P (Actémium)</t>
  </si>
  <si>
    <t>Envoyer le rapport de FAT hydro au PM</t>
  </si>
  <si>
    <t>Mettre le plan TBWD sur ARAS</t>
  </si>
  <si>
    <t>EN ATTENTE VALIDATION ECN PAR DOC CTRL</t>
  </si>
  <si>
    <t>Répondre à email d'Orla</t>
  </si>
  <si>
    <t>Conf call avec Wael sur hydraulique on dock</t>
  </si>
  <si>
    <t xml:space="preserve">219254C001
220224C001
218020C001
RA172190
217147C001
219124C001
214365C001
</t>
  </si>
  <si>
    <t>Envoyer ECN à ACTEMIUM:</t>
  </si>
  <si>
    <t>Chercher les modifications effectuées en Yard Test</t>
  </si>
  <si>
    <t>EN ATTENTE RETOUR JCP</t>
  </si>
  <si>
    <t>Maj des paramètres PMS+</t>
  </si>
  <si>
    <t>218707C001
214365C001
RA172190
219254C001</t>
  </si>
  <si>
    <t>Meeting avec JCP pour ce qu'il y a à modifier</t>
  </si>
  <si>
    <t>Maj du CND avec les 5s dans la partie Lock/Unlock Arm</t>
  </si>
  <si>
    <t>Test d'ouverture de l'archive PMS+ sur WinCC v7,5</t>
  </si>
  <si>
    <t>NE MARCHE PAS. VERSION V6.0. TROP D'ECART DE VERSION</t>
  </si>
  <si>
    <t>Voir programme PLC P380_QATARGAS_V18_after_yardtest_20241022_003.zap18</t>
  </si>
  <si>
    <t>Envoyer ce programme à ACTEMIUM</t>
  </si>
  <si>
    <t>Envoi du doc 2412517219001 à Mathieu G.</t>
  </si>
  <si>
    <t>EN ATTENTE VALIDATION MG</t>
  </si>
  <si>
    <t>Maj du DBI Electric On Dock (ajustement des longiueurs de câbles)</t>
  </si>
  <si>
    <t>TEC T2</t>
  </si>
  <si>
    <t>Meeting BE CS &amp; BE MECA</t>
  </si>
  <si>
    <t>NDF pour FAT hydro</t>
  </si>
  <si>
    <t>Créer le PN TOP LVL</t>
  </si>
  <si>
    <t>EN ATTENTE PN TOP LEVEL BE MECA</t>
  </si>
  <si>
    <t>Création des PNs ci-dessous:</t>
  </si>
  <si>
    <t>Hydro on dock</t>
  </si>
  <si>
    <t>Elec on Dock</t>
  </si>
  <si>
    <t>24028C22022401</t>
  </si>
  <si>
    <t>24029C22022401</t>
  </si>
  <si>
    <t>Mettre les plans ci-dessous à jour &amp; dans ARAS</t>
  </si>
  <si>
    <t>TEC T2
218020C001
220224C001
219712C001
RA172190</t>
  </si>
  <si>
    <t>HOGH</t>
  </si>
  <si>
    <t>Maj du doc H&amp;E on Dock</t>
  </si>
  <si>
    <t>EN ATTENTE D VALIDATIION DE MG</t>
  </si>
  <si>
    <t>H&amp;E on Dock</t>
  </si>
  <si>
    <t>Faire l'ECN CL1 avec Wael/Selmi</t>
  </si>
  <si>
    <t>Préparer la trame excel</t>
  </si>
  <si>
    <t>Meeting Halmi / JCP</t>
  </si>
  <si>
    <t>Renvoyer la CRS</t>
  </si>
  <si>
    <t>220224C001
RA172190
219124C001
219867C001
214365C001</t>
  </si>
  <si>
    <t>Signer la feuille de la doc + prog PLC after FAT ACTEMIUM</t>
  </si>
  <si>
    <t>EN ATTENTE DOC CTRL</t>
  </si>
  <si>
    <t>Finir note de frais</t>
  </si>
  <si>
    <t>Metre les plans ci-dessous sur ARAS:</t>
  </si>
  <si>
    <t>LCP B17 &amp; B18</t>
  </si>
  <si>
    <t>ECD B17 &amp; B18</t>
  </si>
  <si>
    <t>24ECDC21912401</t>
  </si>
  <si>
    <t>24ECDC21912402</t>
  </si>
  <si>
    <t>CLD B17 &amp; B18</t>
  </si>
  <si>
    <t>24CLDC21912401</t>
  </si>
  <si>
    <t>24CLDC21912402</t>
  </si>
  <si>
    <t>SDE B17 &amp; B18</t>
  </si>
  <si>
    <t>LS_SDEC21912401</t>
  </si>
  <si>
    <t>LS_SDEC21912402</t>
  </si>
  <si>
    <t>IOL B17 &amp; B18</t>
  </si>
  <si>
    <t>218020C001
220224C001
219254C001
219124C001
219712C001</t>
  </si>
  <si>
    <t>EN ATTENTE RETOUR DU CLIENT AVANT DIFFUSION</t>
  </si>
  <si>
    <t>Répondre à David Lefort concernant la validation de la BJ Base Riser</t>
  </si>
  <si>
    <t>EN ATTENTE REPONSE DOC CTRL</t>
  </si>
  <si>
    <t>FAT Elec</t>
  </si>
  <si>
    <t>LS_HFPC21912401</t>
  </si>
  <si>
    <t>LS_EFPC21912401</t>
  </si>
  <si>
    <t>Faire la comparaison du matériels E&amp;H de la jetée 15/16 pour la 17/18</t>
  </si>
  <si>
    <t>Répondre à l'émail de Volkan</t>
  </si>
  <si>
    <t>Conf call avec JCP / Volkan</t>
  </si>
  <si>
    <t>HIMA - YT</t>
  </si>
  <si>
    <t>Changer la valeur de forçage du câble à 5T dans PLC HIMAX</t>
  </si>
  <si>
    <t>Allez au YT avec JCP / Ali</t>
  </si>
  <si>
    <t>219124C001
RA172190
214365C001
HIMA - YT
Pt congé JCP</t>
  </si>
  <si>
    <t>Point congé JCP</t>
  </si>
  <si>
    <t>Meeting pour suivre les projets de JCP pdt ces vacances</t>
  </si>
  <si>
    <t>Faire email pour demander le bon PDF du PID avec retour du client</t>
  </si>
  <si>
    <t>Stand-by</t>
  </si>
  <si>
    <t>EN ATTENTE DU RETOUR DU DOC CONTROL</t>
  </si>
  <si>
    <t>Remplir la feuille excel</t>
  </si>
  <si>
    <t>RC21-2649</t>
  </si>
  <si>
    <t>PRELUDE_TEN AUSTRALIE</t>
  </si>
  <si>
    <t>Meeting BE CS France &amp; Inde</t>
  </si>
  <si>
    <t>Meeting avec JCP pour:</t>
  </si>
  <si>
    <t>passer en revue le document bidding de départ</t>
  </si>
  <si>
    <t>Documents pour le LP</t>
  </si>
  <si>
    <t>220198C001</t>
  </si>
  <si>
    <t>Meeting sur les dates de remise de documents avec SR</t>
  </si>
  <si>
    <t>Meeting avec François / Alsymex / JCP</t>
  </si>
  <si>
    <t>Prévoir une FAT chez le sstr ALSYMEX? Comment le tester?</t>
  </si>
  <si>
    <t>ITS
RC21-2649
220198C001
219123C001
CS Meeting
219867C001
219712C001</t>
  </si>
  <si>
    <t>Commissioning spare part</t>
  </si>
  <si>
    <t>2 years spare part</t>
  </si>
  <si>
    <t>Clarification spare part ATOS:</t>
  </si>
  <si>
    <t xml:space="preserve">EN ATTENTE RETOUR MARIA </t>
  </si>
  <si>
    <t>Problème sur site HUELVA???</t>
  </si>
  <si>
    <t>IP</t>
  </si>
  <si>
    <t>Masque</t>
  </si>
  <si>
    <t>Chercher IP &amp; masque réseau du PLC:</t>
  </si>
  <si>
    <t>Envoyer ECN pour ACE pour maj des plans ci-dessous:</t>
  </si>
  <si>
    <t>Envoyer la maj des plans ci-dessous:</t>
  </si>
  <si>
    <t>A mettre a jour par BB</t>
  </si>
  <si>
    <t>RENVOYER LES PLANS APRES MAJ SUITE COMMENTAIRES CLIENT</t>
  </si>
  <si>
    <t>192.168.0.1</t>
  </si>
  <si>
    <t>255.255.255.0</t>
  </si>
  <si>
    <t>Software:</t>
  </si>
  <si>
    <t>TIA PORTAL v17</t>
  </si>
  <si>
    <t>PLC type:</t>
  </si>
  <si>
    <t>1510SP-1PN</t>
  </si>
  <si>
    <t>Edition de la trame de suivi de projets</t>
  </si>
  <si>
    <t>219254C001
RC212649
BE CS
RA172190</t>
  </si>
  <si>
    <t>Générer les pdfs  des documents ci-dessous:</t>
  </si>
  <si>
    <t>FAT ELEC</t>
  </si>
  <si>
    <t>FAT HYDRO</t>
  </si>
  <si>
    <t>LS_HFPC21925401</t>
  </si>
  <si>
    <t>LS_EFPC21925401</t>
  </si>
  <si>
    <t>Stagiaire 2nde
219254C001
219867C001</t>
  </si>
  <si>
    <t>Stagaiaire 2nde</t>
  </si>
  <si>
    <t>Présnetation PowerPoint + TC</t>
  </si>
  <si>
    <t>Voir avec François P pour le fichier IOL avec trame du client</t>
  </si>
  <si>
    <t xml:space="preserve">PADAH </t>
  </si>
  <si>
    <t>Suivre Ezeddine pour les documents FAT HYDRO &amp; ELEC</t>
  </si>
  <si>
    <t>Suive ezeddine pourl retour du client sur plan UCL</t>
  </si>
  <si>
    <t>Maj des documents ci-dessous suite commentaires client</t>
  </si>
  <si>
    <t xml:space="preserve">Management </t>
  </si>
  <si>
    <t>Maj du fichier excel Dream Team</t>
  </si>
  <si>
    <t>Meeting avec Halmi</t>
  </si>
  <si>
    <t>Email à ATOS pour maj du plan ci-dessous:</t>
  </si>
  <si>
    <t>Conf call avec Adnane pour pb de côte plan SVA</t>
  </si>
  <si>
    <t>EN ATTENTE RETOUR ATOS</t>
  </si>
  <si>
    <t>219254C001
Meeting BE CS
Management
219867C01
218020C001
RC182278</t>
  </si>
  <si>
    <t>RC18-2278</t>
  </si>
  <si>
    <t>Mettre les plans ci-dessous dans ARAS:</t>
  </si>
  <si>
    <t>24IOL18227801</t>
  </si>
  <si>
    <t>24SDE18227801</t>
  </si>
  <si>
    <t>EN ATTENTE CRS ALSYMEX</t>
  </si>
  <si>
    <t>Vérifiez les plans maj par ALSYMEX avec les CRS</t>
  </si>
  <si>
    <t>Faire une BJ dans ARAS avec Halmi</t>
  </si>
  <si>
    <t>Envoyer un email à ACTEMIUM pour confirmer l'expéditin</t>
  </si>
  <si>
    <t>Envoyer un email à Volkan pour connaitre le moment de l'installation, avant ou après commissioning</t>
  </si>
  <si>
    <t>EN ATTENTE RETOUR VOLKAN</t>
  </si>
  <si>
    <t>RC182278
219867C001
214365C001
220267C001</t>
  </si>
  <si>
    <t>220267C001</t>
  </si>
  <si>
    <t>RUWAIS</t>
  </si>
  <si>
    <t>Faire le calcul SIL avec 1 seul inclino</t>
  </si>
  <si>
    <t>Faire draft du doc IOL avec tag client pour validation</t>
  </si>
  <si>
    <t>Validation du plan ci-dessous:</t>
  </si>
  <si>
    <t>MAJ PAR EZEDDINE</t>
  </si>
  <si>
    <t>EN ATTENTE CONF CALL AVEC SEBASTIEN</t>
  </si>
  <si>
    <t>Meeting avec Sébastien R</t>
  </si>
  <si>
    <t>Meeting avec Ezeddine sur IOL &amp; CSA</t>
  </si>
  <si>
    <t>219254C001
220198C001
219867C001</t>
  </si>
  <si>
    <t>Validation plan ci-dessous:</t>
  </si>
  <si>
    <t>24CSAC21986701</t>
  </si>
  <si>
    <t>MAJ PAR HALMI</t>
  </si>
  <si>
    <t>PLAN COMMENTE SUR TEAMS</t>
  </si>
  <si>
    <t>Créations du PN  du Module Electronic ATOS</t>
  </si>
  <si>
    <t>Maj du PN  du Module Electronic ATOS</t>
  </si>
  <si>
    <t>Maj duplan ci-dessous:</t>
  </si>
  <si>
    <t>220198C001
219254C001
219867C001</t>
  </si>
  <si>
    <t>Meeting avec Halmi sur le plan CSA</t>
  </si>
  <si>
    <t>Meeting avec Halmi pour CND</t>
  </si>
  <si>
    <t>EN ATTENTE RETOUR DOC CTRL</t>
  </si>
  <si>
    <t>INTERCO</t>
  </si>
  <si>
    <t>EN ATTENTE VALIDATION CRS PAR PM</t>
  </si>
  <si>
    <t>Maj du PN TOP LVL</t>
  </si>
  <si>
    <t>Maj du PN  Analog driver plate</t>
  </si>
  <si>
    <t>Refaire pge de garde MARSA</t>
  </si>
  <si>
    <t>Relire la CRS/PID avec Ezeddine</t>
  </si>
  <si>
    <t>Relire le CND avec Halmi</t>
  </si>
  <si>
    <t>SHEEL PRELUDE - CTWT</t>
  </si>
  <si>
    <t>Ajouter commentaires sur plan - renvoyer à ACE</t>
  </si>
  <si>
    <t>EN ATTENTE RETOUR DOC ACE</t>
  </si>
  <si>
    <t>Mettre les plans ci-dessous sous ARAS:</t>
  </si>
  <si>
    <t>LOOP</t>
  </si>
  <si>
    <t>220198C001
219254C001
219867C001
219123C001
218020C001</t>
  </si>
  <si>
    <t>218020c001</t>
  </si>
  <si>
    <t>24172C21802003A</t>
  </si>
  <si>
    <t>2 Years S.P.</t>
  </si>
  <si>
    <t>EN ATTENTE VALIDATION EZEDDINE</t>
  </si>
  <si>
    <t>Suivre Ezeddine sur HCD + CRS</t>
  </si>
  <si>
    <t>RedCo</t>
  </si>
  <si>
    <t>Meeting avec Adrien / François / C.Faivre. Laurent R.</t>
  </si>
  <si>
    <t>219867C001
219254C001
RedCo
218020C001</t>
  </si>
  <si>
    <t>Maj du plan SVA sur ARAS</t>
  </si>
  <si>
    <t>Relire le plan:</t>
  </si>
  <si>
    <t>LS_ICLC21986701</t>
  </si>
  <si>
    <t>Editer la page de garde de ce document</t>
  </si>
  <si>
    <t>Envoyer un email à ATOS pour passer le plan en Rev1 suite dimension SVA</t>
  </si>
  <si>
    <t>Continuer la CRS</t>
  </si>
  <si>
    <t>219867C001
219254C001
218020C001
RA172190</t>
  </si>
  <si>
    <t>Mah du plan ci-dessous:</t>
  </si>
  <si>
    <t>A PASSER EN FINAL</t>
  </si>
  <si>
    <t>LINE CHECK VALVE 1"</t>
  </si>
  <si>
    <t>CHECK VALVE F/F 1/2"NPT</t>
  </si>
  <si>
    <t>PRESSURE TRANSMITTER 0-400barG</t>
  </si>
  <si>
    <t>DIFFERENTIAL PRESSURE TRANSMITTER</t>
  </si>
  <si>
    <t>TEMPERATURE TRANSMITTER</t>
  </si>
  <si>
    <t>'DIFFERENTIAL PRESSURE TRANSMITTER</t>
  </si>
  <si>
    <t>RADAR TRANSMITTER GUIDE WAVE</t>
  </si>
  <si>
    <t>COUPLING</t>
  </si>
  <si>
    <t>STRAINER FILTER</t>
  </si>
  <si>
    <t>VALVE DN20-3/4"</t>
  </si>
  <si>
    <t>QUICK-CONNECT COUPLING</t>
  </si>
  <si>
    <t>PROPORTIONAL CONTROL VALVE</t>
  </si>
  <si>
    <t>FLOW CONTROL VALVE</t>
  </si>
  <si>
    <t>PRESSURE RELIEF VALVE</t>
  </si>
  <si>
    <t>SHUTTLE VALVE</t>
  </si>
  <si>
    <t>ISOLATING VALVE SAE6000-1"1/4</t>
  </si>
  <si>
    <t>PILOTED DIRECTIONAL VALVE</t>
  </si>
  <si>
    <t>Faire la LP électrique</t>
  </si>
  <si>
    <t>Maj des PNs spare parts</t>
  </si>
  <si>
    <t>Mettte le plan ci-dessous sous ARAS:</t>
  </si>
  <si>
    <t>Rev 10</t>
  </si>
  <si>
    <t>LS_CNDC21986701</t>
  </si>
  <si>
    <t>Meeting avec Halmi sur trame FAT Elec/Hydro</t>
  </si>
  <si>
    <t>SHELL PRELUDE</t>
  </si>
  <si>
    <t>DBI</t>
  </si>
  <si>
    <t>24899C22019801</t>
  </si>
  <si>
    <t>Conf call avec Ezeddine pour valider les docs ci-dessus:</t>
  </si>
  <si>
    <t>FAT  Elec</t>
  </si>
  <si>
    <t>LS_EFPC21971201</t>
  </si>
  <si>
    <t>LS_HFPC21971201</t>
  </si>
  <si>
    <t>EN ATTENTE RETOUR EZEDDINE</t>
  </si>
  <si>
    <t xml:space="preserve">Validation des parts </t>
  </si>
  <si>
    <t>219254C001
219867C001
214936C001
216696C001
220198C001
219712C001
214365C001
220224C001</t>
  </si>
  <si>
    <t>Répondre à David L pour achat BJs</t>
  </si>
  <si>
    <t>219254C001
220224C001</t>
  </si>
  <si>
    <t>Elec on dock</t>
  </si>
  <si>
    <t>LCP Assembly</t>
  </si>
  <si>
    <t>Remote Control</t>
  </si>
  <si>
    <t>Faire la lancement partiel sur l'électrique</t>
  </si>
  <si>
    <t>Validation specs Elec &amp; Hydro</t>
  </si>
  <si>
    <t>Ajouter les specs élec dans les PNs ci-dessous:</t>
  </si>
  <si>
    <t>24134C21986702</t>
  </si>
  <si>
    <t>24134C21986701</t>
  </si>
  <si>
    <t>2489935C2198671P</t>
  </si>
  <si>
    <t>Mettre à jour dans ARAS les plans ci-dessous:</t>
  </si>
  <si>
    <t>Vérification avec Ezeddine du EID &amp; CRS</t>
  </si>
  <si>
    <t>Edition des CRS ci-dessous:</t>
  </si>
  <si>
    <t>CPMS+</t>
  </si>
  <si>
    <t>Laptop Maintenance</t>
  </si>
  <si>
    <t>EN ATTENTE RETOUR ACE</t>
  </si>
  <si>
    <t>Editer les DBIs ci-dessous:</t>
  </si>
  <si>
    <t>A ENVOYER AUX SSTR</t>
  </si>
  <si>
    <t>Faire email à David L pour optimstion des tailes des BJs</t>
  </si>
  <si>
    <t>Rechercher dans specs client l'imposition de prendre 2 bjs pour les signauxIS et NIS</t>
  </si>
  <si>
    <t>Faire schéma électrique drafté avec nouvelle carte propotionnelle ATOS</t>
  </si>
  <si>
    <t>Envoyer le schéma pour validation à Sébastien (ATOS - Commercial)</t>
  </si>
  <si>
    <t>Dans la SIC donc specs client =&gt; pas de dérogation possible</t>
  </si>
  <si>
    <t>Donner ravail à Ezeddine</t>
  </si>
  <si>
    <t>Meeting with customer</t>
  </si>
  <si>
    <t>Editer le plan 24125C21925401</t>
  </si>
  <si>
    <t>220435C001</t>
  </si>
  <si>
    <t>MOTOR OIL</t>
  </si>
  <si>
    <t>Meeting iKOM</t>
  </si>
  <si>
    <t>Rechercher les specs élec &amp; hydrau dans specs client</t>
  </si>
  <si>
    <t>Envoyer les specs aux SSTR</t>
  </si>
  <si>
    <t>Elec:</t>
  </si>
  <si>
    <t>ACTEMIUM</t>
  </si>
  <si>
    <t>Hydro:</t>
  </si>
  <si>
    <t>ACE</t>
  </si>
  <si>
    <t>Edition de la feuille excel</t>
  </si>
  <si>
    <t>219867C001
219254C001
220435C001
219123C001</t>
  </si>
  <si>
    <t>Envoyer email à Mr GUILLET (ACE) pour connaitre la codifcation du plan schéma hydraulique</t>
  </si>
  <si>
    <t>Envoyer email à Mr VION (ACE) pour les qtés HPU, SVA, ERS</t>
  </si>
  <si>
    <t>NOK</t>
  </si>
  <si>
    <t>EN ATTENTE VALIDATION DU CALCUL</t>
  </si>
  <si>
    <t>216609C001</t>
  </si>
  <si>
    <t>Préparer le fichier excel avec les modifications</t>
  </si>
  <si>
    <t>DR1-Meeting</t>
  </si>
  <si>
    <t>DR = Design Review</t>
  </si>
  <si>
    <t>220198C001
219867C001
220224C001
219254C001</t>
  </si>
  <si>
    <t>Conf call avec Ezeddine</t>
  </si>
  <si>
    <t>COARL NORTH</t>
  </si>
  <si>
    <t>YARD TEST</t>
  </si>
  <si>
    <t>Charger le nouveau fichier de correctin CPMS</t>
  </si>
  <si>
    <t>216609C001
219867C001</t>
  </si>
  <si>
    <t>Codifier les 2 cpateurs ci-dessous:</t>
  </si>
  <si>
    <t>M18, SIL2, NAMUR, 10m de câble</t>
  </si>
  <si>
    <t>M30, SIL2, NAMUR, 10m de câble</t>
  </si>
  <si>
    <t>248991100xxx</t>
  </si>
  <si>
    <t>Yard Test</t>
  </si>
  <si>
    <t xml:space="preserve">220198C001 </t>
  </si>
  <si>
    <t>Point avec Ezedine sur les tâches à effectuer</t>
  </si>
  <si>
    <t>Point sur IOL avec trame client</t>
  </si>
  <si>
    <t>Mettre fichier excel  à jour pour Ezeddne</t>
  </si>
  <si>
    <t>Point avec Halmi sur EOA</t>
  </si>
  <si>
    <t>Doit reprendre les calques</t>
  </si>
  <si>
    <t>Faire la demande de déplacement à Nathalie F</t>
  </si>
  <si>
    <t>219867C001
220198C001
219370C001
216609C001</t>
  </si>
  <si>
    <t>Conf call Yoness</t>
  </si>
  <si>
    <t>FAT ELEC
219370C001</t>
  </si>
  <si>
    <t>FAT Electrique chez ALSYMEX</t>
  </si>
  <si>
    <t>Prendre les mesures avec géomètres</t>
  </si>
  <si>
    <t>Application des coeff. En Linéaire</t>
  </si>
  <si>
    <t>Faire la sauvegarde des paramètres Deflections dans PLC</t>
  </si>
  <si>
    <t>Faire la sauvegarde des paramètres calibration dans PLC</t>
  </si>
  <si>
    <t>EN ATTENTE RETOUR ABDESLAM</t>
  </si>
  <si>
    <t>Mettre sauvegarde PLC sur Z</t>
  </si>
  <si>
    <t>Remplir la punch list</t>
  </si>
  <si>
    <t>Point Projets</t>
  </si>
  <si>
    <t>Préparer les documents ci-dessous:</t>
  </si>
  <si>
    <t>Feuille route</t>
  </si>
  <si>
    <t>Demander aux proposals si le commut Maintenance / ESD TEST est déorté également sur la porte du PLC</t>
  </si>
  <si>
    <t>Mettre le proximioty DUAL en spare list</t>
  </si>
  <si>
    <t>216609C001
Point projets
219370C001
219254C001
219712C001
220072C001</t>
  </si>
  <si>
    <t>220072C001</t>
  </si>
  <si>
    <t>Envoyer à ALSYMEX le paramètrage du PMS sur ancien projet RA07-1116</t>
  </si>
  <si>
    <t>Envoyer ECN à ALSYMEX</t>
  </si>
  <si>
    <t>Faire NDF</t>
  </si>
  <si>
    <t>Faire modif dans prog PLC, dans bloc FB15 Constant Winch</t>
  </si>
  <si>
    <t>Récuperer les photos du 23/07/25</t>
  </si>
  <si>
    <t>Récupérer l'export archive CPMS+</t>
  </si>
  <si>
    <t>219370C001
216609C001
214365C001</t>
  </si>
  <si>
    <t>Préparer les documents ci-dessous à metre sur ARAS:</t>
  </si>
  <si>
    <t>ILD</t>
  </si>
  <si>
    <t>Rev3</t>
  </si>
  <si>
    <t>Rev8</t>
  </si>
  <si>
    <t>Drawings_C214365 Tecnicas Reunidas</t>
  </si>
  <si>
    <t>Tâches à donner à Ezeddine</t>
  </si>
  <si>
    <t>Mettre les corrections à 0,0 pour les bras 1,2 &amp; 3 dans le PLC prog</t>
  </si>
  <si>
    <t>Charger un module PARKER (pour projet Wison) avec la sauvegarde Speed</t>
  </si>
  <si>
    <t>Faire la sauvegarde PLC prog</t>
  </si>
  <si>
    <t>Faire la sauvegarde des modules PARKER</t>
  </si>
  <si>
    <t>Mettre les documents ci-dessous sur Sharepoint:</t>
  </si>
  <si>
    <t>ITP signed</t>
  </si>
  <si>
    <t>Photos</t>
  </si>
  <si>
    <t>LS_EFPC21937001</t>
  </si>
  <si>
    <t>LS_ITPC21937001</t>
  </si>
  <si>
    <t>Vérifier que les CD de fin d'affaire ci-dessous soient sur Sharepoint:</t>
  </si>
  <si>
    <t>Hydro - ATOS</t>
  </si>
  <si>
    <t>Elec- ACTEMIUM</t>
  </si>
  <si>
    <t>216609C001
219370CC01
218020C001
219370C001</t>
  </si>
  <si>
    <t>Faire email à Alsymex pour envoi du matériel après avoir soldé la punch list</t>
  </si>
  <si>
    <t>Faire email à Sharad pour faire la mise à jour des documents,</t>
  </si>
  <si>
    <t>Voir avec JCP pour les commentaires du plan TBWD</t>
  </si>
  <si>
    <t>Envoyer le plan ci-dessous à CORAIL avec les commentaires client:</t>
  </si>
  <si>
    <t>Mettre les captures des valeurs des coef Linéaires dans le fichier excel</t>
  </si>
  <si>
    <t>Préparer le LF pour le 04/08/2025</t>
  </si>
  <si>
    <t>Meeting avec ATOS / JCP / Ezeddine / BB</t>
  </si>
  <si>
    <t>ENVOYER A ACTEMIUM</t>
  </si>
  <si>
    <t>Vérification ECN + plans pour Ezeddine</t>
  </si>
  <si>
    <t>Répondre à Robin pour le devis d'ACTEMIUM</t>
  </si>
  <si>
    <t>Edition de l'email pour faire dmde de devis pour ajouter les tags client</t>
  </si>
  <si>
    <t>En attente validation des Rev (TEN &amp; client) pour le plan 24ECDC21436501</t>
  </si>
  <si>
    <t>RA172190
216609C001
220435C001
220198C001
214365C001
219254C001
220450C001</t>
  </si>
  <si>
    <t>Envoyer l'email aux 2 sstr (ACE / ACTEMIUM)</t>
  </si>
  <si>
    <t>Vérification des plans envoyé par ACTEMUM</t>
  </si>
  <si>
    <t>Mettre la sauvegarde de la Supervision CPMS+ sur notre serveur</t>
  </si>
  <si>
    <t>EN ATTENTE RETOUR INFO DOC CONTROL</t>
  </si>
  <si>
    <t>Editer la trame excel de suivi de projet</t>
  </si>
  <si>
    <t>Préparer les DBIs</t>
  </si>
  <si>
    <t>Drafter le plan 24033 avec les modifs souhaitées</t>
  </si>
  <si>
    <t>220435C001
216609c001</t>
  </si>
  <si>
    <t>Rev11</t>
  </si>
  <si>
    <t>Mettre les parts dans DBI ci-dessous:</t>
  </si>
  <si>
    <t>Mettre les DBIs 24028 &amp; 24029 sous le PN TOP LVL</t>
  </si>
  <si>
    <t>Drafté le plan ci-dessous:</t>
  </si>
  <si>
    <t>220435C001
220224C001
RA172190
219254C001</t>
  </si>
  <si>
    <t>Maj du plan ci-dessous</t>
  </si>
  <si>
    <t>Stand by</t>
  </si>
  <si>
    <t>Conf call avec Robin, on doit envoyer au client les docs ci-dessous pour validation des tags:</t>
  </si>
  <si>
    <t>Création du PN ci-dessous:</t>
  </si>
  <si>
    <t>24000C22043512</t>
  </si>
  <si>
    <t>CS PNs</t>
  </si>
  <si>
    <t>Voir pour le problème d'ECN CL4</t>
  </si>
  <si>
    <t>Envoyez le plan 3D du treuil à ACE</t>
  </si>
  <si>
    <t>Mettre les plans envoyés par ALSYMEX sous ARAS</t>
  </si>
  <si>
    <t>EN ATTENTE RETOUR CHARLY</t>
  </si>
  <si>
    <t>Maj du plan TBWD - Manque logo Wison pge de garde</t>
  </si>
  <si>
    <t>220224C001
220435C001
219123C001
214936C001
219867C001</t>
  </si>
  <si>
    <t xml:space="preserve">Meetying avec JCP pour maj hydro on dock </t>
  </si>
  <si>
    <t>Retour ACE: Envoyer le treuil +SKID</t>
  </si>
  <si>
    <t>ECN:</t>
  </si>
  <si>
    <t>Rajouter le PN CS au TOP LVL</t>
  </si>
  <si>
    <t>LS_SDEC21493601</t>
  </si>
  <si>
    <t>Meeting BE CS + BE MECA</t>
  </si>
  <si>
    <t>220435C001
214936C001
219123C001
219867C001
220224C001</t>
  </si>
  <si>
    <t>Edition fichier specs  LS_PSXC22022401</t>
  </si>
  <si>
    <t>SPARE PARTS 2YRS</t>
  </si>
  <si>
    <t>24172C22022403</t>
  </si>
  <si>
    <t>Editer la procédure pour calculer les coef de deflection pour le CPMS avec les mesures géomètres</t>
  </si>
  <si>
    <t>220224C001
219867C001</t>
  </si>
  <si>
    <t>Répondre aux SDCLélec ci-dessous:</t>
  </si>
  <si>
    <t>Installer TIA PORTAL V20</t>
  </si>
  <si>
    <t>Comparer les plans Interco &amp; LS_IOL pour incohérence</t>
  </si>
  <si>
    <t>(7h30)</t>
  </si>
  <si>
    <t>216609C001
Soft Siemens
219867C001</t>
  </si>
  <si>
    <t>Maj du doc ci-dessous:</t>
  </si>
  <si>
    <t>LS_IOLC219867C001</t>
  </si>
  <si>
    <t>24EIDC21986701</t>
  </si>
  <si>
    <t>MAJ A FAIRE PAR HALMI</t>
  </si>
  <si>
    <t>RA17-2141</t>
  </si>
  <si>
    <t>KNPC</t>
  </si>
  <si>
    <t>Chercher le mot de passe PLC</t>
  </si>
  <si>
    <t>Meeting LS_BHE</t>
  </si>
  <si>
    <t>Maj de la spec ci-dessous:</t>
  </si>
  <si>
    <t>Envoyer le fichier de paramétrages CPMS à CORAIL</t>
  </si>
  <si>
    <t>RA172141
219867C001
219712C001
219254C001
RA172190</t>
  </si>
  <si>
    <t>Meeting Mathieu G / FPF / JCP</t>
  </si>
  <si>
    <t>EN ATTENTE RETOUR ALEXANDRE LAMARLE POUR VALEURS Q &amp; R</t>
  </si>
  <si>
    <t>Valider le PN ci-dessous:</t>
  </si>
  <si>
    <t>HPU (Spare Part)</t>
  </si>
  <si>
    <t>Hydrailic On Dock</t>
  </si>
  <si>
    <t>Faire la feuille de LF</t>
  </si>
  <si>
    <t>CL2</t>
  </si>
  <si>
    <t>Faire email à Chistelle Gendraud pour changer le status de la doc ci-dessous en "Pending PM"</t>
  </si>
  <si>
    <t>Schéma élec</t>
  </si>
  <si>
    <t>Logiq Diagram</t>
  </si>
  <si>
    <t>24CND12174001</t>
  </si>
  <si>
    <t>Changer le rédacteur en TEN pour le plan CND</t>
  </si>
  <si>
    <t>Faire email à ALSYMEX pour modif des 2 pages sur la plan 3313612168501</t>
  </si>
  <si>
    <t>Envoyer le nr ECN + Source AutoCAD pour HPU à ALSYMEX</t>
  </si>
  <si>
    <t>220224C001
219254C001
216956C001
220198C001
RA172190
219712C001</t>
  </si>
  <si>
    <t xml:space="preserve">Validation des plans retourné par STAHL </t>
  </si>
  <si>
    <t>TEACHEAST</t>
  </si>
  <si>
    <t>Editer ci-dessous plan:</t>
  </si>
  <si>
    <t>24EOAC22022401</t>
  </si>
  <si>
    <t>Vérifiez les trames FAT E&amp;H</t>
  </si>
  <si>
    <t>A FAIRE EN 1ER - VOIR CRS CLIENT DANS ARAS</t>
  </si>
  <si>
    <t>219254C001
220224C001
219867C001</t>
  </si>
  <si>
    <t>Edition du PN pour:</t>
  </si>
  <si>
    <t>Remote Control (Spare)</t>
  </si>
  <si>
    <t>2489935C2198672P</t>
  </si>
  <si>
    <t>Meeting BE Mca - Détection coupleur closed</t>
  </si>
  <si>
    <t>Codifier les 3 capteurs ci-dessous:(surligné en jaune par JCP)</t>
  </si>
  <si>
    <t>NI20-CP40-Y1X/S100</t>
  </si>
  <si>
    <t>rectangulaire</t>
  </si>
  <si>
    <t xml:space="preserve">M30 - câble Lg 15m </t>
  </si>
  <si>
    <t>NI15-P30-Y1X/15M</t>
  </si>
  <si>
    <t xml:space="preserve">M18 - câble Lg 2m </t>
  </si>
  <si>
    <t>NI15-P18-Y1/S100</t>
  </si>
  <si>
    <t>Edition des nouveaux PN pour capteurs TURCK BANNER</t>
  </si>
  <si>
    <t>Retourner la SDCL vers CORAIL</t>
  </si>
  <si>
    <t>Ajouter la Radio Remote Spare dans le DBI 24134C21986701A</t>
  </si>
  <si>
    <t>CPMS</t>
  </si>
  <si>
    <t>Meeting avec Abdeslam pour vérification fichier excel pour avoir les coefs à rentrer dans le prog PLC HIMA</t>
  </si>
  <si>
    <t>219867C001
220224C001
CPMS
219254C001</t>
  </si>
  <si>
    <t>Meeting avec JCP / FPR</t>
  </si>
  <si>
    <t>Vérifiez retour client via CRS excel</t>
  </si>
  <si>
    <t>Maj du document ci-desous:</t>
  </si>
  <si>
    <t>ELEC FAT</t>
  </si>
  <si>
    <t>(0h00)</t>
  </si>
  <si>
    <t>Envoyez la trame de paramètres CPMS+ à CORAIL</t>
  </si>
  <si>
    <t>Répondre à la SDCL de CORAIL pour consultation</t>
  </si>
  <si>
    <t xml:space="preserve">219254C001
219867C001
220224C001
</t>
  </si>
  <si>
    <t>Archi CS</t>
  </si>
  <si>
    <t>FAITE LE 07/08/2025</t>
  </si>
  <si>
    <t>219867C001
220224C001
CPMS+</t>
  </si>
  <si>
    <t>HIMA</t>
  </si>
  <si>
    <t>Remplir feuille excel de correlation</t>
  </si>
  <si>
    <t>Meeting avec ACTEMIUM / JCP</t>
  </si>
  <si>
    <t>219867C001
220224C001</t>
  </si>
  <si>
    <t>Envoyez ) AQCTEMIUM les docs ci-dessous:</t>
  </si>
  <si>
    <t>SDCL Rev3</t>
  </si>
  <si>
    <t>Specs avec nos commentaires</t>
  </si>
  <si>
    <t xml:space="preserve">Specs client </t>
  </si>
  <si>
    <t>Ready</t>
  </si>
  <si>
    <t>LS_JBDC22022401</t>
  </si>
  <si>
    <t>Finir maj du doc ci-dessous:</t>
  </si>
  <si>
    <t>Elec FAT</t>
  </si>
  <si>
    <t>219254C001
Project Review</t>
  </si>
  <si>
    <t>Project Review</t>
  </si>
  <si>
    <t>220594C001</t>
  </si>
  <si>
    <t>GOLAR HILLI</t>
  </si>
  <si>
    <t>Meeting avec François</t>
  </si>
  <si>
    <t>NA</t>
  </si>
  <si>
    <t>RC_18_2278</t>
  </si>
  <si>
    <t>Pb de bjs intermédiaire entre la Base Riser et les capteurs Slewing &amp; Apex</t>
  </si>
  <si>
    <t>Non présent dans le plan interco 2403118227801</t>
  </si>
  <si>
    <t>EN ATTENTE RETOUR DE JCP</t>
  </si>
  <si>
    <t>Donner les valeurs des tempos à Alexandre Lamarle</t>
  </si>
  <si>
    <t>Mise à jour du doc ci-dessous:</t>
  </si>
  <si>
    <t>RA033368</t>
  </si>
  <si>
    <t>POSCO</t>
  </si>
  <si>
    <t>Conf call avec Matthieu concernant le display PMS type MAGNUM NT</t>
  </si>
  <si>
    <t>Envoyer un email à ALSYMEX pour demande de docs sur MAGNUM NT</t>
  </si>
  <si>
    <t>EN ATTENTE DE RETOUR DE C.BERGER</t>
  </si>
  <si>
    <t>219124C001
RA033368
220224C001
219712C001</t>
  </si>
  <si>
    <t>Meeting avec ALSYMEX pour point sur les plans ECD &amp; LCP</t>
  </si>
  <si>
    <t>Meeting DR3 - Indes / BE CS / BE MECA</t>
  </si>
  <si>
    <t>Meeting Clash &amp; OE</t>
  </si>
  <si>
    <t>Mise à jour du plan ci-dessous:</t>
  </si>
  <si>
    <t>24HCDC22022401</t>
  </si>
  <si>
    <t>ENVOYER A JEAN CLAUDE POUR RELECTURE</t>
  </si>
  <si>
    <t>DH</t>
  </si>
  <si>
    <t>LS_DHYC21986701</t>
  </si>
  <si>
    <t>Trouver des photos à joindre à la FAT ELEC avec CPMS</t>
  </si>
  <si>
    <t>Répondres aux SDCL:</t>
  </si>
  <si>
    <t>LS_PSHC21986701</t>
  </si>
  <si>
    <t>LS_PSEC21986701</t>
  </si>
  <si>
    <t>Meeting avec CAVOTEC / Rozier / Diana</t>
  </si>
  <si>
    <t>EN ATTENTE RETOUR JEAN CLAUDE</t>
  </si>
  <si>
    <t>Conf call avec le client</t>
  </si>
  <si>
    <t>219867C001
CAVOTEC
PEROU LNG
220198C001</t>
  </si>
  <si>
    <t>Envoyer les fichiers STEP à ACE</t>
  </si>
  <si>
    <t>EN ATENTE RETOUR ACE SI FONCTIONNEL</t>
  </si>
  <si>
    <t>Remplir la feuille d'heures</t>
  </si>
  <si>
    <t>Rechercher le type d'huile pour BE MECA (Ayoub )</t>
  </si>
  <si>
    <t>214034C001</t>
  </si>
  <si>
    <t>Regarder la faisabilité de leur cahier des charges</t>
  </si>
  <si>
    <t>Est-il possible de supprimer les séquences ESDx lancé par le PMS?</t>
  </si>
  <si>
    <t>Vérif de la logique</t>
  </si>
  <si>
    <t>219712C001
214034C001
ITS
220224C001</t>
  </si>
  <si>
    <t>24EIDC22022401</t>
  </si>
  <si>
    <t>Meeting with JCP / SR / Padah about cable list</t>
  </si>
  <si>
    <t>220224C001
219254C001
219867C001</t>
  </si>
  <si>
    <t>Debrief Hazop / Modif PID à prévoir</t>
  </si>
  <si>
    <t>Copier les exigences suplémentaires suite Hazop dans les SDCL SSTR</t>
  </si>
  <si>
    <t>Remplir les SDCL des SSTR:</t>
  </si>
  <si>
    <t>ELEC</t>
  </si>
  <si>
    <t>HYDRO</t>
  </si>
  <si>
    <t>Répondre aux question de Raju</t>
  </si>
  <si>
    <t>Faire la maj du plan ci-dessous si nécessaire</t>
  </si>
  <si>
    <t>24HCD22022401</t>
  </si>
  <si>
    <t>EN ATTENTE VALIDATION PAR JCP</t>
  </si>
  <si>
    <t>219712C001
220224C001</t>
  </si>
  <si>
    <t>Répondre à l'email d'ATOS</t>
  </si>
  <si>
    <t>24136C21971201</t>
  </si>
  <si>
    <t>24133C21971201</t>
  </si>
  <si>
    <t>24125C22022401</t>
  </si>
  <si>
    <t>Ajouter la taille du cable tray 100 x 50mm</t>
  </si>
  <si>
    <t>EN ATTENTE VALIDATION BE MECA</t>
  </si>
  <si>
    <t>Envoyer la confirmation de fabrication à ATOS</t>
  </si>
  <si>
    <t>LS_DHYC21971201</t>
  </si>
  <si>
    <t>EN ATTENTE RETOUR LAMARLE SUR 2 VALEURES</t>
  </si>
  <si>
    <t>Meeting Siemens + BE CS</t>
  </si>
  <si>
    <t>Meeting PM / MECA / BE CS / STE</t>
  </si>
  <si>
    <t>219712C001
RA192454</t>
  </si>
  <si>
    <t>Spare parts</t>
  </si>
  <si>
    <t>Mettre à jour la doc ci-dessous:</t>
  </si>
  <si>
    <t xml:space="preserve">Meeting avec JCP pour validation SDCL </t>
  </si>
  <si>
    <t>RA182358</t>
  </si>
  <si>
    <t>ACCIONA</t>
  </si>
  <si>
    <t>Investigation sur les Logs PMS+ suite pb sur site</t>
  </si>
  <si>
    <t>220224C001
219712C001
RA192454
Siemens
RA182358
Meeting</t>
  </si>
  <si>
    <t>Meeting FPR</t>
  </si>
  <si>
    <t>Points sur la vie au travail</t>
  </si>
  <si>
    <t>24172C21971201B</t>
  </si>
  <si>
    <t>24172C21971203B</t>
  </si>
  <si>
    <t>RA18-2358</t>
  </si>
  <si>
    <t>Mettre sur ARAS le LS_DHY</t>
  </si>
  <si>
    <t>Refaire un point avec Adrien</t>
  </si>
  <si>
    <t>Préparer les plans ci-dessous:</t>
  </si>
  <si>
    <t>Accu ERS</t>
  </si>
  <si>
    <t>Répondre à la question d'Olivier avec les consignes par mvts en Conventionnel</t>
  </si>
  <si>
    <t>Rajouter le type MONOMODE pour la fibre</t>
  </si>
  <si>
    <t>219867C001
RA192454</t>
  </si>
  <si>
    <t>24CND19245401</t>
  </si>
  <si>
    <t>EMAIL ENVOYE A ALSYMEX (24/09/25)</t>
  </si>
  <si>
    <t>Meeting avec le BE CS sur la disposition des bureaux</t>
  </si>
  <si>
    <t>GOLAR</t>
  </si>
  <si>
    <t>Meeting règle de formalisme</t>
  </si>
  <si>
    <t>Validation des PNS</t>
  </si>
  <si>
    <t>EN ATTENTE VALIDATION JCP (24/09/25)</t>
  </si>
  <si>
    <t>33IOL12168501</t>
  </si>
  <si>
    <t>Insérer le numéro d'ECN dans le PID</t>
  </si>
  <si>
    <t>RA172220</t>
  </si>
  <si>
    <t>Meeting avec la qualité / BE CS / BE Meca</t>
  </si>
  <si>
    <t>Recherche d'infos dans le Log</t>
  </si>
  <si>
    <t>RA192454
220198C001
RA172220
RA182358
214936C001</t>
  </si>
  <si>
    <t>Maj des documents ci-dessous</t>
  </si>
  <si>
    <t>EX Register</t>
  </si>
  <si>
    <t>LS_EQRC21493601</t>
  </si>
  <si>
    <t>CD fin d'affaires</t>
  </si>
  <si>
    <t>EN ATTENTE VALIDATION DOC CTRL (25/09/25)</t>
  </si>
  <si>
    <t>Quality certificate file</t>
  </si>
  <si>
    <t>Prendre en comprte les remarques de MG &amp; FP</t>
  </si>
  <si>
    <t>RA192454
220224C001</t>
  </si>
  <si>
    <t>ajout des cables au ST80 pour:</t>
  </si>
  <si>
    <t>Perc Collar</t>
  </si>
  <si>
    <t>Perc Axis</t>
  </si>
  <si>
    <t>ERS valves (open/close)</t>
  </si>
  <si>
    <t>EN ATTENTE VALIDATION JCP (26/09/25)</t>
  </si>
  <si>
    <t>Envoyer ECN à David Lefort</t>
  </si>
  <si>
    <t>BJ ST80</t>
  </si>
  <si>
    <t>BJ BR</t>
  </si>
  <si>
    <t>24JBDC22022401</t>
  </si>
  <si>
    <t>24JBDC22022402</t>
  </si>
  <si>
    <t>Meeting DR3 with mechnaical office</t>
  </si>
  <si>
    <t>Vérifier les alarmes dans le PMS+</t>
  </si>
  <si>
    <t>En attente retour backup PMS+ CORAIL</t>
  </si>
  <si>
    <t>Vérifier l'échantillonnage des logs du PMS</t>
  </si>
  <si>
    <t>distinction alarmes bras nr1 &amp; 2</t>
  </si>
  <si>
    <t>Toutes les secondes</t>
  </si>
  <si>
    <t>Edition du fichier d'alarme pour le bras nr2</t>
  </si>
  <si>
    <t>création des courbes</t>
  </si>
  <si>
    <t>suite message Raju sur Teams</t>
  </si>
  <si>
    <t>Préparer onglet avec les questions</t>
  </si>
  <si>
    <t>Meeting BE Meca / Calcul</t>
  </si>
  <si>
    <t>220224C001
RA182358
219712C001</t>
  </si>
  <si>
    <t>Meeting avec JCP pour validation interco</t>
  </si>
  <si>
    <t>Maj des plans SDCL ci-dessous</t>
  </si>
  <si>
    <t>LS_PSHC22022401</t>
  </si>
  <si>
    <t>Rev4</t>
  </si>
  <si>
    <t>24018202560D1</t>
  </si>
  <si>
    <t>Regarder le plan EOA fait par Adrien pour les refs TURCK</t>
  </si>
  <si>
    <t>Envoyer la SDCL à ATOS - Voir message Teams de François</t>
  </si>
  <si>
    <t>Passer les BJs en Release</t>
  </si>
  <si>
    <t>Ajouter les plans finaux des BJs dans ARAS</t>
  </si>
  <si>
    <t>(3H00)</t>
  </si>
  <si>
    <t>219867C001
219712C001
220224C001
219254C001
218020C001</t>
  </si>
  <si>
    <t>24EOAC21986701</t>
  </si>
  <si>
    <t>EN ATTENTE RETOUR JCP pour capteur Perc Armed &amp; Locked</t>
  </si>
  <si>
    <t>Ex Register</t>
  </si>
  <si>
    <t>219867C001
214936C001
220224C001</t>
  </si>
  <si>
    <t>Conf call avec ACE</t>
  </si>
  <si>
    <t>Conf call avec ATOS</t>
  </si>
  <si>
    <t>Maj des BJs &amp; câbles</t>
  </si>
  <si>
    <t>Envoyer email à ALSYMEX pour maj prog PLC &amp; CLD</t>
  </si>
  <si>
    <t>Meeting avec SR / JCP/ BBE</t>
  </si>
  <si>
    <t>24ECDC21971201</t>
  </si>
  <si>
    <t>24CLDC21971201</t>
  </si>
  <si>
    <t>24IOLC21971201</t>
  </si>
  <si>
    <t>Maj des planc ci-dessous:</t>
  </si>
  <si>
    <t>219867C001
RA192454
220198C001
219254C001
219712C001
220224C001</t>
  </si>
  <si>
    <t>Maj de la SDCL &amp; LS_PSHC22022401</t>
  </si>
  <si>
    <t>Maj du PN du SVA</t>
  </si>
  <si>
    <t>Répondre à l'émail d'Ahmed</t>
  </si>
  <si>
    <t>ajout du capteur N2</t>
  </si>
  <si>
    <t>219712C001
220198C001
219867C001</t>
  </si>
  <si>
    <t>Répondre à l'email de Maria K.</t>
  </si>
  <si>
    <t>Ajouter les filtres dans le DBI Commisioning</t>
  </si>
  <si>
    <t>Création du PN pour le "Capital Spare Part"</t>
  </si>
  <si>
    <t>EN ATTENTE VALIATION JCP</t>
  </si>
  <si>
    <t>Relance JCP pour Commissioning</t>
  </si>
  <si>
    <t>Aider Halmi pour trame instrul. &amp; cables</t>
  </si>
  <si>
    <t>Relancer JCP pour validation du plan E&amp;H on dock</t>
  </si>
  <si>
    <t>intégrer les réf BJs dans la nomenclature</t>
  </si>
  <si>
    <t>Mettre a spec LS_SDEC21925401 sr ARAS</t>
  </si>
  <si>
    <t>hydro</t>
  </si>
  <si>
    <t>24029C21971201</t>
  </si>
  <si>
    <t>Répondre email de Yamen</t>
  </si>
  <si>
    <t>Finaliser la BOM ci-dessous:</t>
  </si>
  <si>
    <t>219867C001
219254C001
219712C001
219453C001</t>
  </si>
  <si>
    <t>RA17-2190</t>
  </si>
  <si>
    <t>URGENT</t>
  </si>
  <si>
    <t>Ajouter la phrase dans le DBI:</t>
  </si>
  <si>
    <t>TO BE SUPPLIED WITH ADJUSTING BAR JS 025/037 - 69423</t>
  </si>
  <si>
    <t>Le BE MECA créera le sous-niveau avec la visserie de fixation</t>
  </si>
  <si>
    <t>EN ATTENTE VALIATION FPR</t>
  </si>
  <si>
    <t>Prévoir le kit de fixation pour le PN 248991100436 (prendre en exemple le PN 248991100074K)</t>
  </si>
  <si>
    <t>Faire la mise à jour des documents ci-dessous:</t>
  </si>
  <si>
    <t>LS_SIL</t>
  </si>
  <si>
    <t>LS_SILRA17219001</t>
  </si>
  <si>
    <t>EN ATTENTE SOURCE AUTOCAD ACTEMIUM</t>
  </si>
  <si>
    <t>Mettre Halmi sur les FAT ELEC &amp; HYDRO</t>
  </si>
  <si>
    <t>RA17-2190
219867C001
Points docs</t>
  </si>
  <si>
    <t>Meeting FPR / JCP / Moi</t>
  </si>
  <si>
    <t>Meeting JCP pour doc SIL</t>
  </si>
  <si>
    <t>Continuer édition du plan:</t>
  </si>
  <si>
    <t>Mettre la sauvegarde du porg PLC sur notre server</t>
  </si>
  <si>
    <t>RA172190
219867C001
RA192454
Formalisme</t>
  </si>
  <si>
    <t>Formalisme</t>
  </si>
  <si>
    <t>Meeting sur les règles de formalisme</t>
  </si>
  <si>
    <t>Mettre les documents ci-dessous sur ARAS:</t>
  </si>
  <si>
    <t>24SDE17219001</t>
  </si>
  <si>
    <t>Prog PLC</t>
  </si>
  <si>
    <t>NO</t>
  </si>
  <si>
    <t>Rajouter la com "SAFIIS" pour mise à jour des pcs</t>
  </si>
  <si>
    <t>Conf call avec Sébastien Delville - Questions sur PID</t>
  </si>
  <si>
    <t>Maj du doc SIL</t>
  </si>
  <si>
    <t>version client incorrecte</t>
  </si>
  <si>
    <t>Maj des JBs ci-dessous:</t>
  </si>
  <si>
    <t>LS_JBSC219686701</t>
  </si>
  <si>
    <t>Storm</t>
  </si>
  <si>
    <t>LS_JBSC219686702</t>
  </si>
  <si>
    <t>LS_JBSC219686704</t>
  </si>
  <si>
    <t>BR JB1</t>
  </si>
  <si>
    <t>BR JB2</t>
  </si>
  <si>
    <t>LS_JBSC219686703</t>
  </si>
  <si>
    <t>LS_JBSC21986707</t>
  </si>
  <si>
    <t>Opening Red. JB</t>
  </si>
  <si>
    <t>Maj des DBIs BJs</t>
  </si>
  <si>
    <t>24JBDC219686701</t>
  </si>
  <si>
    <t>24JBDC219686702</t>
  </si>
  <si>
    <t>24JBDC219686703</t>
  </si>
  <si>
    <t>24JBDC219686704</t>
  </si>
  <si>
    <t>24JBDC219686707</t>
  </si>
  <si>
    <t>Valider les docs ci-dessous:</t>
  </si>
  <si>
    <t>LS_HFPC21986701</t>
  </si>
  <si>
    <t>LS_EFPC21986701</t>
  </si>
  <si>
    <t>RA192454
21986701</t>
  </si>
  <si>
    <t>Maj DBI ci-dessous:</t>
  </si>
  <si>
    <t>Capital Spare</t>
  </si>
  <si>
    <t>24172C21986704A</t>
  </si>
  <si>
    <t>219867C001
219712C001</t>
  </si>
  <si>
    <t>Répondre a la CRS de la FAT ELEC</t>
  </si>
  <si>
    <t>Maj des specs LS_PSH-PSE:</t>
  </si>
  <si>
    <t>Specs Hydro</t>
  </si>
  <si>
    <t>EN ATTENTE VALIDATION MOI</t>
  </si>
  <si>
    <t>Maj du DBI en incluant le matériel Siemens</t>
  </si>
  <si>
    <t>ECN CL1!! + EMAIL!!</t>
  </si>
  <si>
    <t>Commander la Radio en spare + ECN CL1 + Email</t>
  </si>
  <si>
    <t>New PN to be validate</t>
  </si>
  <si>
    <t>NW10-M30</t>
  </si>
  <si>
    <t>Renvoyer l'ECN CL1 à François P suite maj SVA:</t>
  </si>
  <si>
    <t>24133C22022401</t>
  </si>
  <si>
    <t>EN ATTENTE VALIDATION FPR</t>
  </si>
  <si>
    <t>219867C001
219712C001
220224C001</t>
  </si>
  <si>
    <t>Demander a Corail l'ID de la radio</t>
  </si>
  <si>
    <t>CL3</t>
  </si>
  <si>
    <t>Rajouter la radio spare dans le 24029 directement</t>
  </si>
  <si>
    <t>Edition du kit capteur rectangulaire</t>
  </si>
  <si>
    <t>Edition du PN rail pour capteur rectangulaire</t>
  </si>
  <si>
    <t>Remote Spare</t>
  </si>
  <si>
    <t>2489935C2192542P</t>
  </si>
  <si>
    <t>EN ATTENTE VALIDATION HSA</t>
  </si>
  <si>
    <t>Maj du DBI SVA</t>
  </si>
  <si>
    <t>E on Dock</t>
  </si>
  <si>
    <t>ajout des câbles élec dans BOM</t>
  </si>
  <si>
    <t>LS_LCTC219712</t>
  </si>
  <si>
    <t>LF BE CS</t>
  </si>
  <si>
    <t>EN ATTENTE VALIDATION BBE</t>
  </si>
  <si>
    <t>Faire email pour informer du LF</t>
  </si>
  <si>
    <t>Mettre les PE pour les BJs embase sur 24EOA</t>
  </si>
  <si>
    <t>RA071116</t>
  </si>
  <si>
    <t>219867C001
219254C001
220224C001
219712C001
RA071116</t>
  </si>
  <si>
    <t>Répondre aux emails de Matthieu D</t>
  </si>
  <si>
    <t>FAIT PAR LA MECA</t>
  </si>
  <si>
    <t>Be CS / Calcul / Meca / Doc Ctril etc…</t>
  </si>
  <si>
    <t>219867C001
Meeting BE CS
RA192454</t>
  </si>
  <si>
    <t>Mettre sur ARAS le doc ci-dessous:</t>
  </si>
  <si>
    <t>PLC listing</t>
  </si>
  <si>
    <t>24PLC19245402</t>
  </si>
  <si>
    <t>Maj du plan EOA</t>
  </si>
  <si>
    <t>Envoyer les pi-èces à commander à la méa</t>
  </si>
  <si>
    <t>EN ATTENTE VALIDATION JR</t>
  </si>
  <si>
    <t>EN ATTENTE RETPUR Mme MASTRELLET - PMAFLEX</t>
  </si>
  <si>
    <t>Codification Réducteur Male M32 / Femelle M25</t>
  </si>
  <si>
    <t>Remplacer la gaine &amp; PE NW17 par NW23 + réducteur</t>
  </si>
  <si>
    <t>219867C001
219254C001</t>
  </si>
  <si>
    <t>Passer commande du matériels PMAFLEX par la méca</t>
  </si>
  <si>
    <t>Mettre à jour les nomenclature EOA sur excel pour PADAH &amp; MARSA pour les départs inclinomètres Inboard &amp; Outboard (voir photo avec platine)</t>
  </si>
  <si>
    <t>Vérifiez les PE sur les BJs</t>
  </si>
  <si>
    <t xml:space="preserve">Renvoyez lien FTP à ATOS pour </t>
  </si>
  <si>
    <t>RA202554</t>
  </si>
  <si>
    <t>MOZAMBIQUE</t>
  </si>
  <si>
    <t>Meeting SIL CALCULATION avec CR / AVA / FPR</t>
  </si>
  <si>
    <t>Point Mensuel</t>
  </si>
  <si>
    <t>Meeting avec FPR</t>
  </si>
  <si>
    <t>Maj des specs des BJS</t>
  </si>
  <si>
    <t>Maj des BJS</t>
  </si>
  <si>
    <t>Vérifiez si tous les plans ALSYMEX sont sur ARAS</t>
  </si>
  <si>
    <t>EN ATTENTE RETOUR MmE MESTRALLET - PMA</t>
  </si>
  <si>
    <t>219254C001
219867C001
218020C001
RA202554
Point M
219712C001
219453C001</t>
  </si>
  <si>
    <t>ajout du bras n°5</t>
  </si>
  <si>
    <t xml:space="preserve">Reprendre la nomenclature EOA </t>
  </si>
  <si>
    <t>ajouter les joints, câble 4P, etc….</t>
  </si>
  <si>
    <t>rajouter séma de principe câblage Inboard/Outboard CPMS</t>
  </si>
  <si>
    <t>Maj bras n°1 à 4</t>
  </si>
  <si>
    <t>EN ATTENTE RETOUR AL POUR DISTANCE Q &amp; R</t>
  </si>
  <si>
    <t>Maj capteur rect.</t>
  </si>
  <si>
    <t>Renvoyer un email à ALSYMEX (C. BERGER)</t>
  </si>
  <si>
    <t>EN ATTENTE VALIDATION DOC CONTROL</t>
  </si>
  <si>
    <t>219867C001
219453C001
RA172190
Weekly Eng.</t>
  </si>
  <si>
    <t>Weekly Engineering Follow Up</t>
  </si>
  <si>
    <t>Meeting TEN / ALSYMEX</t>
  </si>
  <si>
    <t>Passer le doc ci-dessous en "FINAL"</t>
  </si>
  <si>
    <t>IT CS</t>
  </si>
  <si>
    <t xml:space="preserve">Remplir la feuille d'heures </t>
  </si>
  <si>
    <t>Faire email à ACE pour passer les documents en AS-BUILT</t>
  </si>
  <si>
    <t>Edition des PNs pour les câbles élec ci-dessous:</t>
  </si>
  <si>
    <t>1x2x1,5mm² BFOU(i) S103</t>
  </si>
  <si>
    <t>248990454104M</t>
  </si>
  <si>
    <t>2x2x0,75mm² BFOU© S104</t>
  </si>
  <si>
    <t>4x2x0,75mm² BFOU© S104</t>
  </si>
  <si>
    <t>8x2x0,75mm² BFOU© S104</t>
  </si>
  <si>
    <t>248990454105M</t>
  </si>
  <si>
    <t>248990454106M</t>
  </si>
  <si>
    <t>248990454107M</t>
  </si>
  <si>
    <t>EN ATTENTE VALIDATION AVA</t>
  </si>
  <si>
    <t>Edition ECN</t>
  </si>
  <si>
    <t>Edition Geoms pour les câbles BFOU(i) &amp; BFOU© CL5</t>
  </si>
  <si>
    <t>219867C001
OS172220</t>
  </si>
  <si>
    <t>Edition du PN Joint Plat Fibre M20</t>
  </si>
  <si>
    <t>Rev9</t>
  </si>
  <si>
    <t>33IOL17222001</t>
  </si>
  <si>
    <t>Rev7</t>
  </si>
  <si>
    <t>Rev10</t>
  </si>
  <si>
    <t>Rev2</t>
  </si>
  <si>
    <t>33SDE17222001</t>
  </si>
  <si>
    <t>Pas la bonne trame + manque la PG CLIENT</t>
  </si>
  <si>
    <t>Pas la bonne version + Issue For Cancellation par JCP</t>
  </si>
  <si>
    <t>A MODIFIER</t>
  </si>
  <si>
    <t>A VOIR AVEC JCP</t>
  </si>
  <si>
    <t>24IOLC21986701</t>
  </si>
  <si>
    <t>Répondre emails de Yamen, Hamza</t>
  </si>
  <si>
    <t>EN ATTENTE RETOUR ALSYMEX</t>
  </si>
  <si>
    <t>219867C001
OS172220
219453C001</t>
  </si>
  <si>
    <t>Validation gaine thermorétractable</t>
  </si>
  <si>
    <t>EN ATTENTE VALIDATION SEBASTIEN DELVILLE</t>
  </si>
  <si>
    <t>Changer qté item 12 de 20 à 18</t>
  </si>
  <si>
    <t>Mettre les documents "As Built" ci-dessous dans ARAS:</t>
  </si>
  <si>
    <t>33133C21493601</t>
  </si>
  <si>
    <t>Accu Pack</t>
  </si>
  <si>
    <t>HCC</t>
  </si>
  <si>
    <t>MDS</t>
  </si>
  <si>
    <t>Hydraulic P. 3D</t>
  </si>
  <si>
    <t>33136C21493601</t>
  </si>
  <si>
    <t>33141C21493601</t>
  </si>
  <si>
    <t>LS_IDSC21493601</t>
  </si>
  <si>
    <t>LS_MDSC21493601</t>
  </si>
  <si>
    <t>PAS DE MAJ DES PLANS 3D</t>
  </si>
  <si>
    <t>SUIVI PAR HALMI</t>
  </si>
  <si>
    <t>Envoyer email à FT pour le Quality Certificate &amp; Ex Register</t>
  </si>
  <si>
    <t>219867C001
214936C001
218020C001
219453C001</t>
  </si>
  <si>
    <t>Ajout du bras nr5</t>
  </si>
  <si>
    <t>Prise en main en Remote pour maj des paramètres bras sur la jetée NORTH</t>
  </si>
  <si>
    <t>Mrttre le doc LS_EQRC21802001 sur ARS</t>
  </si>
  <si>
    <t>Meeting avec Volkan / JCP sur doc SIL</t>
  </si>
  <si>
    <t>EN ATENTE RETOUR JCP POUR LA LONGUEUR ET L'ESPCEMENT ENTRE GAINE</t>
  </si>
  <si>
    <t>Répondre  à l'email d'ALSYMEX (Berger)</t>
  </si>
  <si>
    <t>Ajout du 5ème bras sur la Supervision NORTH</t>
  </si>
  <si>
    <t>Maj de svaleurs pour les bras nr1 à 4</t>
  </si>
  <si>
    <t>Maj des BJs</t>
  </si>
  <si>
    <t>Création new PN pour câble terre VERT/JAUNE</t>
  </si>
  <si>
    <t>Gaine thermo à chaque extrémité + gaine de 10 cm tous les 3M</t>
  </si>
  <si>
    <t>219254C001
219867C001
OS172220
219453C001
220594C001</t>
  </si>
  <si>
    <t xml:space="preserve">220594C001 </t>
  </si>
  <si>
    <t>Meeting BE CS / BE Méca</t>
  </si>
  <si>
    <t>DBI :</t>
  </si>
  <si>
    <t>248990350002M</t>
  </si>
  <si>
    <t>Refaire email à Armand avec les bonnes refs</t>
  </si>
  <si>
    <t>Mettre les docs ci-dessous sur ARAS:</t>
  </si>
  <si>
    <t>Vérifier les paramètres CPMS+ des bras nr1 à 4</t>
  </si>
  <si>
    <t>219254C001
219867C001
214936C001
219453C001
OS172220</t>
  </si>
  <si>
    <t>Mettre le doc ci-dessous sur ARAS:</t>
  </si>
  <si>
    <t>PLC LISTING</t>
  </si>
  <si>
    <t>33PLC17222002</t>
  </si>
  <si>
    <t>ACP</t>
  </si>
  <si>
    <t>219867C001
219453C001</t>
  </si>
  <si>
    <t>Prendre la main en "Remote Connection" et mettre à jour la jetée EAST</t>
  </si>
  <si>
    <t>219867C001
221045C001</t>
  </si>
  <si>
    <t>221045C001</t>
  </si>
  <si>
    <t>SOUTH HOOK</t>
  </si>
  <si>
    <t>24899C21925401</t>
  </si>
  <si>
    <t>PC CPMS+</t>
  </si>
  <si>
    <t>24899C21925402</t>
  </si>
  <si>
    <t>Term. Unit.</t>
  </si>
  <si>
    <t>2489935C21925401P</t>
  </si>
  <si>
    <t>EN ATTENTE VALIDATION AB</t>
  </si>
  <si>
    <t>MAJ du plan ci-dessous:</t>
  </si>
  <si>
    <t>BJ XDSn-21</t>
  </si>
  <si>
    <t>LS_JBSC21986704</t>
  </si>
  <si>
    <t>MAJ de la spec ci-dessous:</t>
  </si>
  <si>
    <t>Envoyer ECN à ACE</t>
  </si>
  <si>
    <t>219867C001
OS172220
220435C001</t>
  </si>
  <si>
    <t>Golar Hilli</t>
  </si>
  <si>
    <t>Préparer les PNs CS de ce projet</t>
  </si>
  <si>
    <t>Meeting avec Hamid / JCP</t>
  </si>
  <si>
    <t>Meeting ALSYMEX</t>
  </si>
  <si>
    <t>in progress…HAMID</t>
  </si>
  <si>
    <t>Appelez ALSYMEX pour confirmation des infos sur l'architecture PLC suite retour client</t>
  </si>
  <si>
    <t>219712C001
219867C001</t>
  </si>
  <si>
    <t xml:space="preserve">Réservation du parking CDG </t>
  </si>
  <si>
    <t>219867C001
219712C001
220594C001</t>
  </si>
  <si>
    <t>MAJ de la CRS avec retour ALSYMEX</t>
  </si>
  <si>
    <t>LS_EFPC21493601</t>
  </si>
  <si>
    <t>Maj des specs BJs</t>
  </si>
  <si>
    <t>Maj des docs ci-dessous suite retour client</t>
  </si>
  <si>
    <t>PLC</t>
  </si>
  <si>
    <t>24CLDC21925401</t>
  </si>
  <si>
    <t>LS_SDEC21925401</t>
  </si>
  <si>
    <t>EN ATTENTE RETOUR ACTEMIUM</t>
  </si>
  <si>
    <t>ERS Acc. Hydro</t>
  </si>
  <si>
    <t>REPASSER EN Rev3</t>
  </si>
  <si>
    <t>End Of Life - PN</t>
  </si>
  <si>
    <t>DETECTOR CONDUIT ADAPTOR M18</t>
  </si>
  <si>
    <t>214936C001
219867C001
219712C001</t>
  </si>
  <si>
    <t xml:space="preserve">Edition CRS de l'interco </t>
  </si>
  <si>
    <t>EN ATTENTE VALIDATION  JCP</t>
  </si>
  <si>
    <t>Création du PN Radio Remote</t>
  </si>
  <si>
    <t>EN ATTENTE VALIDATION  BBE</t>
  </si>
  <si>
    <t>PN</t>
  </si>
  <si>
    <t>PONT</t>
  </si>
  <si>
    <t>214936C001
24EIDC21925401</t>
  </si>
  <si>
    <t>passer la Rev4 en Rev3</t>
  </si>
  <si>
    <t>Ajout de la radio au PN TOP LVL</t>
  </si>
  <si>
    <t>Edition de la CRS pour le schéma INTERCO</t>
  </si>
  <si>
    <t>Envoyer le doc ci-dessous sur ARAS:</t>
  </si>
  <si>
    <t>219254C001
219867C001</t>
  </si>
  <si>
    <t>Edition du document ci-dessous:</t>
  </si>
  <si>
    <t>CRS</t>
  </si>
  <si>
    <t>LS_MELC21986701</t>
  </si>
  <si>
    <t>Voir si les documents ci-dessous sont bien sur ARAS:</t>
  </si>
  <si>
    <t>E&amp;H</t>
  </si>
  <si>
    <t>Rev2 déjà sur ARAS</t>
  </si>
  <si>
    <t>EN ATTENTE RETOUR CLIENT</t>
  </si>
  <si>
    <t>Meeting Maria / JCP / FP / AL</t>
  </si>
  <si>
    <t>Sauvegarder le CD de fin d'affaire dans le répertoire du projet</t>
  </si>
  <si>
    <t>Mettre les certificats sur Sharepoint</t>
  </si>
  <si>
    <t>RA192454
219867C001</t>
  </si>
  <si>
    <t>Vérif de la spec PLL avec Hamid</t>
  </si>
  <si>
    <t>Earthing</t>
  </si>
  <si>
    <t>24121C21986701</t>
  </si>
  <si>
    <t>Vérif des plans &amp; CRS ci-dessous:</t>
  </si>
  <si>
    <t>MEL</t>
  </si>
  <si>
    <t>avec maj CRS</t>
  </si>
  <si>
    <t>102xxxx</t>
  </si>
  <si>
    <t>FAT HYDRO 219712C001</t>
  </si>
  <si>
    <t>FAT Hydro chez ATOS (Italie)</t>
  </si>
  <si>
    <t>FAT Hydro chez ATOS  (Italie)</t>
  </si>
  <si>
    <t>Déplacement retour vers Sens</t>
  </si>
  <si>
    <t>Déplacement aller vers l'Italie</t>
  </si>
  <si>
    <t>Répondu au client via la CRS</t>
  </si>
  <si>
    <t>avec vérif de la CRS</t>
  </si>
  <si>
    <t>Edition de la CRS</t>
  </si>
  <si>
    <t>FAT ELEC
219712C001</t>
  </si>
  <si>
    <t>FAT Elec chez ALSYMEX  (Péronnas)</t>
  </si>
  <si>
    <t>NDF</t>
  </si>
  <si>
    <t>Remplir la feuille d'heure</t>
  </si>
  <si>
    <t>Envoyer à Maria les document ci-dessous:</t>
  </si>
  <si>
    <t>Photo avec 285  bars chez ATOS</t>
  </si>
  <si>
    <t>Rapport FAT ELEC &amp; ITP</t>
  </si>
  <si>
    <t>Envoyer ECN à ATOS pour maj des plans HpU &amp; SVA</t>
  </si>
  <si>
    <t>Envoyer ECN à ALSYMEX pour maj du plan ECD</t>
  </si>
  <si>
    <t>Préparer la CRS pour le document 24SDE</t>
  </si>
  <si>
    <t>Vérifier les commentaires pour le doc 24SDE</t>
  </si>
  <si>
    <t>219712C001
ITS
220224C001
219254C001
RC182278</t>
  </si>
  <si>
    <t>Changer le titre en LOCAL CONTROL PANEL DRAWING (ALSYMEX)</t>
  </si>
  <si>
    <t>Vérifier le doc 24SDE Rev6 avec les commentaires client</t>
  </si>
  <si>
    <t>Répondre à l'email de Maria</t>
  </si>
  <si>
    <t>En attente retour ALSYMEX &amp; ATOS</t>
  </si>
  <si>
    <t>RC182278
220224C001
219712C001
219254C001</t>
  </si>
  <si>
    <t>Garder le titre originel ELECTRICAL EQUIPMENT DRAWING</t>
  </si>
  <si>
    <t>PLC CAB.</t>
  </si>
  <si>
    <t>En attente du CND mia à jour par Hamid</t>
  </si>
  <si>
    <t>Logiciel</t>
  </si>
  <si>
    <t>Création VM avec SILworX</t>
  </si>
  <si>
    <t>Installation du logiciel PARKER (pour bras targeting) sur la VM SILworX</t>
  </si>
  <si>
    <t>Reprendre le fichier d'Olivier DIANA</t>
  </si>
  <si>
    <t xml:space="preserve"> Vérifier si les valeurs de corrections sont les même qu'avec le fichier d'Abdeslam</t>
  </si>
  <si>
    <t xml:space="preserve">Mettre en mode paysage pour la CRS </t>
  </si>
  <si>
    <t>Instrum. List</t>
  </si>
  <si>
    <t>LS_INI18227801</t>
  </si>
  <si>
    <t>No</t>
  </si>
  <si>
    <t>NO UPDATE IN PROGRESS</t>
  </si>
  <si>
    <t>ON DOIT FIGER LE NOMBRE DE PTS COMME SUR PRELUDE (25, 30, 35) ET NE PLUS TOUCHER AUX FORMULES</t>
  </si>
  <si>
    <t>Logiciel
RC182278
214936C001</t>
  </si>
  <si>
    <t>Essais &amp; modif PLC au YT</t>
  </si>
  <si>
    <t>Passer commande de 4 bouchons M20 (H4) sur la BJ 24JBDC21925402 (ST80)</t>
  </si>
  <si>
    <t>Sauvegarde du programme PLC sur notre réseau</t>
  </si>
  <si>
    <t>Maj plans EOA</t>
  </si>
  <si>
    <t>Maj plans LS_JBS</t>
  </si>
  <si>
    <t>Edition kit:</t>
  </si>
  <si>
    <t>010-LA-001</t>
  </si>
  <si>
    <t>24JBDC219254011</t>
  </si>
  <si>
    <t>24JBDC219254012</t>
  </si>
  <si>
    <t>24JBDC219254013</t>
  </si>
  <si>
    <t>24JBDC219254014</t>
  </si>
  <si>
    <t>010-LA-002</t>
  </si>
  <si>
    <t>010-LA-003</t>
  </si>
  <si>
    <t>010-LA-004</t>
  </si>
  <si>
    <t>Remplir la feuille de suivit YT</t>
  </si>
  <si>
    <t>219254C001
RC182278
FNCR</t>
  </si>
  <si>
    <t xml:space="preserve">FNCR </t>
  </si>
  <si>
    <t>FNCR meeting avec BE CS</t>
  </si>
  <si>
    <t>Envoyer email à ALSYMEX (Berger) pour avoir nouvelle version du prog PLC</t>
  </si>
  <si>
    <t>EN RETOUR ALSYMEX</t>
  </si>
  <si>
    <t>Envoyer la CRS du doc MLA Intrument List à JCP pour validation</t>
  </si>
  <si>
    <t>OS172220
RC182278
220198C001</t>
  </si>
  <si>
    <t>EN RETOUR VALIDATION JCP</t>
  </si>
  <si>
    <t>24IDS20257801</t>
  </si>
  <si>
    <t>24IDS20257802</t>
  </si>
  <si>
    <t>IDS_01</t>
  </si>
  <si>
    <t>IDS_02</t>
  </si>
  <si>
    <t>Chercher le fichier de paramétrage CPMS pour Alexandre Lamarle</t>
  </si>
  <si>
    <t>GOLAR HILI</t>
  </si>
  <si>
    <t>220198C001
220594C001
RC18-2278</t>
  </si>
  <si>
    <t>MLA Instr. Index</t>
  </si>
  <si>
    <t>RC18-2278
219254C001</t>
  </si>
  <si>
    <t>Allez au YT pour:</t>
  </si>
  <si>
    <t xml:space="preserve">Donner les nouvelles barrières SI </t>
  </si>
  <si>
    <t>FFD2-STC4-Ex1</t>
  </si>
  <si>
    <t>Faire une copy du PMSPlus</t>
  </si>
  <si>
    <t>Copier la sauvegarde PMSPlus sur notre server</t>
  </si>
  <si>
    <t>Maj deu PMSPlus du YT:</t>
  </si>
  <si>
    <t>Logo TEN</t>
  </si>
  <si>
    <t>Logo PDF</t>
  </si>
  <si>
    <t>Ouverture fichier PDF</t>
  </si>
  <si>
    <t>Nouvelle Page d'export des archives</t>
  </si>
  <si>
    <t>Editer le fichier de paramétrage PROFINET</t>
  </si>
  <si>
    <t>EN ATTENTE RETOUR CAMILLE</t>
  </si>
  <si>
    <t>Edition des PNs hydraulique</t>
  </si>
  <si>
    <t>CST WINCH</t>
  </si>
  <si>
    <t>24136C22059401</t>
  </si>
  <si>
    <t>24133C22059401</t>
  </si>
  <si>
    <t>24131C22059401</t>
  </si>
  <si>
    <t>24898C22059404</t>
  </si>
  <si>
    <t>Edition des PNs électrique</t>
  </si>
  <si>
    <t>PLC  CAB.</t>
  </si>
  <si>
    <t>24134C22059401</t>
  </si>
  <si>
    <t>24134C22059402</t>
  </si>
  <si>
    <t>Conf call avec Camille</t>
  </si>
  <si>
    <t>Voyants Com, CPMS</t>
  </si>
  <si>
    <t>Erreur lors du chargement des Logs d'alarmes / ok pour l'export</t>
  </si>
  <si>
    <t>Ok pour installation Acrobat / Erreur de l'ouverture des fichiers PDF via WinCC</t>
  </si>
  <si>
    <t>prendre en compte les commentaires ACE</t>
  </si>
  <si>
    <t>Maj du PN Hydraulic On Dock</t>
  </si>
  <si>
    <t>24898C22059401</t>
  </si>
  <si>
    <t>Maj du PN Electric On Dock</t>
  </si>
  <si>
    <t>24899C22059401</t>
  </si>
  <si>
    <t>Maj du PN CS</t>
  </si>
  <si>
    <t>24000C220594012</t>
  </si>
  <si>
    <t>EN ATTENTE VALIDATION MK</t>
  </si>
  <si>
    <t>en attente confirmation de la qantité sur l'ERS Accumulator kit…</t>
  </si>
  <si>
    <t>Mettre en place le nouvel applicatif de la Supervision au YT</t>
  </si>
  <si>
    <t>Maj du PN ERS Accu. Kits</t>
  </si>
  <si>
    <t>24898C22059402</t>
  </si>
  <si>
    <t>L'ouverture des fichiers PDF ne marche tjs pas</t>
  </si>
  <si>
    <t>Erreur lors de l'ouverture….</t>
  </si>
  <si>
    <t>RC182278
220594C001
219254C001
214936C001</t>
  </si>
  <si>
    <t>Maj du doc CEE</t>
  </si>
  <si>
    <t>LS_CEEC21493601</t>
  </si>
  <si>
    <t>Envoyer ECN à ACTEMIUM</t>
  </si>
  <si>
    <t>Goals 2025</t>
  </si>
  <si>
    <t>Préparation de l'entretien de vendredi avec françois</t>
  </si>
  <si>
    <t>LS Meeting 2025</t>
  </si>
  <si>
    <t>Préparation du prog PLC S7-1500 avec la gestion des écrans JAY</t>
  </si>
  <si>
    <t>Préparation de la feuille de paramètre pour BU Profinet</t>
  </si>
  <si>
    <t>Meeting avec Hamid / JCP pour les documents à produre</t>
  </si>
  <si>
    <t>MAJ du doc IOL par rapport retour ALSYMEX</t>
  </si>
  <si>
    <t>Goals 2025
LS Meeting
219867C001
CONDUCTIX</t>
  </si>
  <si>
    <t>Voir le tableau excel du projet sur Teams…</t>
  </si>
  <si>
    <t>Passer la Rev3 en Rev2</t>
  </si>
  <si>
    <t>Edition du PN pour une radio CONDUCTIX complète  - A VALDER</t>
  </si>
  <si>
    <t>2400035CON00PT</t>
  </si>
  <si>
    <t>Equip. List</t>
  </si>
  <si>
    <t>Installation TIA PORTAL V20</t>
  </si>
  <si>
    <t>LS_LCTC220594</t>
  </si>
  <si>
    <t>EN ATTENTE VALIDATION BB</t>
  </si>
  <si>
    <t>Installation licence EKBSIM</t>
  </si>
  <si>
    <t>Meeting avec JCP / Adrien / Camille / François</t>
  </si>
  <si>
    <t>Demander la maj des documents à ATOS</t>
  </si>
  <si>
    <t>219867C001
CONDUCTIX
219712C001
214936C001</t>
  </si>
  <si>
    <t>wison</t>
  </si>
  <si>
    <t>Envoyer ECN à ALSYMEX pour maj CLD (Fiol 10/65 en PDF)</t>
  </si>
  <si>
    <t>ECN NOT USED</t>
  </si>
  <si>
    <t>24125C21986701</t>
  </si>
  <si>
    <t>LS_HFPC22022401</t>
  </si>
  <si>
    <t>Mettre le PDF avec mes commentaires dans le répertoire Projet PDF</t>
  </si>
  <si>
    <t>Mettre le plan sous ARAS:</t>
  </si>
  <si>
    <t>33CLDC21493601</t>
  </si>
  <si>
    <t>NOT READY</t>
  </si>
  <si>
    <t>EN ATTENTE DE CONFIRMATION ANTHONY SUR LA LOCALISATION DE LA DERNIERE SAUVEGARDE</t>
  </si>
  <si>
    <t>Maj PN ci-dessous:</t>
  </si>
  <si>
    <t>Hyd on Dock</t>
  </si>
  <si>
    <t>24029C21986701</t>
  </si>
  <si>
    <t>24028C21986701</t>
  </si>
  <si>
    <t>Refaire une passe sur le DBI pour radio Face T avec tout le matériel</t>
  </si>
  <si>
    <t xml:space="preserve">Edition du DBI pour une radion Face C </t>
  </si>
  <si>
    <t>Communication en PROFINET</t>
  </si>
  <si>
    <t>LS Meeting</t>
  </si>
  <si>
    <t>219867C001
LS Meeting
220594C001</t>
  </si>
  <si>
    <t>Maj du PN ci-dessous:</t>
  </si>
  <si>
    <t>ERS Accu Kits</t>
  </si>
  <si>
    <t>Meeting avec SR / BE Méca</t>
  </si>
  <si>
    <t>Envoyer les points de Punchs aux STE &amp; STH</t>
  </si>
  <si>
    <t>repartir du doc Word LS_PUNC21925401</t>
  </si>
  <si>
    <t>Répondre à l'email de Wison</t>
  </si>
  <si>
    <t>Mettre à jour les 2 Punch List STE &amp; STH</t>
  </si>
  <si>
    <t>Envoyer à SR (PM) pour maj Punch List PADAH</t>
  </si>
  <si>
    <t>CONDUCTIX
219867C001
214936C001
219254C001</t>
  </si>
  <si>
    <t>Meeting avec BE CS / Faille</t>
  </si>
  <si>
    <t>219867C001
CONDUCTIX</t>
  </si>
  <si>
    <t>RA222751</t>
  </si>
  <si>
    <t>Aide pour problème sur site</t>
  </si>
  <si>
    <t>problème pour commander l'EV proortionnelle Roll/Unroll</t>
  </si>
  <si>
    <t>24CSAC21986702</t>
  </si>
  <si>
    <t>Utiliser la template client</t>
  </si>
  <si>
    <t>Validation des plans ACE ci-dessous:</t>
  </si>
  <si>
    <t>24136C21986701</t>
  </si>
  <si>
    <t>24133C21986701</t>
  </si>
  <si>
    <t>24141C21986701</t>
  </si>
  <si>
    <t>VALIDATION PAR BBE IN PROGRESS…</t>
  </si>
  <si>
    <t>RETOUR A ACE AVEC COMMENTAIRES TEN</t>
  </si>
  <si>
    <t>Maj du  plan ci-dessous:</t>
  </si>
  <si>
    <t>en attente des sources AutoCAD</t>
  </si>
  <si>
    <t>Meeting ALSYMEX / Hamid / Moi</t>
  </si>
  <si>
    <t>meeting Camille avec des questions hydrauliques</t>
  </si>
  <si>
    <t>215731C001</t>
  </si>
  <si>
    <t>CAKASA</t>
  </si>
  <si>
    <t>PMS problem communication on Jetty 1 &amp; 2</t>
  </si>
  <si>
    <t>220224C001
219712C001
Meeting BE CS
215731C001</t>
  </si>
  <si>
    <t>Problème de radio</t>
  </si>
  <si>
    <t>Envoyer l'email à ALSYMEX en partant du retour de Vincent Sicre (PM)</t>
  </si>
  <si>
    <t>Récuperer les photos du PMS &amp; les mettre sur notre disques Backup</t>
  </si>
  <si>
    <t>Récuperer les images bmp du fichier de paramétrage</t>
  </si>
  <si>
    <t>CONDUCTIX
OS172220
219867C001</t>
  </si>
  <si>
    <t>Mettre le doc dans ARAS:</t>
  </si>
  <si>
    <t>voir les commentaires du client du 18/12/2025</t>
  </si>
  <si>
    <t>En attente retour ALSYMEX</t>
  </si>
  <si>
    <t>Mettre à jour les DBIs</t>
  </si>
  <si>
    <t>Validation des plans BJs suite retour STAHL</t>
  </si>
  <si>
    <t>not pour BE CS</t>
  </si>
  <si>
    <t>Retour des étiquettes des BJs sur 2 lignes - Accepté ou non??</t>
  </si>
  <si>
    <t>Retour des étiquettes tags client avec 10 caractères max. - Accepté ou non??</t>
  </si>
  <si>
    <t>Recherche du fichier excel PROFIBUS FP</t>
  </si>
  <si>
    <t>Maj des DBIs si besoin</t>
  </si>
  <si>
    <t>219867C001
CONDUCTIX
RA141931</t>
  </si>
  <si>
    <t>RA141931</t>
  </si>
  <si>
    <t>BOREYONG</t>
  </si>
  <si>
    <t>Problème de radio sur site suite à achat nouvelle</t>
  </si>
  <si>
    <t>pas trouvé</t>
  </si>
  <si>
    <t>en attente retour de CONDUCTIX sur ref du kit 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</si>
</sst>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:mm"/>
    <numFmt numFmtId="165" formatCode="[h]"/>
    <numFmt numFmtId="166" formatCode="[hh]:mm"/>
  </numFmts>
  <fonts count="26" x14ac:knownFonts="1">
    <font>
      <sz val="10"/>
      <name val="Arial"/>
    </font>
    <font>
      <b/>
      <sz val="18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10"/>
      <name val="Arial"/>
      <family val="2"/>
    </font>
    <font>
      <sz val="10"/>
      <color indexed="10"/>
      <name val="Arial"/>
      <family val="2"/>
    </font>
    <font>
      <b/>
      <sz val="20"/>
      <name val="Arial"/>
      <family val="2"/>
    </font>
    <font>
      <sz val="14"/>
      <name val="Arial"/>
      <family val="2"/>
    </font>
    <font>
      <sz val="6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u/>
      <sz val="10"/>
      <color theme="10"/>
      <name val="Arial"/>
      <family val="2"/>
    </font>
    <font>
      <sz val="11"/>
      <name val="Arial"/>
      <family val="2"/>
    </font>
    <font>
      <sz val="12"/>
      <name val="Aptos"/>
      <family val="2"/>
    </font>
    <font>
      <b/>
      <sz val="10"/>
      <color theme="0"/>
      <name val="Arial"/>
      <family val="2"/>
    </font>
    <font>
      <sz val="10"/>
      <color theme="2"/>
      <name val="Arial"/>
      <family val="2"/>
    </font>
    <font>
      <i/>
      <sz val="10"/>
      <name val="Arial"/>
      <family val="2"/>
    </font>
    <font>
      <sz val="10"/>
      <color theme="0" tint="-4.9989318521683403E-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F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82">
    <xf numFmtId="0" fontId="0" fillId="0" borderId="0" xfId="0"/>
    <xf numFmtId="0" fontId="0" fillId="0" borderId="0" xfId="0" applyAlignment="1">
      <alignment horizontal="center"/>
    </xf>
    <xf numFmtId="45" fontId="0" fillId="0" borderId="0" xfId="0" applyNumberFormat="1"/>
    <xf numFmtId="0" fontId="0" fillId="0" borderId="0" xfId="0" applyAlignment="1">
      <alignment horizontal="center" wrapText="1"/>
    </xf>
    <xf numFmtId="45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right"/>
    </xf>
    <xf numFmtId="0" fontId="2" fillId="0" borderId="3" xfId="0" applyFont="1" applyBorder="1"/>
    <xf numFmtId="0" fontId="0" fillId="0" borderId="3" xfId="0" applyBorder="1"/>
    <xf numFmtId="0" fontId="0" fillId="0" borderId="3" xfId="0" applyBorder="1" applyAlignment="1">
      <alignment horizontal="center"/>
    </xf>
    <xf numFmtId="45" fontId="0" fillId="0" borderId="3" xfId="0" applyNumberFormat="1" applyBorder="1"/>
    <xf numFmtId="0" fontId="0" fillId="0" borderId="4" xfId="0" applyBorder="1"/>
    <xf numFmtId="45" fontId="3" fillId="0" borderId="5" xfId="0" applyNumberFormat="1" applyFont="1" applyBorder="1"/>
    <xf numFmtId="14" fontId="2" fillId="0" borderId="1" xfId="0" applyNumberFormat="1" applyFont="1" applyBorder="1"/>
    <xf numFmtId="14" fontId="0" fillId="0" borderId="1" xfId="0" applyNumberFormat="1" applyBorder="1"/>
    <xf numFmtId="1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45" fontId="0" fillId="0" borderId="1" xfId="0" applyNumberFormat="1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5" fillId="0" borderId="1" xfId="0" applyFont="1" applyBorder="1" applyAlignment="1">
      <alignment horizontal="righ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45" fontId="0" fillId="0" borderId="8" xfId="0" applyNumberFormat="1" applyBorder="1" applyAlignment="1">
      <alignment horizontal="center" wrapText="1"/>
    </xf>
    <xf numFmtId="45" fontId="0" fillId="0" borderId="9" xfId="0" applyNumberForma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4" fillId="0" borderId="0" xfId="0" applyFont="1"/>
    <xf numFmtId="0" fontId="0" fillId="0" borderId="8" xfId="0" applyBorder="1" applyAlignment="1">
      <alignment vertical="center"/>
    </xf>
    <xf numFmtId="14" fontId="0" fillId="0" borderId="8" xfId="0" applyNumberFormat="1" applyBorder="1" applyAlignment="1">
      <alignment horizontal="center"/>
    </xf>
    <xf numFmtId="0" fontId="3" fillId="0" borderId="8" xfId="0" applyFont="1" applyBorder="1" applyAlignment="1">
      <alignment vertical="center"/>
    </xf>
    <xf numFmtId="0" fontId="0" fillId="0" borderId="0" xfId="0" applyAlignment="1">
      <alignment horizontal="left"/>
    </xf>
    <xf numFmtId="47" fontId="0" fillId="0" borderId="0" xfId="0" applyNumberFormat="1" applyAlignment="1">
      <alignment horizontal="center"/>
    </xf>
    <xf numFmtId="47" fontId="0" fillId="0" borderId="0" xfId="0" applyNumberFormat="1" applyAlignment="1">
      <alignment horizontal="left"/>
    </xf>
    <xf numFmtId="45" fontId="0" fillId="0" borderId="0" xfId="0" applyNumberFormat="1" applyAlignment="1">
      <alignment horizontal="left"/>
    </xf>
    <xf numFmtId="45" fontId="0" fillId="0" borderId="9" xfId="0" applyNumberFormat="1" applyBorder="1" applyAlignment="1">
      <alignment horizontal="left"/>
    </xf>
    <xf numFmtId="49" fontId="0" fillId="0" borderId="7" xfId="0" applyNumberFormat="1" applyBorder="1"/>
    <xf numFmtId="45" fontId="0" fillId="0" borderId="5" xfId="0" applyNumberFormat="1" applyBorder="1" applyAlignment="1">
      <alignment horizontal="left"/>
    </xf>
    <xf numFmtId="49" fontId="0" fillId="0" borderId="6" xfId="0" applyNumberFormat="1" applyBorder="1"/>
    <xf numFmtId="49" fontId="0" fillId="0" borderId="3" xfId="0" applyNumberFormat="1" applyBorder="1" applyAlignment="1">
      <alignment horizontal="center" vertical="center"/>
    </xf>
    <xf numFmtId="14" fontId="0" fillId="0" borderId="8" xfId="0" applyNumberFormat="1" applyBorder="1" applyAlignment="1">
      <alignment vertical="center"/>
    </xf>
    <xf numFmtId="14" fontId="4" fillId="0" borderId="8" xfId="0" applyNumberFormat="1" applyFont="1" applyBorder="1" applyAlignment="1">
      <alignment vertical="center"/>
    </xf>
    <xf numFmtId="164" fontId="0" fillId="0" borderId="1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/>
    </xf>
    <xf numFmtId="164" fontId="0" fillId="0" borderId="0" xfId="0" applyNumberFormat="1"/>
    <xf numFmtId="46" fontId="0" fillId="0" borderId="0" xfId="0" applyNumberFormat="1" applyAlignment="1">
      <alignment horizontal="center" wrapText="1"/>
    </xf>
    <xf numFmtId="0" fontId="8" fillId="0" borderId="0" xfId="0" applyFont="1" applyAlignment="1">
      <alignment horizontal="center"/>
    </xf>
    <xf numFmtId="9" fontId="9" fillId="0" borderId="0" xfId="0" applyNumberFormat="1" applyFont="1"/>
    <xf numFmtId="20" fontId="0" fillId="0" borderId="0" xfId="0" applyNumberFormat="1"/>
    <xf numFmtId="0" fontId="10" fillId="0" borderId="0" xfId="0" applyFont="1"/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20" fontId="10" fillId="0" borderId="0" xfId="0" applyNumberFormat="1" applyFont="1"/>
    <xf numFmtId="164" fontId="10" fillId="0" borderId="0" xfId="0" applyNumberFormat="1" applyFont="1" applyAlignment="1">
      <alignment horizontal="center" vertical="center"/>
    </xf>
    <xf numFmtId="164" fontId="10" fillId="0" borderId="0" xfId="0" applyNumberFormat="1" applyFont="1"/>
    <xf numFmtId="164" fontId="0" fillId="0" borderId="0" xfId="0" applyNumberFormat="1" applyAlignment="1">
      <alignment horizontal="center" vertical="center"/>
    </xf>
    <xf numFmtId="0" fontId="0" fillId="0" borderId="15" xfId="0" applyBorder="1"/>
    <xf numFmtId="0" fontId="0" fillId="0" borderId="16" xfId="0" applyBorder="1"/>
    <xf numFmtId="164" fontId="0" fillId="0" borderId="17" xfId="0" applyNumberFormat="1" applyBorder="1"/>
    <xf numFmtId="0" fontId="0" fillId="0" borderId="18" xfId="0" applyBorder="1"/>
    <xf numFmtId="0" fontId="0" fillId="0" borderId="19" xfId="0" applyBorder="1"/>
    <xf numFmtId="164" fontId="0" fillId="0" borderId="20" xfId="0" applyNumberFormat="1" applyBorder="1"/>
    <xf numFmtId="0" fontId="0" fillId="0" borderId="21" xfId="0" applyBorder="1"/>
    <xf numFmtId="0" fontId="0" fillId="0" borderId="22" xfId="0" applyBorder="1"/>
    <xf numFmtId="164" fontId="0" fillId="0" borderId="23" xfId="0" applyNumberFormat="1" applyBorder="1"/>
    <xf numFmtId="0" fontId="0" fillId="0" borderId="24" xfId="0" applyBorder="1"/>
    <xf numFmtId="0" fontId="0" fillId="0" borderId="25" xfId="0" applyBorder="1"/>
    <xf numFmtId="164" fontId="0" fillId="0" borderId="26" xfId="0" applyNumberFormat="1" applyBorder="1"/>
    <xf numFmtId="0" fontId="0" fillId="0" borderId="27" xfId="0" applyBorder="1"/>
    <xf numFmtId="165" fontId="0" fillId="0" borderId="28" xfId="0" applyNumberFormat="1" applyBorder="1"/>
    <xf numFmtId="0" fontId="0" fillId="0" borderId="28" xfId="0" applyBorder="1"/>
    <xf numFmtId="164" fontId="0" fillId="0" borderId="29" xfId="0" applyNumberFormat="1" applyBorder="1"/>
    <xf numFmtId="165" fontId="0" fillId="0" borderId="30" xfId="0" applyNumberFormat="1" applyBorder="1"/>
    <xf numFmtId="0" fontId="0" fillId="0" borderId="30" xfId="0" applyBorder="1"/>
    <xf numFmtId="0" fontId="0" fillId="0" borderId="31" xfId="0" applyBorder="1"/>
    <xf numFmtId="165" fontId="0" fillId="0" borderId="32" xfId="0" applyNumberFormat="1" applyBorder="1"/>
    <xf numFmtId="0" fontId="0" fillId="0" borderId="32" xfId="0" applyBorder="1"/>
    <xf numFmtId="164" fontId="0" fillId="0" borderId="33" xfId="0" applyNumberFormat="1" applyBorder="1"/>
    <xf numFmtId="0" fontId="0" fillId="0" borderId="2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4" xfId="0" applyBorder="1"/>
    <xf numFmtId="165" fontId="0" fillId="0" borderId="0" xfId="0" applyNumberFormat="1"/>
    <xf numFmtId="0" fontId="0" fillId="0" borderId="35" xfId="0" applyBorder="1"/>
    <xf numFmtId="164" fontId="0" fillId="0" borderId="36" xfId="0" applyNumberFormat="1" applyBorder="1"/>
    <xf numFmtId="0" fontId="0" fillId="0" borderId="37" xfId="0" applyBorder="1"/>
    <xf numFmtId="0" fontId="0" fillId="0" borderId="38" xfId="0" applyBorder="1"/>
    <xf numFmtId="164" fontId="0" fillId="0" borderId="39" xfId="0" applyNumberFormat="1" applyBorder="1"/>
    <xf numFmtId="0" fontId="0" fillId="0" borderId="40" xfId="0" applyBorder="1"/>
    <xf numFmtId="164" fontId="0" fillId="0" borderId="41" xfId="0" applyNumberFormat="1" applyBorder="1"/>
    <xf numFmtId="0" fontId="0" fillId="0" borderId="41" xfId="0" applyBorder="1"/>
    <xf numFmtId="14" fontId="0" fillId="0" borderId="0" xfId="0" applyNumberFormat="1"/>
    <xf numFmtId="164" fontId="4" fillId="3" borderId="13" xfId="0" applyNumberFormat="1" applyFont="1" applyFill="1" applyBorder="1"/>
    <xf numFmtId="164" fontId="4" fillId="3" borderId="7" xfId="0" applyNumberFormat="1" applyFont="1" applyFill="1" applyBorder="1" applyAlignment="1">
      <alignment horizontal="center"/>
    </xf>
    <xf numFmtId="164" fontId="4" fillId="3" borderId="8" xfId="0" applyNumberFormat="1" applyFont="1" applyFill="1" applyBorder="1"/>
    <xf numFmtId="164" fontId="4" fillId="3" borderId="5" xfId="0" applyNumberFormat="1" applyFont="1" applyFill="1" applyBorder="1"/>
    <xf numFmtId="164" fontId="4" fillId="3" borderId="9" xfId="0" applyNumberFormat="1" applyFont="1" applyFill="1" applyBorder="1"/>
    <xf numFmtId="164" fontId="4" fillId="3" borderId="11" xfId="0" applyNumberFormat="1" applyFont="1" applyFill="1" applyBorder="1"/>
    <xf numFmtId="164" fontId="4" fillId="3" borderId="14" xfId="0" applyNumberFormat="1" applyFont="1" applyFill="1" applyBorder="1"/>
    <xf numFmtId="164" fontId="0" fillId="3" borderId="11" xfId="0" applyNumberFormat="1" applyFill="1" applyBorder="1" applyAlignment="1">
      <alignment horizontal="center" vertical="center"/>
    </xf>
    <xf numFmtId="164" fontId="0" fillId="7" borderId="11" xfId="0" applyNumberFormat="1" applyFill="1" applyBorder="1" applyAlignment="1">
      <alignment horizontal="center" vertical="center"/>
    </xf>
    <xf numFmtId="164" fontId="0" fillId="4" borderId="11" xfId="0" applyNumberFormat="1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 vertical="center"/>
    </xf>
    <xf numFmtId="0" fontId="4" fillId="3" borderId="6" xfId="0" applyFont="1" applyFill="1" applyBorder="1"/>
    <xf numFmtId="20" fontId="4" fillId="3" borderId="7" xfId="0" applyNumberFormat="1" applyFont="1" applyFill="1" applyBorder="1"/>
    <xf numFmtId="0" fontId="4" fillId="3" borderId="5" xfId="0" applyFont="1" applyFill="1" applyBorder="1"/>
    <xf numFmtId="20" fontId="4" fillId="3" borderId="9" xfId="0" applyNumberFormat="1" applyFont="1" applyFill="1" applyBorder="1"/>
    <xf numFmtId="164" fontId="4" fillId="3" borderId="13" xfId="0" applyNumberFormat="1" applyFont="1" applyFill="1" applyBorder="1" applyAlignment="1">
      <alignment horizontal="center"/>
    </xf>
    <xf numFmtId="164" fontId="4" fillId="3" borderId="14" xfId="0" applyNumberFormat="1" applyFont="1" applyFill="1" applyBorder="1" applyAlignment="1">
      <alignment horizontal="center"/>
    </xf>
    <xf numFmtId="0" fontId="16" fillId="0" borderId="0" xfId="0" applyFont="1"/>
    <xf numFmtId="0" fontId="4" fillId="0" borderId="22" xfId="0" applyFont="1" applyBorder="1" applyAlignment="1">
      <alignment horizontal="right"/>
    </xf>
    <xf numFmtId="164" fontId="4" fillId="3" borderId="11" xfId="0" applyNumberFormat="1" applyFont="1" applyFill="1" applyBorder="1" applyAlignment="1">
      <alignment horizontal="center"/>
    </xf>
    <xf numFmtId="164" fontId="4" fillId="2" borderId="14" xfId="0" applyNumberFormat="1" applyFont="1" applyFill="1" applyBorder="1"/>
    <xf numFmtId="164" fontId="4" fillId="2" borderId="14" xfId="0" applyNumberFormat="1" applyFont="1" applyFill="1" applyBorder="1" applyAlignment="1">
      <alignment horizontal="center"/>
    </xf>
    <xf numFmtId="164" fontId="4" fillId="2" borderId="11" xfId="0" applyNumberFormat="1" applyFont="1" applyFill="1" applyBorder="1"/>
    <xf numFmtId="164" fontId="4" fillId="2" borderId="13" xfId="0" applyNumberFormat="1" applyFont="1" applyFill="1" applyBorder="1"/>
    <xf numFmtId="164" fontId="0" fillId="6" borderId="8" xfId="0" applyNumberForma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/>
    </xf>
    <xf numFmtId="164" fontId="4" fillId="2" borderId="13" xfId="0" applyNumberFormat="1" applyFont="1" applyFill="1" applyBorder="1" applyAlignment="1">
      <alignment horizontal="center"/>
    </xf>
    <xf numFmtId="164" fontId="4" fillId="2" borderId="6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4" fillId="2" borderId="8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4" fontId="4" fillId="2" borderId="9" xfId="0" applyNumberFormat="1" applyFont="1" applyFill="1" applyBorder="1"/>
    <xf numFmtId="164" fontId="7" fillId="2" borderId="14" xfId="0" applyNumberFormat="1" applyFont="1" applyFill="1" applyBorder="1" applyAlignment="1">
      <alignment horizontal="center"/>
    </xf>
    <xf numFmtId="0" fontId="0" fillId="0" borderId="43" xfId="0" applyBorder="1"/>
    <xf numFmtId="164" fontId="4" fillId="3" borderId="6" xfId="0" applyNumberFormat="1" applyFont="1" applyFill="1" applyBorder="1" applyAlignment="1">
      <alignment horizontal="center"/>
    </xf>
    <xf numFmtId="166" fontId="12" fillId="3" borderId="13" xfId="0" applyNumberFormat="1" applyFont="1" applyFill="1" applyBorder="1"/>
    <xf numFmtId="166" fontId="12" fillId="3" borderId="8" xfId="0" applyNumberFormat="1" applyFont="1" applyFill="1" applyBorder="1"/>
    <xf numFmtId="20" fontId="12" fillId="3" borderId="8" xfId="0" applyNumberFormat="1" applyFont="1" applyFill="1" applyBorder="1" applyAlignment="1">
      <alignment vertical="center"/>
    </xf>
    <xf numFmtId="166" fontId="12" fillId="3" borderId="8" xfId="0" applyNumberFormat="1" applyFont="1" applyFill="1" applyBorder="1" applyAlignment="1">
      <alignment vertical="center"/>
    </xf>
    <xf numFmtId="0" fontId="0" fillId="0" borderId="22" xfId="0" applyBorder="1" applyAlignment="1">
      <alignment horizontal="right"/>
    </xf>
    <xf numFmtId="20" fontId="12" fillId="3" borderId="11" xfId="0" applyNumberFormat="1" applyFont="1" applyFill="1" applyBorder="1" applyAlignment="1">
      <alignment vertical="center"/>
    </xf>
    <xf numFmtId="166" fontId="12" fillId="3" borderId="11" xfId="0" applyNumberFormat="1" applyFont="1" applyFill="1" applyBorder="1" applyAlignment="1">
      <alignment vertical="center"/>
    </xf>
    <xf numFmtId="0" fontId="0" fillId="0" borderId="1" xfId="0" applyBorder="1" applyAlignment="1">
      <alignment wrapText="1"/>
    </xf>
    <xf numFmtId="164" fontId="4" fillId="3" borderId="8" xfId="0" applyNumberFormat="1" applyFont="1" applyFill="1" applyBorder="1" applyAlignment="1">
      <alignment horizontal="center"/>
    </xf>
    <xf numFmtId="164" fontId="4" fillId="4" borderId="8" xfId="0" applyNumberFormat="1" applyFont="1" applyFill="1" applyBorder="1" applyAlignment="1">
      <alignment horizontal="center"/>
    </xf>
    <xf numFmtId="164" fontId="4" fillId="4" borderId="13" xfId="0" applyNumberFormat="1" applyFont="1" applyFill="1" applyBorder="1" applyAlignment="1">
      <alignment horizontal="center"/>
    </xf>
    <xf numFmtId="164" fontId="4" fillId="7" borderId="8" xfId="0" applyNumberFormat="1" applyFont="1" applyFill="1" applyBorder="1" applyAlignment="1">
      <alignment horizontal="center"/>
    </xf>
    <xf numFmtId="164" fontId="4" fillId="7" borderId="13" xfId="0" applyNumberFormat="1" applyFont="1" applyFill="1" applyBorder="1" applyAlignment="1">
      <alignment horizontal="center"/>
    </xf>
    <xf numFmtId="164" fontId="4" fillId="3" borderId="8" xfId="0" applyNumberFormat="1" applyFont="1" applyFill="1" applyBorder="1" applyAlignment="1">
      <alignment vertical="center"/>
    </xf>
    <xf numFmtId="164" fontId="4" fillId="4" borderId="8" xfId="0" applyNumberFormat="1" applyFont="1" applyFill="1" applyBorder="1" applyAlignment="1">
      <alignment vertical="center"/>
    </xf>
    <xf numFmtId="164" fontId="4" fillId="7" borderId="8" xfId="0" applyNumberFormat="1" applyFont="1" applyFill="1" applyBorder="1" applyAlignment="1">
      <alignment vertical="center"/>
    </xf>
    <xf numFmtId="164" fontId="4" fillId="6" borderId="8" xfId="0" applyNumberFormat="1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horizontal="center" vertical="center"/>
    </xf>
    <xf numFmtId="164" fontId="4" fillId="4" borderId="8" xfId="0" applyNumberFormat="1" applyFont="1" applyFill="1" applyBorder="1" applyAlignment="1">
      <alignment horizontal="center" vertical="center"/>
    </xf>
    <xf numFmtId="164" fontId="4" fillId="7" borderId="8" xfId="0" applyNumberFormat="1" applyFont="1" applyFill="1" applyBorder="1" applyAlignment="1">
      <alignment horizontal="center" vertical="center"/>
    </xf>
    <xf numFmtId="164" fontId="4" fillId="5" borderId="8" xfId="0" applyNumberFormat="1" applyFont="1" applyFill="1" applyBorder="1" applyAlignment="1">
      <alignment horizontal="center" vertical="center"/>
    </xf>
    <xf numFmtId="164" fontId="4" fillId="3" borderId="13" xfId="0" applyNumberFormat="1" applyFont="1" applyFill="1" applyBorder="1" applyAlignment="1">
      <alignment vertical="center"/>
    </xf>
    <xf numFmtId="0" fontId="14" fillId="6" borderId="5" xfId="0" applyFont="1" applyFill="1" applyBorder="1" applyAlignment="1">
      <alignment vertical="center" wrapText="1"/>
    </xf>
    <xf numFmtId="0" fontId="14" fillId="6" borderId="6" xfId="0" applyFont="1" applyFill="1" applyBorder="1" applyAlignment="1">
      <alignment vertical="center" wrapText="1"/>
    </xf>
    <xf numFmtId="164" fontId="4" fillId="5" borderId="8" xfId="0" applyNumberFormat="1" applyFont="1" applyFill="1" applyBorder="1" applyAlignment="1">
      <alignment vertical="center"/>
    </xf>
    <xf numFmtId="164" fontId="4" fillId="4" borderId="13" xfId="0" applyNumberFormat="1" applyFont="1" applyFill="1" applyBorder="1" applyAlignment="1">
      <alignment vertical="center"/>
    </xf>
    <xf numFmtId="164" fontId="4" fillId="7" borderId="13" xfId="0" applyNumberFormat="1" applyFont="1" applyFill="1" applyBorder="1" applyAlignment="1">
      <alignment vertical="center"/>
    </xf>
    <xf numFmtId="164" fontId="4" fillId="5" borderId="13" xfId="0" applyNumberFormat="1" applyFont="1" applyFill="1" applyBorder="1" applyAlignment="1">
      <alignment vertical="center"/>
    </xf>
    <xf numFmtId="164" fontId="4" fillId="3" borderId="13" xfId="0" applyNumberFormat="1" applyFont="1" applyFill="1" applyBorder="1" applyAlignment="1">
      <alignment horizontal="center" vertical="center"/>
    </xf>
    <xf numFmtId="0" fontId="14" fillId="0" borderId="0" xfId="0" applyFont="1"/>
    <xf numFmtId="0" fontId="5" fillId="0" borderId="22" xfId="0" applyFont="1" applyBorder="1"/>
    <xf numFmtId="0" fontId="0" fillId="0" borderId="0" xfId="0" quotePrefix="1"/>
    <xf numFmtId="0" fontId="4" fillId="0" borderId="0" xfId="0" applyFont="1" applyAlignment="1">
      <alignment horizontal="center"/>
    </xf>
    <xf numFmtId="0" fontId="15" fillId="0" borderId="0" xfId="0" applyFont="1"/>
    <xf numFmtId="0" fontId="0" fillId="0" borderId="0" xfId="0" applyAlignment="1">
      <alignment horizontal="right"/>
    </xf>
    <xf numFmtId="0" fontId="17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8" fillId="0" borderId="0" xfId="0" applyFont="1"/>
    <xf numFmtId="0" fontId="13" fillId="0" borderId="0" xfId="0" applyFont="1"/>
    <xf numFmtId="0" fontId="4" fillId="0" borderId="0" xfId="0" applyFont="1" applyAlignment="1">
      <alignment horizontal="left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0" fillId="8" borderId="0" xfId="0" applyFill="1"/>
    <xf numFmtId="0" fontId="4" fillId="0" borderId="0" xfId="0" quotePrefix="1" applyFont="1"/>
    <xf numFmtId="164" fontId="13" fillId="3" borderId="14" xfId="0" applyNumberFormat="1" applyFont="1" applyFill="1" applyBorder="1"/>
    <xf numFmtId="164" fontId="13" fillId="3" borderId="14" xfId="0" applyNumberFormat="1" applyFont="1" applyFill="1" applyBorder="1" applyAlignment="1">
      <alignment horizontal="center"/>
    </xf>
    <xf numFmtId="164" fontId="13" fillId="3" borderId="13" xfId="0" applyNumberFormat="1" applyFont="1" applyFill="1" applyBorder="1" applyAlignment="1">
      <alignment horizontal="center"/>
    </xf>
    <xf numFmtId="164" fontId="13" fillId="3" borderId="11" xfId="0" applyNumberFormat="1" applyFont="1" applyFill="1" applyBorder="1"/>
    <xf numFmtId="164" fontId="13" fillId="3" borderId="11" xfId="0" applyNumberFormat="1" applyFont="1" applyFill="1" applyBorder="1" applyAlignment="1">
      <alignment horizontal="center"/>
    </xf>
    <xf numFmtId="0" fontId="19" fillId="0" borderId="0" xfId="1"/>
    <xf numFmtId="0" fontId="0" fillId="11" borderId="0" xfId="0" applyFill="1"/>
    <xf numFmtId="0" fontId="0" fillId="10" borderId="0" xfId="0" applyFill="1"/>
    <xf numFmtId="0" fontId="0" fillId="2" borderId="0" xfId="0" applyFill="1"/>
    <xf numFmtId="1" fontId="4" fillId="0" borderId="0" xfId="0" applyNumberFormat="1" applyFont="1" applyAlignment="1">
      <alignment horizontal="left"/>
    </xf>
    <xf numFmtId="0" fontId="0" fillId="9" borderId="0" xfId="0" applyFill="1"/>
    <xf numFmtId="0" fontId="0" fillId="12" borderId="0" xfId="0" applyFill="1"/>
    <xf numFmtId="0" fontId="4" fillId="2" borderId="0" xfId="0" applyFont="1" applyFill="1"/>
    <xf numFmtId="1" fontId="4" fillId="0" borderId="0" xfId="0" applyNumberFormat="1" applyFont="1"/>
    <xf numFmtId="0" fontId="20" fillId="0" borderId="0" xfId="0" applyFont="1"/>
    <xf numFmtId="1" fontId="0" fillId="0" borderId="0" xfId="0" applyNumberFormat="1"/>
    <xf numFmtId="0" fontId="0" fillId="13" borderId="0" xfId="0" applyFill="1"/>
    <xf numFmtId="0" fontId="4" fillId="12" borderId="0" xfId="0" applyFont="1" applyFill="1"/>
    <xf numFmtId="0" fontId="14" fillId="9" borderId="0" xfId="0" applyFont="1" applyFill="1"/>
    <xf numFmtId="0" fontId="4" fillId="0" borderId="0" xfId="0" applyFont="1" applyAlignment="1">
      <alignment horizontal="right"/>
    </xf>
    <xf numFmtId="0" fontId="13" fillId="2" borderId="0" xfId="0" applyFont="1" applyFill="1"/>
    <xf numFmtId="0" fontId="4" fillId="10" borderId="0" xfId="0" applyFont="1" applyFill="1"/>
    <xf numFmtId="1" fontId="0" fillId="0" borderId="0" xfId="0" applyNumberFormat="1" applyAlignment="1">
      <alignment horizontal="left"/>
    </xf>
    <xf numFmtId="0" fontId="5" fillId="0" borderId="0" xfId="0" applyFont="1"/>
    <xf numFmtId="0" fontId="4" fillId="11" borderId="0" xfId="0" applyFont="1" applyFill="1"/>
    <xf numFmtId="0" fontId="0" fillId="11" borderId="0" xfId="0" applyFill="1" applyAlignment="1">
      <alignment horizontal="left"/>
    </xf>
    <xf numFmtId="1" fontId="5" fillId="0" borderId="0" xfId="0" applyNumberFormat="1" applyFont="1"/>
    <xf numFmtId="0" fontId="21" fillId="0" borderId="0" xfId="0" applyFont="1"/>
    <xf numFmtId="0" fontId="4" fillId="0" borderId="0" xfId="0" applyFont="1" applyAlignment="1">
      <alignment vertical="center"/>
    </xf>
    <xf numFmtId="1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0" fontId="22" fillId="2" borderId="0" xfId="0" applyFont="1" applyFill="1"/>
    <xf numFmtId="1" fontId="0" fillId="0" borderId="0" xfId="0" applyNumberFormat="1" applyAlignment="1">
      <alignment horizontal="center"/>
    </xf>
    <xf numFmtId="0" fontId="4" fillId="9" borderId="0" xfId="0" applyFont="1" applyFill="1"/>
    <xf numFmtId="0" fontId="16" fillId="9" borderId="0" xfId="0" applyFont="1" applyFill="1"/>
    <xf numFmtId="0" fontId="16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0" fillId="9" borderId="0" xfId="0" applyFill="1" applyAlignment="1">
      <alignment horizontal="center"/>
    </xf>
    <xf numFmtId="0" fontId="4" fillId="13" borderId="0" xfId="0" applyFont="1" applyFill="1"/>
    <xf numFmtId="0" fontId="4" fillId="13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0" fillId="13" borderId="0" xfId="0" applyFill="1" applyAlignment="1">
      <alignment horizontal="left"/>
    </xf>
    <xf numFmtId="0" fontId="0" fillId="13" borderId="0" xfId="0" applyFill="1" applyAlignment="1">
      <alignment horizontal="center"/>
    </xf>
    <xf numFmtId="0" fontId="15" fillId="14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0" fontId="4" fillId="14" borderId="0" xfId="0" applyFont="1" applyFill="1"/>
    <xf numFmtId="0" fontId="13" fillId="2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4" fillId="15" borderId="0" xfId="0" applyFont="1" applyFill="1"/>
    <xf numFmtId="0" fontId="0" fillId="15" borderId="0" xfId="0" applyFill="1"/>
    <xf numFmtId="164" fontId="15" fillId="3" borderId="11" xfId="0" applyNumberFormat="1" applyFont="1" applyFill="1" applyBorder="1" applyAlignment="1">
      <alignment horizontal="center"/>
    </xf>
    <xf numFmtId="164" fontId="15" fillId="3" borderId="14" xfId="0" applyNumberFormat="1" applyFont="1" applyFill="1" applyBorder="1" applyAlignment="1">
      <alignment horizontal="center"/>
    </xf>
    <xf numFmtId="164" fontId="15" fillId="3" borderId="13" xfId="0" applyNumberFormat="1" applyFont="1" applyFill="1" applyBorder="1" applyAlignment="1">
      <alignment horizontal="center"/>
    </xf>
    <xf numFmtId="1" fontId="15" fillId="0" borderId="0" xfId="0" applyNumberFormat="1" applyFont="1"/>
    <xf numFmtId="0" fontId="15" fillId="9" borderId="0" xfId="0" applyFont="1" applyFill="1"/>
    <xf numFmtId="0" fontId="15" fillId="2" borderId="0" xfId="0" applyFont="1" applyFill="1"/>
    <xf numFmtId="0" fontId="24" fillId="9" borderId="0" xfId="0" applyFont="1" applyFill="1"/>
    <xf numFmtId="0" fontId="0" fillId="16" borderId="0" xfId="0" applyFill="1" applyAlignment="1">
      <alignment horizontal="center"/>
    </xf>
    <xf numFmtId="0" fontId="4" fillId="16" borderId="0" xfId="0" applyFont="1" applyFill="1"/>
    <xf numFmtId="0" fontId="0" fillId="14" borderId="0" xfId="0" applyFill="1"/>
    <xf numFmtId="1" fontId="4" fillId="0" borderId="0" xfId="0" applyNumberFormat="1" applyFont="1" applyAlignment="1">
      <alignment horizontal="right"/>
    </xf>
    <xf numFmtId="0" fontId="0" fillId="14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16" borderId="0" xfId="0" applyFill="1"/>
    <xf numFmtId="0" fontId="0" fillId="17" borderId="0" xfId="0" applyFill="1" applyAlignment="1">
      <alignment horizontal="left"/>
    </xf>
    <xf numFmtId="0" fontId="13" fillId="2" borderId="0" xfId="0" applyFont="1" applyFill="1" applyAlignment="1">
      <alignment horizontal="center"/>
    </xf>
    <xf numFmtId="0" fontId="0" fillId="18" borderId="0" xfId="0" applyFill="1" applyAlignment="1">
      <alignment horizontal="left"/>
    </xf>
    <xf numFmtId="0" fontId="4" fillId="18" borderId="0" xfId="0" applyFont="1" applyFill="1" applyAlignment="1">
      <alignment horizontal="left"/>
    </xf>
    <xf numFmtId="0" fontId="0" fillId="16" borderId="0" xfId="0" applyFill="1" applyAlignment="1">
      <alignment horizontal="left"/>
    </xf>
    <xf numFmtId="0" fontId="4" fillId="16" borderId="0" xfId="0" applyFont="1" applyFill="1" applyAlignment="1">
      <alignment horizontal="left"/>
    </xf>
    <xf numFmtId="0" fontId="0" fillId="17" borderId="0" xfId="0" applyFill="1"/>
    <xf numFmtId="0" fontId="4" fillId="19" borderId="0" xfId="0" applyFont="1" applyFill="1"/>
    <xf numFmtId="0" fontId="0" fillId="19" borderId="0" xfId="0" applyFill="1"/>
    <xf numFmtId="0" fontId="13" fillId="0" borderId="0" xfId="0" applyFont="1" applyAlignment="1">
      <alignment horizontal="center"/>
    </xf>
    <xf numFmtId="0" fontId="4" fillId="13" borderId="0" xfId="0" applyFont="1" applyFill="1" applyAlignment="1">
      <alignment horizontal="left"/>
    </xf>
    <xf numFmtId="164" fontId="4" fillId="3" borderId="11" xfId="0" applyNumberFormat="1" applyFont="1" applyFill="1" applyBorder="1" applyAlignment="1">
      <alignment vertical="center"/>
    </xf>
    <xf numFmtId="164" fontId="4" fillId="3" borderId="14" xfId="0" applyNumberFormat="1" applyFont="1" applyFill="1" applyBorder="1" applyAlignment="1">
      <alignment vertical="center"/>
    </xf>
    <xf numFmtId="0" fontId="4" fillId="17" borderId="0" xfId="0" applyFont="1" applyFill="1"/>
    <xf numFmtId="0" fontId="24" fillId="0" borderId="0" xfId="0" applyFont="1"/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left"/>
    </xf>
    <xf numFmtId="0" fontId="24" fillId="0" borderId="0" xfId="0" applyFont="1" applyAlignment="1">
      <alignment horizontal="left"/>
    </xf>
    <xf numFmtId="164" fontId="4" fillId="3" borderId="11" xfId="0" applyNumberFormat="1" applyFont="1" applyFill="1" applyBorder="1" applyAlignment="1">
      <alignment vertical="center"/>
    </xf>
    <xf numFmtId="164" fontId="4" fillId="3" borderId="13" xfId="0" applyNumberFormat="1" applyFont="1" applyFill="1" applyBorder="1" applyAlignment="1">
      <alignment vertical="center"/>
    </xf>
    <xf numFmtId="164" fontId="4" fillId="3" borderId="14" xfId="0" applyNumberFormat="1" applyFont="1" applyFill="1" applyBorder="1" applyAlignment="1">
      <alignment vertical="center"/>
    </xf>
    <xf numFmtId="164" fontId="4" fillId="4" borderId="11" xfId="0" applyNumberFormat="1" applyFont="1" applyFill="1" applyBorder="1" applyAlignment="1">
      <alignment vertical="center"/>
    </xf>
    <xf numFmtId="164" fontId="4" fillId="4" borderId="14" xfId="0" applyNumberFormat="1" applyFont="1" applyFill="1" applyBorder="1" applyAlignment="1">
      <alignment vertical="center"/>
    </xf>
    <xf numFmtId="164" fontId="4" fillId="4" borderId="13" xfId="0" applyNumberFormat="1" applyFont="1" applyFill="1" applyBorder="1" applyAlignment="1">
      <alignment vertical="center"/>
    </xf>
    <xf numFmtId="164" fontId="4" fillId="7" borderId="11" xfId="0" applyNumberFormat="1" applyFont="1" applyFill="1" applyBorder="1" applyAlignment="1">
      <alignment vertical="center"/>
    </xf>
    <xf numFmtId="164" fontId="4" fillId="7" borderId="14" xfId="0" applyNumberFormat="1" applyFont="1" applyFill="1" applyBorder="1" applyAlignment="1">
      <alignment vertical="center"/>
    </xf>
    <xf numFmtId="164" fontId="4" fillId="7" borderId="13" xfId="0" applyNumberFormat="1" applyFont="1" applyFill="1" applyBorder="1" applyAlignment="1">
      <alignment vertical="center"/>
    </xf>
    <xf numFmtId="164" fontId="4" fillId="5" borderId="11" xfId="0" applyNumberFormat="1" applyFont="1" applyFill="1" applyBorder="1" applyAlignment="1">
      <alignment vertical="center"/>
    </xf>
    <xf numFmtId="164" fontId="4" fillId="5" borderId="14" xfId="0" applyNumberFormat="1" applyFont="1" applyFill="1" applyBorder="1" applyAlignment="1">
      <alignment vertical="center"/>
    </xf>
    <xf numFmtId="164" fontId="4" fillId="5" borderId="13" xfId="0" applyNumberFormat="1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14" fontId="0" fillId="0" borderId="11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0" fillId="0" borderId="42" xfId="0" applyFont="1" applyBorder="1" applyAlignment="1">
      <alignment horizontal="right" textRotation="90" wrapText="1"/>
    </xf>
    <xf numFmtId="0" fontId="1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4" fillId="6" borderId="42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164" fontId="4" fillId="3" borderId="11" xfId="0" applyNumberFormat="1" applyFont="1" applyFill="1" applyBorder="1" applyAlignment="1">
      <alignment horizontal="center"/>
    </xf>
    <xf numFmtId="164" fontId="4" fillId="3" borderId="14" xfId="0" applyNumberFormat="1" applyFont="1" applyFill="1" applyBorder="1" applyAlignment="1">
      <alignment horizontal="center"/>
    </xf>
    <xf numFmtId="164" fontId="4" fillId="3" borderId="13" xfId="0" applyNumberFormat="1" applyFont="1" applyFill="1" applyBorder="1" applyAlignment="1">
      <alignment horizontal="center"/>
    </xf>
    <xf numFmtId="164" fontId="4" fillId="4" borderId="11" xfId="0" applyNumberFormat="1" applyFont="1" applyFill="1" applyBorder="1" applyAlignment="1">
      <alignment horizontal="center" vertical="center"/>
    </xf>
    <xf numFmtId="164" fontId="4" fillId="4" borderId="14" xfId="0" applyNumberFormat="1" applyFont="1" applyFill="1" applyBorder="1" applyAlignment="1">
      <alignment horizontal="center" vertical="center"/>
    </xf>
    <xf numFmtId="164" fontId="4" fillId="4" borderId="13" xfId="0" applyNumberFormat="1" applyFont="1" applyFill="1" applyBorder="1" applyAlignment="1">
      <alignment horizontal="center" vertical="center"/>
    </xf>
    <xf numFmtId="164" fontId="4" fillId="7" borderId="11" xfId="0" applyNumberFormat="1" applyFont="1" applyFill="1" applyBorder="1" applyAlignment="1">
      <alignment horizontal="center" vertical="center"/>
    </xf>
    <xf numFmtId="164" fontId="4" fillId="7" borderId="14" xfId="0" applyNumberFormat="1" applyFont="1" applyFill="1" applyBorder="1" applyAlignment="1">
      <alignment horizontal="center" vertical="center"/>
    </xf>
    <xf numFmtId="164" fontId="4" fillId="7" borderId="13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164" fontId="4" fillId="3" borderId="11" xfId="0" applyNumberFormat="1" applyFont="1" applyFill="1" applyBorder="1" applyAlignment="1">
      <alignment horizontal="center" vertical="center"/>
    </xf>
    <xf numFmtId="164" fontId="4" fillId="3" borderId="14" xfId="0" applyNumberFormat="1" applyFont="1" applyFill="1" applyBorder="1" applyAlignment="1">
      <alignment horizontal="center" vertical="center"/>
    </xf>
    <xf numFmtId="164" fontId="4" fillId="3" borderId="13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12" borderId="0" xfId="0" applyFill="1" applyAlignment="1">
      <alignment horizontal="center"/>
    </xf>
    <xf numFmtId="164" fontId="15" fillId="3" borderId="11" xfId="0" applyNumberFormat="1" applyFont="1" applyFill="1" applyBorder="1" applyAlignment="1">
      <alignment vertical="center"/>
    </xf>
    <xf numFmtId="164" fontId="15" fillId="3" borderId="14" xfId="0" applyNumberFormat="1" applyFont="1" applyFill="1" applyBorder="1" applyAlignment="1">
      <alignment vertical="center"/>
    </xf>
    <xf numFmtId="164" fontId="15" fillId="3" borderId="13" xfId="0" applyNumberFormat="1" applyFont="1" applyFill="1" applyBorder="1" applyAlignment="1">
      <alignment vertical="center"/>
    </xf>
    <xf numFmtId="164" fontId="15" fillId="7" borderId="11" xfId="0" applyNumberFormat="1" applyFont="1" applyFill="1" applyBorder="1" applyAlignment="1">
      <alignment vertical="center"/>
    </xf>
    <xf numFmtId="164" fontId="15" fillId="7" borderId="14" xfId="0" applyNumberFormat="1" applyFont="1" applyFill="1" applyBorder="1" applyAlignment="1">
      <alignment vertical="center"/>
    </xf>
    <xf numFmtId="164" fontId="15" fillId="7" borderId="13" xfId="0" applyNumberFormat="1" applyFont="1" applyFill="1" applyBorder="1" applyAlignment="1">
      <alignment vertical="center"/>
    </xf>
    <xf numFmtId="164" fontId="15" fillId="7" borderId="11" xfId="0" applyNumberFormat="1" applyFont="1" applyFill="1" applyBorder="1" applyAlignment="1">
      <alignment horizontal="center" vertical="center"/>
    </xf>
    <xf numFmtId="164" fontId="15" fillId="7" borderId="14" xfId="0" applyNumberFormat="1" applyFont="1" applyFill="1" applyBorder="1" applyAlignment="1">
      <alignment horizontal="center" vertical="center"/>
    </xf>
    <xf numFmtId="164" fontId="15" fillId="7" borderId="13" xfId="0" applyNumberFormat="1" applyFont="1" applyFill="1" applyBorder="1" applyAlignment="1">
      <alignment horizontal="center" vertical="center"/>
    </xf>
    <xf numFmtId="164" fontId="15" fillId="3" borderId="11" xfId="0" applyNumberFormat="1" applyFont="1" applyFill="1" applyBorder="1" applyAlignment="1">
      <alignment horizontal="center"/>
    </xf>
    <xf numFmtId="164" fontId="15" fillId="3" borderId="14" xfId="0" applyNumberFormat="1" applyFont="1" applyFill="1" applyBorder="1" applyAlignment="1">
      <alignment horizontal="center"/>
    </xf>
    <xf numFmtId="164" fontId="15" fillId="3" borderId="13" xfId="0" applyNumberFormat="1" applyFon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6" borderId="2" xfId="0" applyFont="1" applyFill="1" applyBorder="1" applyAlignment="1">
      <alignment horizontal="right" vertical="top" wrapText="1"/>
    </xf>
    <xf numFmtId="0" fontId="14" fillId="6" borderId="4" xfId="0" applyFont="1" applyFill="1" applyBorder="1" applyAlignment="1">
      <alignment horizontal="right" vertical="top" wrapText="1"/>
    </xf>
    <xf numFmtId="0" fontId="14" fillId="6" borderId="42" xfId="0" applyFont="1" applyFill="1" applyBorder="1" applyAlignment="1">
      <alignment horizontal="right" vertical="top" wrapText="1"/>
    </xf>
    <xf numFmtId="0" fontId="14" fillId="6" borderId="10" xfId="0" applyFont="1" applyFill="1" applyBorder="1" applyAlignment="1">
      <alignment horizontal="right" vertical="top" wrapText="1"/>
    </xf>
    <xf numFmtId="0" fontId="14" fillId="6" borderId="5" xfId="0" applyFont="1" applyFill="1" applyBorder="1" applyAlignment="1">
      <alignment horizontal="right" vertical="top" wrapText="1"/>
    </xf>
    <xf numFmtId="0" fontId="14" fillId="6" borderId="6" xfId="0" applyFont="1" applyFill="1" applyBorder="1" applyAlignment="1">
      <alignment horizontal="right" vertical="top" wrapText="1"/>
    </xf>
    <xf numFmtId="0" fontId="14" fillId="6" borderId="2" xfId="0" applyFont="1" applyFill="1" applyBorder="1" applyAlignment="1">
      <alignment horizontal="left" vertical="top" wrapText="1"/>
    </xf>
    <xf numFmtId="0" fontId="14" fillId="6" borderId="4" xfId="0" applyFont="1" applyFill="1" applyBorder="1" applyAlignment="1">
      <alignment horizontal="left" vertical="top" wrapText="1"/>
    </xf>
    <xf numFmtId="0" fontId="14" fillId="6" borderId="42" xfId="0" applyFont="1" applyFill="1" applyBorder="1" applyAlignment="1">
      <alignment horizontal="left" vertical="top" wrapText="1"/>
    </xf>
    <xf numFmtId="0" fontId="14" fillId="6" borderId="10" xfId="0" applyFont="1" applyFill="1" applyBorder="1" applyAlignment="1">
      <alignment horizontal="left" vertical="top" wrapText="1"/>
    </xf>
    <xf numFmtId="0" fontId="14" fillId="6" borderId="5" xfId="0" applyFont="1" applyFill="1" applyBorder="1" applyAlignment="1">
      <alignment horizontal="left" vertical="top" wrapText="1"/>
    </xf>
    <xf numFmtId="0" fontId="14" fillId="6" borderId="6" xfId="0" applyFont="1" applyFill="1" applyBorder="1" applyAlignment="1">
      <alignment horizontal="left" vertical="top" wrapText="1"/>
    </xf>
    <xf numFmtId="0" fontId="4" fillId="0" borderId="11" xfId="0" applyFont="1" applyBorder="1" applyAlignment="1">
      <alignment vertical="center"/>
    </xf>
    <xf numFmtId="0" fontId="16" fillId="9" borderId="0" xfId="0" applyFont="1" applyFill="1" applyAlignment="1">
      <alignment horizontal="center"/>
    </xf>
    <xf numFmtId="164" fontId="4" fillId="2" borderId="11" xfId="0" applyNumberFormat="1" applyFont="1" applyFill="1" applyBorder="1" applyAlignment="1">
      <alignment vertical="center"/>
    </xf>
    <xf numFmtId="164" fontId="4" fillId="2" borderId="14" xfId="0" applyNumberFormat="1" applyFont="1" applyFill="1" applyBorder="1" applyAlignment="1">
      <alignment vertical="center"/>
    </xf>
    <xf numFmtId="164" fontId="4" fillId="2" borderId="13" xfId="0" applyNumberFormat="1" applyFont="1" applyFill="1" applyBorder="1" applyAlignment="1">
      <alignment vertical="center"/>
    </xf>
    <xf numFmtId="1" fontId="4" fillId="0" borderId="0" xfId="0" applyNumberFormat="1" applyFont="1" applyAlignment="1">
      <alignment horizontal="center"/>
    </xf>
    <xf numFmtId="164" fontId="4" fillId="2" borderId="11" xfId="0" applyNumberFormat="1" applyFont="1" applyFill="1" applyBorder="1" applyAlignment="1">
      <alignment horizontal="center"/>
    </xf>
    <xf numFmtId="164" fontId="4" fillId="2" borderId="14" xfId="0" applyNumberFormat="1" applyFont="1" applyFill="1" applyBorder="1" applyAlignment="1">
      <alignment horizontal="center"/>
    </xf>
    <xf numFmtId="164" fontId="4" fillId="2" borderId="13" xfId="0" applyNumberFormat="1" applyFont="1" applyFill="1" applyBorder="1" applyAlignment="1">
      <alignment horizontal="center"/>
    </xf>
    <xf numFmtId="164" fontId="4" fillId="2" borderId="11" xfId="0" applyNumberFormat="1" applyFont="1" applyFill="1" applyBorder="1" applyAlignment="1">
      <alignment horizontal="center" vertical="center"/>
    </xf>
    <xf numFmtId="164" fontId="4" fillId="2" borderId="14" xfId="0" applyNumberFormat="1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42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" fontId="4" fillId="12" borderId="0" xfId="0" applyNumberFormat="1" applyFont="1" applyFill="1" applyAlignment="1">
      <alignment horizontal="center"/>
    </xf>
    <xf numFmtId="1" fontId="4" fillId="13" borderId="0" xfId="0" applyNumberFormat="1" applyFont="1" applyFill="1" applyAlignment="1">
      <alignment horizontal="center"/>
    </xf>
    <xf numFmtId="164" fontId="15" fillId="4" borderId="11" xfId="0" applyNumberFormat="1" applyFont="1" applyFill="1" applyBorder="1" applyAlignment="1">
      <alignment vertical="center"/>
    </xf>
    <xf numFmtId="164" fontId="15" fillId="4" borderId="14" xfId="0" applyNumberFormat="1" applyFont="1" applyFill="1" applyBorder="1" applyAlignment="1">
      <alignment vertical="center"/>
    </xf>
    <xf numFmtId="164" fontId="15" fillId="4" borderId="13" xfId="0" applyNumberFormat="1" applyFont="1" applyFill="1" applyBorder="1" applyAlignment="1">
      <alignment vertical="center"/>
    </xf>
    <xf numFmtId="164" fontId="15" fillId="5" borderId="11" xfId="0" applyNumberFormat="1" applyFont="1" applyFill="1" applyBorder="1" applyAlignment="1">
      <alignment vertical="center"/>
    </xf>
    <xf numFmtId="164" fontId="15" fillId="5" borderId="14" xfId="0" applyNumberFormat="1" applyFont="1" applyFill="1" applyBorder="1" applyAlignment="1">
      <alignment vertical="center"/>
    </xf>
    <xf numFmtId="164" fontId="15" fillId="5" borderId="13" xfId="0" applyNumberFormat="1" applyFont="1" applyFill="1" applyBorder="1" applyAlignment="1">
      <alignment vertical="center"/>
    </xf>
    <xf numFmtId="164" fontId="13" fillId="3" borderId="11" xfId="0" applyNumberFormat="1" applyFont="1" applyFill="1" applyBorder="1" applyAlignment="1">
      <alignment horizontal="center"/>
    </xf>
    <xf numFmtId="164" fontId="13" fillId="3" borderId="14" xfId="0" applyNumberFormat="1" applyFont="1" applyFill="1" applyBorder="1" applyAlignment="1">
      <alignment horizontal="center"/>
    </xf>
    <xf numFmtId="164" fontId="13" fillId="3" borderId="13" xfId="0" applyNumberFormat="1" applyFont="1" applyFill="1" applyBorder="1" applyAlignment="1">
      <alignment horizontal="center"/>
    </xf>
    <xf numFmtId="164" fontId="15" fillId="4" borderId="11" xfId="0" applyNumberFormat="1" applyFont="1" applyFill="1" applyBorder="1" applyAlignment="1">
      <alignment horizontal="center" vertical="center"/>
    </xf>
    <xf numFmtId="164" fontId="15" fillId="4" borderId="14" xfId="0" applyNumberFormat="1" applyFont="1" applyFill="1" applyBorder="1" applyAlignment="1">
      <alignment horizontal="center" vertical="center"/>
    </xf>
    <xf numFmtId="164" fontId="15" fillId="4" borderId="13" xfId="0" applyNumberFormat="1" applyFont="1" applyFill="1" applyBorder="1" applyAlignment="1">
      <alignment horizontal="center" vertical="center"/>
    </xf>
    <xf numFmtId="164" fontId="13" fillId="3" borderId="11" xfId="0" applyNumberFormat="1" applyFont="1" applyFill="1" applyBorder="1" applyAlignment="1">
      <alignment horizontal="center" vertical="center"/>
    </xf>
    <xf numFmtId="164" fontId="13" fillId="3" borderId="14" xfId="0" applyNumberFormat="1" applyFont="1" applyFill="1" applyBorder="1" applyAlignment="1">
      <alignment horizontal="center" vertical="center"/>
    </xf>
    <xf numFmtId="164" fontId="13" fillId="3" borderId="13" xfId="0" applyNumberFormat="1" applyFont="1" applyFill="1" applyBorder="1" applyAlignment="1">
      <alignment horizontal="center" vertical="center"/>
    </xf>
    <xf numFmtId="164" fontId="15" fillId="6" borderId="11" xfId="0" applyNumberFormat="1" applyFont="1" applyFill="1" applyBorder="1" applyAlignment="1">
      <alignment vertical="center"/>
    </xf>
    <xf numFmtId="164" fontId="15" fillId="6" borderId="14" xfId="0" applyNumberFormat="1" applyFont="1" applyFill="1" applyBorder="1" applyAlignment="1">
      <alignment vertical="center"/>
    </xf>
    <xf numFmtId="164" fontId="15" fillId="6" borderId="13" xfId="0" applyNumberFormat="1" applyFont="1" applyFill="1" applyBorder="1" applyAlignment="1">
      <alignment vertical="center"/>
    </xf>
    <xf numFmtId="164" fontId="15" fillId="2" borderId="11" xfId="0" applyNumberFormat="1" applyFont="1" applyFill="1" applyBorder="1" applyAlignment="1">
      <alignment vertical="center"/>
    </xf>
    <xf numFmtId="164" fontId="15" fillId="2" borderId="14" xfId="0" applyNumberFormat="1" applyFont="1" applyFill="1" applyBorder="1" applyAlignment="1">
      <alignment vertical="center"/>
    </xf>
    <xf numFmtId="164" fontId="15" fillId="2" borderId="13" xfId="0" applyNumberFormat="1" applyFont="1" applyFill="1" applyBorder="1" applyAlignment="1">
      <alignment vertical="center"/>
    </xf>
    <xf numFmtId="164" fontId="13" fillId="2" borderId="11" xfId="0" applyNumberFormat="1" applyFont="1" applyFill="1" applyBorder="1" applyAlignment="1">
      <alignment horizontal="center"/>
    </xf>
    <xf numFmtId="164" fontId="13" fillId="2" borderId="14" xfId="0" applyNumberFormat="1" applyFont="1" applyFill="1" applyBorder="1" applyAlignment="1">
      <alignment horizontal="center"/>
    </xf>
    <xf numFmtId="164" fontId="13" fillId="2" borderId="13" xfId="0" applyNumberFormat="1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164" fontId="4" fillId="6" borderId="11" xfId="0" applyNumberFormat="1" applyFont="1" applyFill="1" applyBorder="1" applyAlignment="1">
      <alignment vertical="center"/>
    </xf>
    <xf numFmtId="164" fontId="4" fillId="6" borderId="14" xfId="0" applyNumberFormat="1" applyFont="1" applyFill="1" applyBorder="1" applyAlignment="1">
      <alignment vertical="center"/>
    </xf>
    <xf numFmtId="164" fontId="4" fillId="6" borderId="13" xfId="0" applyNumberFormat="1" applyFont="1" applyFill="1" applyBorder="1" applyAlignment="1">
      <alignment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4" fillId="4" borderId="42" xfId="0" applyNumberFormat="1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164" fontId="4" fillId="7" borderId="47" xfId="0" applyNumberFormat="1" applyFont="1" applyFill="1" applyBorder="1" applyAlignment="1">
      <alignment horizontal="center" vertical="center"/>
    </xf>
    <xf numFmtId="164" fontId="4" fillId="7" borderId="48" xfId="0" applyNumberFormat="1" applyFont="1" applyFill="1" applyBorder="1" applyAlignment="1">
      <alignment horizontal="center" vertical="center"/>
    </xf>
    <xf numFmtId="164" fontId="4" fillId="7" borderId="49" xfId="0" applyNumberFormat="1" applyFont="1" applyFill="1" applyBorder="1" applyAlignment="1">
      <alignment horizontal="center" vertical="center"/>
    </xf>
    <xf numFmtId="164" fontId="4" fillId="3" borderId="47" xfId="0" applyNumberFormat="1" applyFont="1" applyFill="1" applyBorder="1" applyAlignment="1">
      <alignment horizontal="center" vertical="center"/>
    </xf>
    <xf numFmtId="164" fontId="4" fillId="3" borderId="48" xfId="0" applyNumberFormat="1" applyFont="1" applyFill="1" applyBorder="1" applyAlignment="1">
      <alignment horizontal="center" vertical="center"/>
    </xf>
    <xf numFmtId="164" fontId="4" fillId="3" borderId="49" xfId="0" applyNumberFormat="1" applyFont="1" applyFill="1" applyBorder="1" applyAlignment="1">
      <alignment horizontal="center" vertical="center"/>
    </xf>
    <xf numFmtId="164" fontId="4" fillId="3" borderId="44" xfId="0" applyNumberFormat="1" applyFont="1" applyFill="1" applyBorder="1" applyAlignment="1">
      <alignment horizontal="center" vertical="center"/>
    </xf>
    <xf numFmtId="164" fontId="4" fillId="3" borderId="45" xfId="0" applyNumberFormat="1" applyFont="1" applyFill="1" applyBorder="1" applyAlignment="1">
      <alignment horizontal="center" vertical="center"/>
    </xf>
    <xf numFmtId="164" fontId="4" fillId="3" borderId="46" xfId="0" applyNumberFormat="1" applyFont="1" applyFill="1" applyBorder="1" applyAlignment="1">
      <alignment horizontal="center" vertical="center"/>
    </xf>
    <xf numFmtId="164" fontId="4" fillId="4" borderId="47" xfId="0" applyNumberFormat="1" applyFont="1" applyFill="1" applyBorder="1" applyAlignment="1">
      <alignment vertical="center"/>
    </xf>
    <xf numFmtId="164" fontId="4" fillId="4" borderId="48" xfId="0" applyNumberFormat="1" applyFont="1" applyFill="1" applyBorder="1" applyAlignment="1">
      <alignment vertical="center"/>
    </xf>
    <xf numFmtId="164" fontId="4" fillId="4" borderId="49" xfId="0" applyNumberFormat="1" applyFont="1" applyFill="1" applyBorder="1" applyAlignment="1">
      <alignment vertical="center"/>
    </xf>
    <xf numFmtId="0" fontId="23" fillId="2" borderId="2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2" borderId="42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164" fontId="4" fillId="3" borderId="3" xfId="0" applyNumberFormat="1" applyFont="1" applyFill="1" applyBorder="1" applyAlignment="1">
      <alignment vertical="center"/>
    </xf>
    <xf numFmtId="164" fontId="4" fillId="3" borderId="0" xfId="0" applyNumberFormat="1" applyFont="1" applyFill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164" fontId="4" fillId="7" borderId="44" xfId="0" applyNumberFormat="1" applyFont="1" applyFill="1" applyBorder="1" applyAlignment="1">
      <alignment vertical="center"/>
    </xf>
    <xf numFmtId="164" fontId="4" fillId="7" borderId="45" xfId="0" applyNumberFormat="1" applyFont="1" applyFill="1" applyBorder="1" applyAlignment="1">
      <alignment vertical="center"/>
    </xf>
    <xf numFmtId="164" fontId="4" fillId="7" borderId="46" xfId="0" applyNumberFormat="1" applyFont="1" applyFill="1" applyBorder="1" applyAlignment="1">
      <alignment vertical="center"/>
    </xf>
    <xf numFmtId="164" fontId="4" fillId="5" borderId="4" xfId="0" applyNumberFormat="1" applyFont="1" applyFill="1" applyBorder="1" applyAlignment="1">
      <alignment vertical="center"/>
    </xf>
    <xf numFmtId="164" fontId="4" fillId="5" borderId="10" xfId="0" applyNumberFormat="1" applyFont="1" applyFill="1" applyBorder="1" applyAlignment="1">
      <alignment vertical="center"/>
    </xf>
    <xf numFmtId="164" fontId="4" fillId="5" borderId="6" xfId="0" applyNumberFormat="1" applyFont="1" applyFill="1" applyBorder="1" applyAlignment="1">
      <alignment vertical="center"/>
    </xf>
    <xf numFmtId="164" fontId="13" fillId="2" borderId="11" xfId="0" applyNumberFormat="1" applyFont="1" applyFill="1" applyBorder="1" applyAlignment="1">
      <alignment vertical="center"/>
    </xf>
    <xf numFmtId="164" fontId="13" fillId="2" borderId="14" xfId="0" applyNumberFormat="1" applyFont="1" applyFill="1" applyBorder="1" applyAlignment="1">
      <alignment vertical="center"/>
    </xf>
    <xf numFmtId="164" fontId="13" fillId="2" borderId="13" xfId="0" applyNumberFormat="1" applyFont="1" applyFill="1" applyBorder="1" applyAlignment="1">
      <alignment vertical="center"/>
    </xf>
    <xf numFmtId="164" fontId="13" fillId="2" borderId="11" xfId="0" applyNumberFormat="1" applyFont="1" applyFill="1" applyBorder="1" applyAlignment="1">
      <alignment horizontal="center" vertical="center"/>
    </xf>
    <xf numFmtId="164" fontId="13" fillId="2" borderId="14" xfId="0" applyNumberFormat="1" applyFont="1" applyFill="1" applyBorder="1" applyAlignment="1">
      <alignment horizontal="center" vertical="center"/>
    </xf>
    <xf numFmtId="164" fontId="13" fillId="2" borderId="13" xfId="0" applyNumberFormat="1" applyFont="1" applyFill="1" applyBorder="1" applyAlignment="1">
      <alignment horizontal="center" vertical="center"/>
    </xf>
    <xf numFmtId="0" fontId="4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4" fillId="12" borderId="0" xfId="0" applyFont="1" applyFill="1" applyAlignment="1">
      <alignment horizontal="center"/>
    </xf>
    <xf numFmtId="0" fontId="14" fillId="6" borderId="9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164" fontId="15" fillId="3" borderId="4" xfId="0" applyNumberFormat="1" applyFont="1" applyFill="1" applyBorder="1" applyAlignment="1">
      <alignment vertical="center"/>
    </xf>
    <xf numFmtId="164" fontId="15" fillId="3" borderId="10" xfId="0" applyNumberFormat="1" applyFont="1" applyFill="1" applyBorder="1" applyAlignment="1">
      <alignment vertical="center"/>
    </xf>
    <xf numFmtId="164" fontId="15" fillId="3" borderId="6" xfId="0" applyNumberFormat="1" applyFont="1" applyFill="1" applyBorder="1" applyAlignment="1">
      <alignment vertical="center"/>
    </xf>
    <xf numFmtId="164" fontId="4" fillId="2" borderId="4" xfId="0" applyNumberFormat="1" applyFont="1" applyFill="1" applyBorder="1" applyAlignment="1">
      <alignment vertical="center"/>
    </xf>
    <xf numFmtId="164" fontId="4" fillId="2" borderId="10" xfId="0" applyNumberFormat="1" applyFont="1" applyFill="1" applyBorder="1" applyAlignment="1">
      <alignment vertical="center"/>
    </xf>
    <xf numFmtId="164" fontId="4" fillId="2" borderId="6" xfId="0" applyNumberFormat="1" applyFont="1" applyFill="1" applyBorder="1" applyAlignment="1">
      <alignment vertical="center"/>
    </xf>
    <xf numFmtId="0" fontId="4" fillId="0" borderId="13" xfId="0" applyFont="1" applyBorder="1" applyAlignment="1">
      <alignment vertical="center"/>
    </xf>
    <xf numFmtId="14" fontId="4" fillId="0" borderId="11" xfId="0" applyNumberFormat="1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vertical="center"/>
    </xf>
    <xf numFmtId="164" fontId="4" fillId="3" borderId="10" xfId="0" applyNumberFormat="1" applyFont="1" applyFill="1" applyBorder="1" applyAlignment="1">
      <alignment vertical="center"/>
    </xf>
    <xf numFmtId="164" fontId="4" fillId="3" borderId="6" xfId="0" applyNumberFormat="1" applyFont="1" applyFill="1" applyBorder="1" applyAlignment="1">
      <alignment vertical="center"/>
    </xf>
    <xf numFmtId="0" fontId="14" fillId="6" borderId="3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2" borderId="0" xfId="0" applyFill="1" applyAlignment="1">
      <alignment horizontal="center"/>
    </xf>
    <xf numFmtId="20" fontId="4" fillId="0" borderId="11" xfId="0" applyNumberFormat="1" applyFont="1" applyBorder="1" applyAlignment="1">
      <alignment vertical="center"/>
    </xf>
    <xf numFmtId="164" fontId="15" fillId="3" borderId="11" xfId="0" applyNumberFormat="1" applyFont="1" applyFill="1" applyBorder="1" applyAlignment="1">
      <alignment horizontal="center" vertical="center"/>
    </xf>
    <xf numFmtId="164" fontId="15" fillId="3" borderId="14" xfId="0" applyNumberFormat="1" applyFont="1" applyFill="1" applyBorder="1" applyAlignment="1">
      <alignment horizontal="center" vertical="center"/>
    </xf>
    <xf numFmtId="164" fontId="15" fillId="3" borderId="13" xfId="0" applyNumberFormat="1" applyFont="1" applyFill="1" applyBorder="1" applyAlignment="1">
      <alignment horizontal="center" vertical="center"/>
    </xf>
    <xf numFmtId="164" fontId="25" fillId="2" borderId="11" xfId="0" applyNumberFormat="1" applyFont="1" applyFill="1" applyBorder="1" applyAlignment="1">
      <alignment horizontal="center" vertical="center"/>
    </xf>
    <xf numFmtId="164" fontId="25" fillId="2" borderId="14" xfId="0" applyNumberFormat="1" applyFont="1" applyFill="1" applyBorder="1" applyAlignment="1">
      <alignment horizontal="center" vertical="center"/>
    </xf>
    <xf numFmtId="164" fontId="25" fillId="2" borderId="13" xfId="0" applyNumberFormat="1" applyFont="1" applyFill="1" applyBorder="1" applyAlignment="1">
      <alignment horizontal="center" vertical="center"/>
    </xf>
    <xf numFmtId="164" fontId="25" fillId="2" borderId="11" xfId="0" applyNumberFormat="1" applyFont="1" applyFill="1" applyBorder="1" applyAlignment="1">
      <alignment horizontal="center"/>
    </xf>
    <xf numFmtId="164" fontId="25" fillId="2" borderId="14" xfId="0" applyNumberFormat="1" applyFont="1" applyFill="1" applyBorder="1" applyAlignment="1">
      <alignment horizontal="center"/>
    </xf>
    <xf numFmtId="164" fontId="25" fillId="2" borderId="13" xfId="0" applyNumberFormat="1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5" fillId="2" borderId="42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164" fontId="25" fillId="2" borderId="11" xfId="0" applyNumberFormat="1" applyFont="1" applyFill="1" applyBorder="1" applyAlignment="1">
      <alignment vertical="center"/>
    </xf>
    <xf numFmtId="164" fontId="25" fillId="2" borderId="14" xfId="0" applyNumberFormat="1" applyFont="1" applyFill="1" applyBorder="1" applyAlignment="1">
      <alignment vertical="center"/>
    </xf>
    <xf numFmtId="164" fontId="25" fillId="2" borderId="13" xfId="0" applyNumberFormat="1" applyFont="1" applyFill="1" applyBorder="1" applyAlignment="1">
      <alignment vertical="center"/>
    </xf>
    <xf numFmtId="164" fontId="4" fillId="5" borderId="11" xfId="0" applyNumberFormat="1" applyFont="1" applyFill="1" applyBorder="1" applyAlignment="1">
      <alignment horizontal="center" vertical="center"/>
    </xf>
    <xf numFmtId="164" fontId="4" fillId="5" borderId="14" xfId="0" applyNumberFormat="1" applyFont="1" applyFill="1" applyBorder="1" applyAlignment="1">
      <alignment horizontal="center" vertical="center"/>
    </xf>
    <xf numFmtId="164" fontId="4" fillId="5" borderId="1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FFC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14111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14337" name="WordArt 1">
          <a:extLst>
            <a:ext uri="{FF2B5EF4-FFF2-40B4-BE49-F238E27FC236}">
              <a16:creationId xmlns:a16="http://schemas.microsoft.com/office/drawing/2014/main" id="{00000000-0008-0000-0000-0000013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39722" y="257528"/>
          <a:ext cx="647143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 HEURES 2025</a:t>
          </a:r>
        </a:p>
      </xdr:txBody>
    </xdr:sp>
    <xdr:clientData/>
  </xdr:twoCellAnchor>
  <xdr:twoCellAnchor editAs="oneCell">
    <xdr:from>
      <xdr:col>0</xdr:col>
      <xdr:colOff>10583</xdr:colOff>
      <xdr:row>57</xdr:row>
      <xdr:rowOff>10586</xdr:rowOff>
    </xdr:from>
    <xdr:to>
      <xdr:col>5</xdr:col>
      <xdr:colOff>693477</xdr:colOff>
      <xdr:row>63</xdr:row>
      <xdr:rowOff>30910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CCF20C0F-95AF-47DF-A9D6-B6006C23F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583" y="5132919"/>
          <a:ext cx="3699144" cy="21369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14111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13313" name="WordArt 1">
          <a:extLst>
            <a:ext uri="{FF2B5EF4-FFF2-40B4-BE49-F238E27FC236}">
              <a16:creationId xmlns:a16="http://schemas.microsoft.com/office/drawing/2014/main" id="{00000000-0008-0000-0100-0000013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39722" y="257528"/>
          <a:ext cx="647143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 HEURES 2025</a:t>
          </a:r>
        </a:p>
      </xdr:txBody>
    </xdr:sp>
    <xdr:clientData/>
  </xdr:twoCellAnchor>
  <xdr:twoCellAnchor editAs="oneCell">
    <xdr:from>
      <xdr:col>0</xdr:col>
      <xdr:colOff>21166</xdr:colOff>
      <xdr:row>104</xdr:row>
      <xdr:rowOff>173140</xdr:rowOff>
    </xdr:from>
    <xdr:to>
      <xdr:col>5</xdr:col>
      <xdr:colOff>704060</xdr:colOff>
      <xdr:row>111</xdr:row>
      <xdr:rowOff>34715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9C766033-6202-497B-A1FF-84082AD9B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8459890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14111</xdr:colOff>
      <xdr:row>3</xdr:row>
      <xdr:rowOff>95250</xdr:rowOff>
    </xdr:from>
    <xdr:to>
      <xdr:col>13</xdr:col>
      <xdr:colOff>615325</xdr:colOff>
      <xdr:row>4</xdr:row>
      <xdr:rowOff>400050</xdr:rowOff>
    </xdr:to>
    <xdr:sp macro="" textlink="">
      <xdr:nvSpPr>
        <xdr:cNvPr id="12289" name="WordArt 1">
          <a:extLst>
            <a:ext uri="{FF2B5EF4-FFF2-40B4-BE49-F238E27FC236}">
              <a16:creationId xmlns:a16="http://schemas.microsoft.com/office/drawing/2014/main" id="{00000000-0008-0000-0200-0000013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39722" y="257528"/>
          <a:ext cx="6471436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</a:t>
          </a:r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2025</a:t>
          </a:r>
        </a:p>
      </xdr:txBody>
    </xdr:sp>
    <xdr:clientData/>
  </xdr:twoCellAnchor>
  <xdr:twoCellAnchor editAs="oneCell">
    <xdr:from>
      <xdr:col>0</xdr:col>
      <xdr:colOff>21166</xdr:colOff>
      <xdr:row>103</xdr:row>
      <xdr:rowOff>173140</xdr:rowOff>
    </xdr:from>
    <xdr:to>
      <xdr:col>5</xdr:col>
      <xdr:colOff>704060</xdr:colOff>
      <xdr:row>110</xdr:row>
      <xdr:rowOff>34713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A64A4E50-E1B0-46F5-B435-2A3F62CAB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578230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7056</xdr:colOff>
      <xdr:row>3</xdr:row>
      <xdr:rowOff>95250</xdr:rowOff>
    </xdr:from>
    <xdr:to>
      <xdr:col>13</xdr:col>
      <xdr:colOff>733777</xdr:colOff>
      <xdr:row>4</xdr:row>
      <xdr:rowOff>400050</xdr:rowOff>
    </xdr:to>
    <xdr:sp macro="" textlink="">
      <xdr:nvSpPr>
        <xdr:cNvPr id="11265" name="WordArt 1">
          <a:extLst>
            <a:ext uri="{FF2B5EF4-FFF2-40B4-BE49-F238E27FC236}">
              <a16:creationId xmlns:a16="http://schemas.microsoft.com/office/drawing/2014/main" id="{00000000-0008-0000-0300-0000012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32667" y="257528"/>
          <a:ext cx="6596943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 HEURES 2025 </a:t>
          </a:r>
        </a:p>
      </xdr:txBody>
    </xdr:sp>
    <xdr:clientData/>
  </xdr:twoCellAnchor>
  <xdr:twoCellAnchor editAs="oneCell">
    <xdr:from>
      <xdr:col>0</xdr:col>
      <xdr:colOff>31749</xdr:colOff>
      <xdr:row>110</xdr:row>
      <xdr:rowOff>173140</xdr:rowOff>
    </xdr:from>
    <xdr:to>
      <xdr:col>6</xdr:col>
      <xdr:colOff>11910</xdr:colOff>
      <xdr:row>117</xdr:row>
      <xdr:rowOff>28363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6423DCDA-64C7-424C-B1B6-1493BA048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1749" y="11380890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21167</xdr:colOff>
      <xdr:row>3</xdr:row>
      <xdr:rowOff>95250</xdr:rowOff>
    </xdr:from>
    <xdr:to>
      <xdr:col>13</xdr:col>
      <xdr:colOff>726723</xdr:colOff>
      <xdr:row>4</xdr:row>
      <xdr:rowOff>400050</xdr:rowOff>
    </xdr:to>
    <xdr:sp macro="" textlink="">
      <xdr:nvSpPr>
        <xdr:cNvPr id="10241" name="WordArt 1">
          <a:extLst>
            <a:ext uri="{FF2B5EF4-FFF2-40B4-BE49-F238E27FC236}">
              <a16:creationId xmlns:a16="http://schemas.microsoft.com/office/drawing/2014/main" id="{00000000-0008-0000-0400-0000012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46778" y="257528"/>
          <a:ext cx="6575778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21166</xdr:colOff>
      <xdr:row>118</xdr:row>
      <xdr:rowOff>173140</xdr:rowOff>
    </xdr:from>
    <xdr:to>
      <xdr:col>5</xdr:col>
      <xdr:colOff>704060</xdr:colOff>
      <xdr:row>125</xdr:row>
      <xdr:rowOff>31538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AC5F50E9-19D3-4B5D-A617-E9B6C05D7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752855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21167</xdr:colOff>
      <xdr:row>3</xdr:row>
      <xdr:rowOff>95250</xdr:rowOff>
    </xdr:from>
    <xdr:to>
      <xdr:col>14</xdr:col>
      <xdr:colOff>0</xdr:colOff>
      <xdr:row>4</xdr:row>
      <xdr:rowOff>400050</xdr:rowOff>
    </xdr:to>
    <xdr:sp macro="" textlink="">
      <xdr:nvSpPr>
        <xdr:cNvPr id="9217" name="WordArt 1">
          <a:extLst>
            <a:ext uri="{FF2B5EF4-FFF2-40B4-BE49-F238E27FC236}">
              <a16:creationId xmlns:a16="http://schemas.microsoft.com/office/drawing/2014/main" id="{00000000-0008-0000-0500-0000012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46778" y="257528"/>
          <a:ext cx="6582833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</a:t>
          </a:r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2025</a:t>
          </a:r>
        </a:p>
      </xdr:txBody>
    </xdr:sp>
    <xdr:clientData/>
  </xdr:twoCellAnchor>
  <xdr:twoCellAnchor editAs="oneCell">
    <xdr:from>
      <xdr:col>0</xdr:col>
      <xdr:colOff>21166</xdr:colOff>
      <xdr:row>112</xdr:row>
      <xdr:rowOff>173140</xdr:rowOff>
    </xdr:from>
    <xdr:to>
      <xdr:col>5</xdr:col>
      <xdr:colOff>704060</xdr:colOff>
      <xdr:row>119</xdr:row>
      <xdr:rowOff>34713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7DCEDC2-60D5-4B89-8D3E-E1B0AAD1F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6025723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78438</xdr:colOff>
      <xdr:row>115</xdr:row>
      <xdr:rowOff>11206</xdr:rowOff>
    </xdr:from>
    <xdr:to>
      <xdr:col>18</xdr:col>
      <xdr:colOff>593908</xdr:colOff>
      <xdr:row>115</xdr:row>
      <xdr:rowOff>380999</xdr:rowOff>
    </xdr:to>
    <xdr:sp macro="" textlink="">
      <xdr:nvSpPr>
        <xdr:cNvPr id="2" name="Right Triangle 1">
          <a:extLst>
            <a:ext uri="{FF2B5EF4-FFF2-40B4-BE49-F238E27FC236}">
              <a16:creationId xmlns:a16="http://schemas.microsoft.com/office/drawing/2014/main" id="{CCB75605-B0BB-4DC2-93A3-33C7B2CA3335}"/>
            </a:ext>
          </a:extLst>
        </xdr:cNvPr>
        <xdr:cNvSpPr/>
      </xdr:nvSpPr>
      <xdr:spPr>
        <a:xfrm flipH="1">
          <a:off x="11898963" y="14774956"/>
          <a:ext cx="515470" cy="369793"/>
        </a:xfrm>
        <a:prstGeom prst="rtTriangl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89647</xdr:colOff>
      <xdr:row>113</xdr:row>
      <xdr:rowOff>376518</xdr:rowOff>
    </xdr:from>
    <xdr:to>
      <xdr:col>18</xdr:col>
      <xdr:colOff>623044</xdr:colOff>
      <xdr:row>114</xdr:row>
      <xdr:rowOff>354105</xdr:rowOff>
    </xdr:to>
    <xdr:sp macro="" textlink="">
      <xdr:nvSpPr>
        <xdr:cNvPr id="3" name="Right Triangle 2">
          <a:extLst>
            <a:ext uri="{FF2B5EF4-FFF2-40B4-BE49-F238E27FC236}">
              <a16:creationId xmlns:a16="http://schemas.microsoft.com/office/drawing/2014/main" id="{74885DFF-7EC8-4256-A86F-38E403D6A2FB}"/>
            </a:ext>
          </a:extLst>
        </xdr:cNvPr>
        <xdr:cNvSpPr/>
      </xdr:nvSpPr>
      <xdr:spPr>
        <a:xfrm>
          <a:off x="11910172" y="14359218"/>
          <a:ext cx="533397" cy="368112"/>
        </a:xfrm>
        <a:prstGeom prst="rtTriangl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78441</xdr:colOff>
      <xdr:row>116</xdr:row>
      <xdr:rowOff>33614</xdr:rowOff>
    </xdr:from>
    <xdr:to>
      <xdr:col>18</xdr:col>
      <xdr:colOff>593912</xdr:colOff>
      <xdr:row>116</xdr:row>
      <xdr:rowOff>358589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62221C9-2F40-4587-A711-BD306972695D}"/>
            </a:ext>
          </a:extLst>
        </xdr:cNvPr>
        <xdr:cNvSpPr/>
      </xdr:nvSpPr>
      <xdr:spPr>
        <a:xfrm>
          <a:off x="11898966" y="15187889"/>
          <a:ext cx="515471" cy="324975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10583</xdr:colOff>
      <xdr:row>6</xdr:row>
      <xdr:rowOff>507999</xdr:rowOff>
    </xdr:from>
    <xdr:to>
      <xdr:col>3</xdr:col>
      <xdr:colOff>169333</xdr:colOff>
      <xdr:row>29</xdr:row>
      <xdr:rowOff>243416</xdr:rowOff>
    </xdr:to>
    <xdr:sp macro="" textlink="">
      <xdr:nvSpPr>
        <xdr:cNvPr id="6" name="Right Triangle 5">
          <a:extLst>
            <a:ext uri="{FF2B5EF4-FFF2-40B4-BE49-F238E27FC236}">
              <a16:creationId xmlns:a16="http://schemas.microsoft.com/office/drawing/2014/main" id="{9176FD49-A1F6-4F4C-AB8D-3CA3AE449FAD}"/>
            </a:ext>
          </a:extLst>
        </xdr:cNvPr>
        <xdr:cNvSpPr/>
      </xdr:nvSpPr>
      <xdr:spPr>
        <a:xfrm>
          <a:off x="1428750" y="1820332"/>
          <a:ext cx="867833" cy="5355167"/>
        </a:xfrm>
        <a:prstGeom prst="rtTriangl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endParaRPr lang="fr-F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14111</xdr:colOff>
      <xdr:row>3</xdr:row>
      <xdr:rowOff>95250</xdr:rowOff>
    </xdr:from>
    <xdr:to>
      <xdr:col>14</xdr:col>
      <xdr:colOff>7056</xdr:colOff>
      <xdr:row>4</xdr:row>
      <xdr:rowOff>400050</xdr:rowOff>
    </xdr:to>
    <xdr:sp macro="" textlink="">
      <xdr:nvSpPr>
        <xdr:cNvPr id="8193" name="WordArt 1">
          <a:extLst>
            <a:ext uri="{FF2B5EF4-FFF2-40B4-BE49-F238E27FC236}">
              <a16:creationId xmlns:a16="http://schemas.microsoft.com/office/drawing/2014/main" id="{00000000-0008-0000-0600-0000012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39722" y="257528"/>
          <a:ext cx="659694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</a:t>
          </a:r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2025</a:t>
          </a:r>
        </a:p>
      </xdr:txBody>
    </xdr:sp>
    <xdr:clientData/>
  </xdr:twoCellAnchor>
  <xdr:twoCellAnchor editAs="oneCell">
    <xdr:from>
      <xdr:col>0</xdr:col>
      <xdr:colOff>21166</xdr:colOff>
      <xdr:row>99</xdr:row>
      <xdr:rowOff>173140</xdr:rowOff>
    </xdr:from>
    <xdr:to>
      <xdr:col>5</xdr:col>
      <xdr:colOff>704060</xdr:colOff>
      <xdr:row>106</xdr:row>
      <xdr:rowOff>34714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2FDF45DC-3EDB-4F10-8E8F-D8E755727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6755973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22412</xdr:colOff>
      <xdr:row>28</xdr:row>
      <xdr:rowOff>11206</xdr:rowOff>
    </xdr:from>
    <xdr:to>
      <xdr:col>4</xdr:col>
      <xdr:colOff>1</xdr:colOff>
      <xdr:row>36</xdr:row>
      <xdr:rowOff>0</xdr:rowOff>
    </xdr:to>
    <xdr:sp macro="" textlink="">
      <xdr:nvSpPr>
        <xdr:cNvPr id="15" name="Right Triangle 14">
          <a:extLst>
            <a:ext uri="{FF2B5EF4-FFF2-40B4-BE49-F238E27FC236}">
              <a16:creationId xmlns:a16="http://schemas.microsoft.com/office/drawing/2014/main" id="{194598B2-C453-7077-6E52-5E6D52A9642E}"/>
            </a:ext>
          </a:extLst>
        </xdr:cNvPr>
        <xdr:cNvSpPr/>
      </xdr:nvSpPr>
      <xdr:spPr>
        <a:xfrm flipH="1">
          <a:off x="1434353" y="4291853"/>
          <a:ext cx="862854" cy="1961029"/>
        </a:xfrm>
        <a:prstGeom prst="rtTriangl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78438</xdr:colOff>
      <xdr:row>102</xdr:row>
      <xdr:rowOff>11206</xdr:rowOff>
    </xdr:from>
    <xdr:to>
      <xdr:col>18</xdr:col>
      <xdr:colOff>593908</xdr:colOff>
      <xdr:row>102</xdr:row>
      <xdr:rowOff>380999</xdr:rowOff>
    </xdr:to>
    <xdr:sp macro="" textlink="">
      <xdr:nvSpPr>
        <xdr:cNvPr id="16" name="Right Triangle 15">
          <a:extLst>
            <a:ext uri="{FF2B5EF4-FFF2-40B4-BE49-F238E27FC236}">
              <a16:creationId xmlns:a16="http://schemas.microsoft.com/office/drawing/2014/main" id="{359878C5-017F-47F8-BAEA-749F9546217B}"/>
            </a:ext>
          </a:extLst>
        </xdr:cNvPr>
        <xdr:cNvSpPr/>
      </xdr:nvSpPr>
      <xdr:spPr>
        <a:xfrm flipH="1">
          <a:off x="11911850" y="14724530"/>
          <a:ext cx="515470" cy="369793"/>
        </a:xfrm>
        <a:prstGeom prst="rtTriangl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89647</xdr:colOff>
      <xdr:row>100</xdr:row>
      <xdr:rowOff>376518</xdr:rowOff>
    </xdr:from>
    <xdr:to>
      <xdr:col>18</xdr:col>
      <xdr:colOff>623044</xdr:colOff>
      <xdr:row>101</xdr:row>
      <xdr:rowOff>354105</xdr:rowOff>
    </xdr:to>
    <xdr:sp macro="" textlink="">
      <xdr:nvSpPr>
        <xdr:cNvPr id="17" name="Right Triangle 16">
          <a:extLst>
            <a:ext uri="{FF2B5EF4-FFF2-40B4-BE49-F238E27FC236}">
              <a16:creationId xmlns:a16="http://schemas.microsoft.com/office/drawing/2014/main" id="{E0DB1353-3CF7-413F-9DD5-C6AC52A1D1F1}"/>
            </a:ext>
          </a:extLst>
        </xdr:cNvPr>
        <xdr:cNvSpPr/>
      </xdr:nvSpPr>
      <xdr:spPr>
        <a:xfrm>
          <a:off x="11923059" y="14305430"/>
          <a:ext cx="533397" cy="369793"/>
        </a:xfrm>
        <a:prstGeom prst="rtTriangl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78441</xdr:colOff>
      <xdr:row>103</xdr:row>
      <xdr:rowOff>33614</xdr:rowOff>
    </xdr:from>
    <xdr:to>
      <xdr:col>18</xdr:col>
      <xdr:colOff>593912</xdr:colOff>
      <xdr:row>103</xdr:row>
      <xdr:rowOff>358589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870E647-6C85-261C-65A4-9FE48E7CE847}"/>
            </a:ext>
          </a:extLst>
        </xdr:cNvPr>
        <xdr:cNvSpPr/>
      </xdr:nvSpPr>
      <xdr:spPr>
        <a:xfrm>
          <a:off x="11911853" y="15139143"/>
          <a:ext cx="515471" cy="324975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7169" name="WordArt 1">
          <a:extLst>
            <a:ext uri="{FF2B5EF4-FFF2-40B4-BE49-F238E27FC236}">
              <a16:creationId xmlns:a16="http://schemas.microsoft.com/office/drawing/2014/main" id="{00000000-0008-0000-0700-0000011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>
            <a:effectLst/>
          </a:endParaRPr>
        </a:p>
      </xdr:txBody>
    </xdr:sp>
    <xdr:clientData/>
  </xdr:twoCellAnchor>
  <xdr:twoCellAnchor editAs="oneCell">
    <xdr:from>
      <xdr:col>0</xdr:col>
      <xdr:colOff>21166</xdr:colOff>
      <xdr:row>147</xdr:row>
      <xdr:rowOff>175671</xdr:rowOff>
    </xdr:from>
    <xdr:to>
      <xdr:col>5</xdr:col>
      <xdr:colOff>704060</xdr:colOff>
      <xdr:row>154</xdr:row>
      <xdr:rowOff>27139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5B9CFE2E-2DA3-474A-84FA-342EF090D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8042200"/>
          <a:ext cx="3686070" cy="2129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59</xdr:row>
      <xdr:rowOff>0</xdr:rowOff>
    </xdr:from>
    <xdr:to>
      <xdr:col>23</xdr:col>
      <xdr:colOff>417291</xdr:colOff>
      <xdr:row>68</xdr:row>
      <xdr:rowOff>82822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1050B9-1B58-5AD2-0C58-7F19C2A20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75235" y="14380882"/>
          <a:ext cx="4009524" cy="2304762"/>
        </a:xfrm>
        <a:prstGeom prst="rect">
          <a:avLst/>
        </a:prstGeom>
      </xdr:spPr>
    </xdr:pic>
    <xdr:clientData/>
  </xdr:twoCellAnchor>
  <xdr:oneCellAnchor>
    <xdr:from>
      <xdr:col>19</xdr:col>
      <xdr:colOff>0</xdr:colOff>
      <xdr:row>80</xdr:row>
      <xdr:rowOff>0</xdr:rowOff>
    </xdr:from>
    <xdr:ext cx="3995703" cy="2301587"/>
    <xdr:pic>
      <xdr:nvPicPr>
        <xdr:cNvPr id="3" name="Picture 2">
          <a:extLst>
            <a:ext uri="{FF2B5EF4-FFF2-40B4-BE49-F238E27FC236}">
              <a16:creationId xmlns:a16="http://schemas.microsoft.com/office/drawing/2014/main" id="{3F215C06-5E00-4FBF-A22B-9C62E1491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75235" y="14380882"/>
          <a:ext cx="3995703" cy="230158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6145" name="WordArt 1">
          <a:extLst>
            <a:ext uri="{FF2B5EF4-FFF2-40B4-BE49-F238E27FC236}">
              <a16:creationId xmlns:a16="http://schemas.microsoft.com/office/drawing/2014/main" id="{00000000-0008-0000-0800-0000011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31749</xdr:colOff>
      <xdr:row>101</xdr:row>
      <xdr:rowOff>176569</xdr:rowOff>
    </xdr:from>
    <xdr:to>
      <xdr:col>6</xdr:col>
      <xdr:colOff>11910</xdr:colOff>
      <xdr:row>108</xdr:row>
      <xdr:rowOff>29415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2717AB66-2DA6-4E67-922B-180112402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1749" y="11247981"/>
          <a:ext cx="3682958" cy="212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5121" name="WordArt 1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</a:p>
      </xdr:txBody>
    </xdr:sp>
    <xdr:clientData/>
  </xdr:twoCellAnchor>
  <xdr:twoCellAnchor editAs="oneCell">
    <xdr:from>
      <xdr:col>0</xdr:col>
      <xdr:colOff>21166</xdr:colOff>
      <xdr:row>91</xdr:row>
      <xdr:rowOff>162556</xdr:rowOff>
    </xdr:from>
    <xdr:to>
      <xdr:col>5</xdr:col>
      <xdr:colOff>704060</xdr:colOff>
      <xdr:row>98</xdr:row>
      <xdr:rowOff>24127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55D09BE-29A3-48C5-BEEB-3684CCD82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9666389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2049" name="WordArt 1">
          <a:extLst>
            <a:ext uri="{FF2B5EF4-FFF2-40B4-BE49-F238E27FC236}">
              <a16:creationId xmlns:a16="http://schemas.microsoft.com/office/drawing/2014/main" id="{00000000-0008-0000-0A00-0000010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21166</xdr:colOff>
      <xdr:row>118</xdr:row>
      <xdr:rowOff>173140</xdr:rowOff>
    </xdr:from>
    <xdr:to>
      <xdr:col>5</xdr:col>
      <xdr:colOff>704060</xdr:colOff>
      <xdr:row>125</xdr:row>
      <xdr:rowOff>34715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E6873118-5701-4B3F-92E7-4E9D3A025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8946723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0</xdr:row>
      <xdr:rowOff>0</xdr:rowOff>
    </xdr:from>
    <xdr:to>
      <xdr:col>13</xdr:col>
      <xdr:colOff>615324</xdr:colOff>
      <xdr:row>0</xdr:row>
      <xdr:rowOff>0</xdr:rowOff>
    </xdr:to>
    <xdr:sp macro="" textlink="">
      <xdr:nvSpPr>
        <xdr:cNvPr id="1025" name="WordArt 1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0"/>
          <a:ext cx="51530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Intervention SAT</a:t>
          </a:r>
        </a:p>
      </xdr:txBody>
    </xdr:sp>
    <xdr:clientData/>
  </xdr:twoCellAnchor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1027" name="WordArt 3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21166</xdr:colOff>
      <xdr:row>115</xdr:row>
      <xdr:rowOff>173140</xdr:rowOff>
    </xdr:from>
    <xdr:to>
      <xdr:col>5</xdr:col>
      <xdr:colOff>704060</xdr:colOff>
      <xdr:row>122</xdr:row>
      <xdr:rowOff>34713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5364ED80-F916-46B9-9492-0825D7E73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1089405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4097" name="WordArt 1">
          <a:extLst>
            <a:ext uri="{FF2B5EF4-FFF2-40B4-BE49-F238E27FC236}">
              <a16:creationId xmlns:a16="http://schemas.microsoft.com/office/drawing/2014/main" id="{00000000-0008-0000-0C00-0000011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21166</xdr:colOff>
      <xdr:row>103</xdr:row>
      <xdr:rowOff>162557</xdr:rowOff>
    </xdr:from>
    <xdr:to>
      <xdr:col>5</xdr:col>
      <xdr:colOff>704060</xdr:colOff>
      <xdr:row>110</xdr:row>
      <xdr:rowOff>24131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82B1D70-4034-49BE-8BE6-F8BF008EA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1210055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54273" name="WordArt 1">
          <a:extLst>
            <a:ext uri="{FF2B5EF4-FFF2-40B4-BE49-F238E27FC236}">
              <a16:creationId xmlns:a16="http://schemas.microsoft.com/office/drawing/2014/main" id="{00000000-0008-0000-0E00-000001D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10583</xdr:colOff>
      <xdr:row>118</xdr:row>
      <xdr:rowOff>151974</xdr:rowOff>
    </xdr:from>
    <xdr:to>
      <xdr:col>5</xdr:col>
      <xdr:colOff>693477</xdr:colOff>
      <xdr:row>125</xdr:row>
      <xdr:rowOff>13548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455EF4A9-B61F-4917-8A20-D69061456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583" y="673480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53249" name="WordArt 1">
          <a:extLst>
            <a:ext uri="{FF2B5EF4-FFF2-40B4-BE49-F238E27FC236}">
              <a16:creationId xmlns:a16="http://schemas.microsoft.com/office/drawing/2014/main" id="{00000000-0008-0000-0F00-000001D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21168</xdr:colOff>
      <xdr:row>106</xdr:row>
      <xdr:rowOff>151974</xdr:rowOff>
    </xdr:from>
    <xdr:to>
      <xdr:col>5</xdr:col>
      <xdr:colOff>704062</xdr:colOff>
      <xdr:row>113</xdr:row>
      <xdr:rowOff>13547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14EC13EA-7A52-411C-8C13-23F9823E3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8" y="600455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52225" name="WordArt 1">
          <a:extLst>
            <a:ext uri="{FF2B5EF4-FFF2-40B4-BE49-F238E27FC236}">
              <a16:creationId xmlns:a16="http://schemas.microsoft.com/office/drawing/2014/main" id="{00000000-0008-0000-1000-000001C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21169</xdr:colOff>
      <xdr:row>127</xdr:row>
      <xdr:rowOff>151976</xdr:rowOff>
    </xdr:from>
    <xdr:to>
      <xdr:col>5</xdr:col>
      <xdr:colOff>704063</xdr:colOff>
      <xdr:row>134</xdr:row>
      <xdr:rowOff>13549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836E6E6B-4C58-4359-AA67-693487DC8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9" y="5517726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51201" name="WordArt 1">
          <a:extLst>
            <a:ext uri="{FF2B5EF4-FFF2-40B4-BE49-F238E27FC236}">
              <a16:creationId xmlns:a16="http://schemas.microsoft.com/office/drawing/2014/main" id="{00000000-0008-0000-1100-000001C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21170</xdr:colOff>
      <xdr:row>60</xdr:row>
      <xdr:rowOff>141392</xdr:rowOff>
    </xdr:from>
    <xdr:to>
      <xdr:col>5</xdr:col>
      <xdr:colOff>704064</xdr:colOff>
      <xdr:row>67</xdr:row>
      <xdr:rowOff>2966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594D3D31-2F4A-4087-9BB0-8D4E4A93E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70" y="6724225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50177" name="WordArt 1">
          <a:extLst>
            <a:ext uri="{FF2B5EF4-FFF2-40B4-BE49-F238E27FC236}">
              <a16:creationId xmlns:a16="http://schemas.microsoft.com/office/drawing/2014/main" id="{00000000-0008-0000-1200-000001C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21167</xdr:colOff>
      <xdr:row>26</xdr:row>
      <xdr:rowOff>151978</xdr:rowOff>
    </xdr:from>
    <xdr:to>
      <xdr:col>5</xdr:col>
      <xdr:colOff>704061</xdr:colOff>
      <xdr:row>33</xdr:row>
      <xdr:rowOff>7201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5372AAA4-8104-4EC8-BC04-24290D064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7" y="5274311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49153" name="WordArt 1">
          <a:extLst>
            <a:ext uri="{FF2B5EF4-FFF2-40B4-BE49-F238E27FC236}">
              <a16:creationId xmlns:a16="http://schemas.microsoft.com/office/drawing/2014/main" id="{00000000-0008-0000-1300-000001C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21168</xdr:colOff>
      <xdr:row>98</xdr:row>
      <xdr:rowOff>151975</xdr:rowOff>
    </xdr:from>
    <xdr:to>
      <xdr:col>5</xdr:col>
      <xdr:colOff>704062</xdr:colOff>
      <xdr:row>105</xdr:row>
      <xdr:rowOff>13551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97974294-22A3-41C7-8764-5ECBBD88C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8" y="6978225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931333</xdr:colOff>
      <xdr:row>14</xdr:row>
      <xdr:rowOff>10583</xdr:rowOff>
    </xdr:from>
    <xdr:to>
      <xdr:col>32</xdr:col>
      <xdr:colOff>105833</xdr:colOff>
      <xdr:row>20</xdr:row>
      <xdr:rowOff>55826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A70E2D-454E-2A43-F80F-93656D875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67666" y="3291416"/>
          <a:ext cx="6963834" cy="150574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48129" name="WordArt 1">
          <a:extLst>
            <a:ext uri="{FF2B5EF4-FFF2-40B4-BE49-F238E27FC236}">
              <a16:creationId xmlns:a16="http://schemas.microsoft.com/office/drawing/2014/main" id="{00000000-0008-0000-1400-000001B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21169</xdr:colOff>
      <xdr:row>74</xdr:row>
      <xdr:rowOff>151975</xdr:rowOff>
    </xdr:from>
    <xdr:to>
      <xdr:col>5</xdr:col>
      <xdr:colOff>704063</xdr:colOff>
      <xdr:row>81</xdr:row>
      <xdr:rowOff>10372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1A2451D9-6656-4488-BD7C-E8563465A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9" y="5274308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47105" name="WordArt 1">
          <a:extLst>
            <a:ext uri="{FF2B5EF4-FFF2-40B4-BE49-F238E27FC236}">
              <a16:creationId xmlns:a16="http://schemas.microsoft.com/office/drawing/2014/main" id="{00000000-0008-0000-1500-000001B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21170</xdr:colOff>
      <xdr:row>109</xdr:row>
      <xdr:rowOff>151980</xdr:rowOff>
    </xdr:from>
    <xdr:to>
      <xdr:col>5</xdr:col>
      <xdr:colOff>704064</xdr:colOff>
      <xdr:row>116</xdr:row>
      <xdr:rowOff>7205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48656A0E-E6EA-4446-9B08-65AAC2CD2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70" y="6004563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46081" name="WordArt 1">
          <a:extLst>
            <a:ext uri="{FF2B5EF4-FFF2-40B4-BE49-F238E27FC236}">
              <a16:creationId xmlns:a16="http://schemas.microsoft.com/office/drawing/2014/main" id="{00000000-0008-0000-1600-000001B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21171</xdr:colOff>
      <xdr:row>45</xdr:row>
      <xdr:rowOff>151974</xdr:rowOff>
    </xdr:from>
    <xdr:to>
      <xdr:col>5</xdr:col>
      <xdr:colOff>704065</xdr:colOff>
      <xdr:row>52</xdr:row>
      <xdr:rowOff>7198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5212F45-5E45-418F-B14E-3006290A4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71" y="6978224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45057" name="WordArt 1">
          <a:extLst>
            <a:ext uri="{FF2B5EF4-FFF2-40B4-BE49-F238E27FC236}">
              <a16:creationId xmlns:a16="http://schemas.microsoft.com/office/drawing/2014/main" id="{00000000-0008-0000-1700-000001B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21172</xdr:colOff>
      <xdr:row>52</xdr:row>
      <xdr:rowOff>151976</xdr:rowOff>
    </xdr:from>
    <xdr:to>
      <xdr:col>5</xdr:col>
      <xdr:colOff>704066</xdr:colOff>
      <xdr:row>59</xdr:row>
      <xdr:rowOff>7201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16B9BB9F-4FF5-433D-9E3E-63B866A74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72" y="6004559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44033" name="WordArt 1">
          <a:extLst>
            <a:ext uri="{FF2B5EF4-FFF2-40B4-BE49-F238E27FC236}">
              <a16:creationId xmlns:a16="http://schemas.microsoft.com/office/drawing/2014/main" id="{00000000-0008-0000-1800-000001A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21172</xdr:colOff>
      <xdr:row>101</xdr:row>
      <xdr:rowOff>151975</xdr:rowOff>
    </xdr:from>
    <xdr:to>
      <xdr:col>5</xdr:col>
      <xdr:colOff>704066</xdr:colOff>
      <xdr:row>108</xdr:row>
      <xdr:rowOff>7201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4AC41006-5A7D-4ED6-B26A-12CED6193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72" y="5517725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43009" name="WordArt 1">
          <a:extLst>
            <a:ext uri="{FF2B5EF4-FFF2-40B4-BE49-F238E27FC236}">
              <a16:creationId xmlns:a16="http://schemas.microsoft.com/office/drawing/2014/main" id="{00000000-0008-0000-1900-000001A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1</xdr:col>
      <xdr:colOff>21171</xdr:colOff>
      <xdr:row>129</xdr:row>
      <xdr:rowOff>151980</xdr:rowOff>
    </xdr:from>
    <xdr:to>
      <xdr:col>6</xdr:col>
      <xdr:colOff>704065</xdr:colOff>
      <xdr:row>136</xdr:row>
      <xdr:rowOff>13553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752FC7FB-1F0D-4D23-BA03-EDC5E04EC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30254" y="5517730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41985" name="WordArt 1">
          <a:extLst>
            <a:ext uri="{FF2B5EF4-FFF2-40B4-BE49-F238E27FC236}">
              <a16:creationId xmlns:a16="http://schemas.microsoft.com/office/drawing/2014/main" id="{00000000-0008-0000-1A00-000001A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21167</xdr:colOff>
      <xdr:row>121</xdr:row>
      <xdr:rowOff>151976</xdr:rowOff>
    </xdr:from>
    <xdr:to>
      <xdr:col>5</xdr:col>
      <xdr:colOff>704061</xdr:colOff>
      <xdr:row>128</xdr:row>
      <xdr:rowOff>7196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1A3DC7BF-66FF-4383-BC7B-8CEB0D5E5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7" y="7708476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40961" name="WordArt 1">
          <a:extLst>
            <a:ext uri="{FF2B5EF4-FFF2-40B4-BE49-F238E27FC236}">
              <a16:creationId xmlns:a16="http://schemas.microsoft.com/office/drawing/2014/main" id="{00000000-0008-0000-1C00-000001A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10583</xdr:colOff>
      <xdr:row>157</xdr:row>
      <xdr:rowOff>151973</xdr:rowOff>
    </xdr:from>
    <xdr:to>
      <xdr:col>5</xdr:col>
      <xdr:colOff>693477</xdr:colOff>
      <xdr:row>164</xdr:row>
      <xdr:rowOff>7197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562387A2-A5B1-409D-8878-D73C4A13A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583" y="6004556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39937" name="WordArt 1">
          <a:extLst>
            <a:ext uri="{FF2B5EF4-FFF2-40B4-BE49-F238E27FC236}">
              <a16:creationId xmlns:a16="http://schemas.microsoft.com/office/drawing/2014/main" id="{00000000-0008-0000-1D00-0000019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10583</xdr:colOff>
      <xdr:row>84</xdr:row>
      <xdr:rowOff>151973</xdr:rowOff>
    </xdr:from>
    <xdr:to>
      <xdr:col>5</xdr:col>
      <xdr:colOff>693477</xdr:colOff>
      <xdr:row>91</xdr:row>
      <xdr:rowOff>13548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5FA7A732-86CF-4E86-BA3A-FA55415F2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583" y="5761140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38913" name="WordArt 1">
          <a:extLst>
            <a:ext uri="{FF2B5EF4-FFF2-40B4-BE49-F238E27FC236}">
              <a16:creationId xmlns:a16="http://schemas.microsoft.com/office/drawing/2014/main" id="{00000000-0008-0000-1E00-0000019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10583</xdr:colOff>
      <xdr:row>33</xdr:row>
      <xdr:rowOff>151974</xdr:rowOff>
    </xdr:from>
    <xdr:to>
      <xdr:col>5</xdr:col>
      <xdr:colOff>696652</xdr:colOff>
      <xdr:row>40</xdr:row>
      <xdr:rowOff>10373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7F5BDF70-DDA7-480F-BD0E-58AA08CCC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583" y="527430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37889" name="WordArt 1">
          <a:extLst>
            <a:ext uri="{FF2B5EF4-FFF2-40B4-BE49-F238E27FC236}">
              <a16:creationId xmlns:a16="http://schemas.microsoft.com/office/drawing/2014/main" id="{00000000-0008-0000-1F00-0000019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10583</xdr:colOff>
      <xdr:row>83</xdr:row>
      <xdr:rowOff>151973</xdr:rowOff>
    </xdr:from>
    <xdr:to>
      <xdr:col>5</xdr:col>
      <xdr:colOff>693477</xdr:colOff>
      <xdr:row>90</xdr:row>
      <xdr:rowOff>13547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5BA9436-C70B-486B-87B6-57B294490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583" y="6491390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36865" name="WordArt 1">
          <a:extLst>
            <a:ext uri="{FF2B5EF4-FFF2-40B4-BE49-F238E27FC236}">
              <a16:creationId xmlns:a16="http://schemas.microsoft.com/office/drawing/2014/main" id="{00000000-0008-0000-2000-0000019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10583</xdr:colOff>
      <xdr:row>116</xdr:row>
      <xdr:rowOff>151974</xdr:rowOff>
    </xdr:from>
    <xdr:to>
      <xdr:col>5</xdr:col>
      <xdr:colOff>693477</xdr:colOff>
      <xdr:row>123</xdr:row>
      <xdr:rowOff>13548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F52EF557-FE2A-4903-ACEA-8A7D63260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583" y="10872891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35841" name="WordArt 1">
          <a:extLst>
            <a:ext uri="{FF2B5EF4-FFF2-40B4-BE49-F238E27FC236}">
              <a16:creationId xmlns:a16="http://schemas.microsoft.com/office/drawing/2014/main" id="{00000000-0008-0000-2100-0000018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10583</xdr:colOff>
      <xdr:row>40</xdr:row>
      <xdr:rowOff>151974</xdr:rowOff>
    </xdr:from>
    <xdr:to>
      <xdr:col>5</xdr:col>
      <xdr:colOff>696652</xdr:colOff>
      <xdr:row>47</xdr:row>
      <xdr:rowOff>10372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44B30FD2-0896-4C7D-9F56-F3638C00B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583" y="673480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34817" name="WordArt 1">
          <a:extLst>
            <a:ext uri="{FF2B5EF4-FFF2-40B4-BE49-F238E27FC236}">
              <a16:creationId xmlns:a16="http://schemas.microsoft.com/office/drawing/2014/main" id="{00000000-0008-0000-2200-0000018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21166</xdr:colOff>
      <xdr:row>21</xdr:row>
      <xdr:rowOff>151974</xdr:rowOff>
    </xdr:from>
    <xdr:to>
      <xdr:col>5</xdr:col>
      <xdr:colOff>704060</xdr:colOff>
      <xdr:row>28</xdr:row>
      <xdr:rowOff>13547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D8DECD19-BCD1-4479-B187-203506EC8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527430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33793" name="WordArt 1">
          <a:extLst>
            <a:ext uri="{FF2B5EF4-FFF2-40B4-BE49-F238E27FC236}">
              <a16:creationId xmlns:a16="http://schemas.microsoft.com/office/drawing/2014/main" id="{00000000-0008-0000-2300-0000018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10583</xdr:colOff>
      <xdr:row>21</xdr:row>
      <xdr:rowOff>151974</xdr:rowOff>
    </xdr:from>
    <xdr:to>
      <xdr:col>5</xdr:col>
      <xdr:colOff>693477</xdr:colOff>
      <xdr:row>28</xdr:row>
      <xdr:rowOff>13547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6B265650-358D-4F06-86EC-CD2E0639C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583" y="527430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32769" name="WordArt 1">
          <a:extLst>
            <a:ext uri="{FF2B5EF4-FFF2-40B4-BE49-F238E27FC236}">
              <a16:creationId xmlns:a16="http://schemas.microsoft.com/office/drawing/2014/main" id="{00000000-0008-0000-2400-0000018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21166</xdr:colOff>
      <xdr:row>21</xdr:row>
      <xdr:rowOff>151974</xdr:rowOff>
    </xdr:from>
    <xdr:to>
      <xdr:col>5</xdr:col>
      <xdr:colOff>704060</xdr:colOff>
      <xdr:row>28</xdr:row>
      <xdr:rowOff>7197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E91E9C53-AEAE-4114-8CFB-144891E7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527430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31745" name="WordArt 1">
          <a:extLst>
            <a:ext uri="{FF2B5EF4-FFF2-40B4-BE49-F238E27FC236}">
              <a16:creationId xmlns:a16="http://schemas.microsoft.com/office/drawing/2014/main" id="{00000000-0008-0000-2500-0000017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10583</xdr:colOff>
      <xdr:row>116</xdr:row>
      <xdr:rowOff>151974</xdr:rowOff>
    </xdr:from>
    <xdr:to>
      <xdr:col>5</xdr:col>
      <xdr:colOff>696652</xdr:colOff>
      <xdr:row>123</xdr:row>
      <xdr:rowOff>10372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F420CB-2B34-48C7-AB9A-5D5A56811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583" y="600455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30721" name="WordArt 1">
          <a:extLst>
            <a:ext uri="{FF2B5EF4-FFF2-40B4-BE49-F238E27FC236}">
              <a16:creationId xmlns:a16="http://schemas.microsoft.com/office/drawing/2014/main" id="{00000000-0008-0000-2600-0000017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26189</xdr:colOff>
      <xdr:row>87</xdr:row>
      <xdr:rowOff>149899</xdr:rowOff>
    </xdr:from>
    <xdr:to>
      <xdr:col>6</xdr:col>
      <xdr:colOff>0</xdr:colOff>
      <xdr:row>94</xdr:row>
      <xdr:rowOff>11472</xdr:rowOff>
    </xdr:to>
    <xdr:pic>
      <xdr:nvPicPr>
        <xdr:cNvPr id="99327" name="Picture 2">
          <a:extLst>
            <a:ext uri="{FF2B5EF4-FFF2-40B4-BE49-F238E27FC236}">
              <a16:creationId xmlns:a16="http://schemas.microsoft.com/office/drawing/2014/main" id="{00000000-0008-0000-2600-0000FF83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6189" y="6732732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29697" name="WordArt 1">
          <a:extLst>
            <a:ext uri="{FF2B5EF4-FFF2-40B4-BE49-F238E27FC236}">
              <a16:creationId xmlns:a16="http://schemas.microsoft.com/office/drawing/2014/main" id="{00000000-0008-0000-2700-0000017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91</xdr:row>
      <xdr:rowOff>141391</xdr:rowOff>
    </xdr:from>
    <xdr:to>
      <xdr:col>5</xdr:col>
      <xdr:colOff>682894</xdr:colOff>
      <xdr:row>98</xdr:row>
      <xdr:rowOff>2967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63A5283C-78CB-479F-813F-F3399C5CD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6724224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28673" name="WordArt 1">
          <a:extLst>
            <a:ext uri="{FF2B5EF4-FFF2-40B4-BE49-F238E27FC236}">
              <a16:creationId xmlns:a16="http://schemas.microsoft.com/office/drawing/2014/main" id="{00000000-0008-0000-2800-0000017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135</xdr:row>
      <xdr:rowOff>141391</xdr:rowOff>
    </xdr:from>
    <xdr:to>
      <xdr:col>5</xdr:col>
      <xdr:colOff>682894</xdr:colOff>
      <xdr:row>142</xdr:row>
      <xdr:rowOff>2966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E1D4951E-126A-44BF-9290-9DD05CAEB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9888641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27649" name="WordArt 1">
          <a:extLst>
            <a:ext uri="{FF2B5EF4-FFF2-40B4-BE49-F238E27FC236}">
              <a16:creationId xmlns:a16="http://schemas.microsoft.com/office/drawing/2014/main" id="{00000000-0008-0000-2A00-0000016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123</xdr:row>
      <xdr:rowOff>141391</xdr:rowOff>
    </xdr:from>
    <xdr:to>
      <xdr:col>5</xdr:col>
      <xdr:colOff>682894</xdr:colOff>
      <xdr:row>130</xdr:row>
      <xdr:rowOff>2962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8847DEA-FD5F-4B68-9825-C74088350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6967641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26625" name="WordArt 1">
          <a:extLst>
            <a:ext uri="{FF2B5EF4-FFF2-40B4-BE49-F238E27FC236}">
              <a16:creationId xmlns:a16="http://schemas.microsoft.com/office/drawing/2014/main" id="{00000000-0008-0000-2B00-0000016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107</xdr:row>
      <xdr:rowOff>141391</xdr:rowOff>
    </xdr:from>
    <xdr:to>
      <xdr:col>5</xdr:col>
      <xdr:colOff>682894</xdr:colOff>
      <xdr:row>114</xdr:row>
      <xdr:rowOff>2967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7BB3A917-56F4-4C07-8EE5-D6A407969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9158391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398145</xdr:colOff>
      <xdr:row>3</xdr:row>
      <xdr:rowOff>95250</xdr:rowOff>
    </xdr:from>
    <xdr:to>
      <xdr:col>14</xdr:col>
      <xdr:colOff>615324</xdr:colOff>
      <xdr:row>4</xdr:row>
      <xdr:rowOff>400050</xdr:rowOff>
    </xdr:to>
    <xdr:sp macro="" textlink="">
      <xdr:nvSpPr>
        <xdr:cNvPr id="25601" name="WordArt 1">
          <a:extLst>
            <a:ext uri="{FF2B5EF4-FFF2-40B4-BE49-F238E27FC236}">
              <a16:creationId xmlns:a16="http://schemas.microsoft.com/office/drawing/2014/main" id="{00000000-0008-0000-2C00-0000016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101</xdr:row>
      <xdr:rowOff>141391</xdr:rowOff>
    </xdr:from>
    <xdr:to>
      <xdr:col>6</xdr:col>
      <xdr:colOff>682894</xdr:colOff>
      <xdr:row>108</xdr:row>
      <xdr:rowOff>2962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81BBF179-9FD9-40D6-AFA3-3657218E1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5263724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24577" name="WordArt 1">
          <a:extLst>
            <a:ext uri="{FF2B5EF4-FFF2-40B4-BE49-F238E27FC236}">
              <a16:creationId xmlns:a16="http://schemas.microsoft.com/office/drawing/2014/main" id="{00000000-0008-0000-2D00-0000016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117</xdr:row>
      <xdr:rowOff>141391</xdr:rowOff>
    </xdr:from>
    <xdr:to>
      <xdr:col>5</xdr:col>
      <xdr:colOff>682894</xdr:colOff>
      <xdr:row>124</xdr:row>
      <xdr:rowOff>2964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637C79D1-0C2F-4D75-BFD1-3DC17C147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6237391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23553" name="WordArt 1">
          <a:extLst>
            <a:ext uri="{FF2B5EF4-FFF2-40B4-BE49-F238E27FC236}">
              <a16:creationId xmlns:a16="http://schemas.microsoft.com/office/drawing/2014/main" id="{00000000-0008-0000-2E00-0000015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117</xdr:row>
      <xdr:rowOff>141391</xdr:rowOff>
    </xdr:from>
    <xdr:to>
      <xdr:col>5</xdr:col>
      <xdr:colOff>682894</xdr:colOff>
      <xdr:row>124</xdr:row>
      <xdr:rowOff>2963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7BD7D37B-E9C5-4945-94B2-3E052F4F1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8671558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22529" name="WordArt 1">
          <a:extLst>
            <a:ext uri="{FF2B5EF4-FFF2-40B4-BE49-F238E27FC236}">
              <a16:creationId xmlns:a16="http://schemas.microsoft.com/office/drawing/2014/main" id="{00000000-0008-0000-2F00-000001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99</xdr:row>
      <xdr:rowOff>141391</xdr:rowOff>
    </xdr:from>
    <xdr:to>
      <xdr:col>5</xdr:col>
      <xdr:colOff>682894</xdr:colOff>
      <xdr:row>106</xdr:row>
      <xdr:rowOff>2964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99A92330-C962-4B1F-B89B-AA2954194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7697891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21505" name="WordArt 1">
          <a:extLst>
            <a:ext uri="{FF2B5EF4-FFF2-40B4-BE49-F238E27FC236}">
              <a16:creationId xmlns:a16="http://schemas.microsoft.com/office/drawing/2014/main" id="{00000000-0008-0000-3000-0000015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85</xdr:row>
      <xdr:rowOff>141391</xdr:rowOff>
    </xdr:from>
    <xdr:to>
      <xdr:col>5</xdr:col>
      <xdr:colOff>682894</xdr:colOff>
      <xdr:row>92</xdr:row>
      <xdr:rowOff>2961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A766C842-EF2D-4B15-9D20-F57D3E6E4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9158391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20481" name="WordArt 1">
          <a:extLst>
            <a:ext uri="{FF2B5EF4-FFF2-40B4-BE49-F238E27FC236}">
              <a16:creationId xmlns:a16="http://schemas.microsoft.com/office/drawing/2014/main" id="{00000000-0008-0000-3100-0000015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36</xdr:row>
      <xdr:rowOff>141391</xdr:rowOff>
    </xdr:from>
    <xdr:to>
      <xdr:col>5</xdr:col>
      <xdr:colOff>682894</xdr:colOff>
      <xdr:row>43</xdr:row>
      <xdr:rowOff>2963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885BBB2B-6EB7-459A-8D53-F2AF4F805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1349141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19457" name="WordArt 1">
          <a:extLst>
            <a:ext uri="{FF2B5EF4-FFF2-40B4-BE49-F238E27FC236}">
              <a16:creationId xmlns:a16="http://schemas.microsoft.com/office/drawing/2014/main" id="{00000000-0008-0000-3200-0000014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106</xdr:row>
      <xdr:rowOff>141391</xdr:rowOff>
    </xdr:from>
    <xdr:to>
      <xdr:col>5</xdr:col>
      <xdr:colOff>682894</xdr:colOff>
      <xdr:row>113</xdr:row>
      <xdr:rowOff>2963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B045C9B7-8AB2-4993-A8DB-8DAF1CCC2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8184724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18433" name="WordArt 1">
          <a:extLst>
            <a:ext uri="{FF2B5EF4-FFF2-40B4-BE49-F238E27FC236}">
              <a16:creationId xmlns:a16="http://schemas.microsoft.com/office/drawing/2014/main" id="{00000000-0008-0000-3300-0000014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81</xdr:row>
      <xdr:rowOff>141391</xdr:rowOff>
    </xdr:from>
    <xdr:to>
      <xdr:col>5</xdr:col>
      <xdr:colOff>682894</xdr:colOff>
      <xdr:row>88</xdr:row>
      <xdr:rowOff>2964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BF98B30C-BA2D-4E48-AB22-92BC084CB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8184724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17409" name="WordArt 1">
          <a:extLst>
            <a:ext uri="{FF2B5EF4-FFF2-40B4-BE49-F238E27FC236}">
              <a16:creationId xmlns:a16="http://schemas.microsoft.com/office/drawing/2014/main" id="{00000000-0008-0000-3400-0000014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2024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109</xdr:row>
      <xdr:rowOff>141391</xdr:rowOff>
    </xdr:from>
    <xdr:to>
      <xdr:col>5</xdr:col>
      <xdr:colOff>682894</xdr:colOff>
      <xdr:row>116</xdr:row>
      <xdr:rowOff>2964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4185519D-035A-4DC6-9FD9-3A47A36C5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7941308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16385" name="WordArt 1">
          <a:extLst>
            <a:ext uri="{FF2B5EF4-FFF2-40B4-BE49-F238E27FC236}">
              <a16:creationId xmlns:a16="http://schemas.microsoft.com/office/drawing/2014/main" id="{00000000-0008-0000-3500-0000014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106</xdr:row>
      <xdr:rowOff>141391</xdr:rowOff>
    </xdr:from>
    <xdr:to>
      <xdr:col>5</xdr:col>
      <xdr:colOff>682894</xdr:colOff>
      <xdr:row>113</xdr:row>
      <xdr:rowOff>2964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B7855D1D-5AFE-48CC-91DD-D48897C90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5750558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15361" name="WordArt 1">
          <a:extLst>
            <a:ext uri="{FF2B5EF4-FFF2-40B4-BE49-F238E27FC236}">
              <a16:creationId xmlns:a16="http://schemas.microsoft.com/office/drawing/2014/main" id="{00000000-0008-0000-3600-0000013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21</xdr:row>
      <xdr:rowOff>141391</xdr:rowOff>
    </xdr:from>
    <xdr:to>
      <xdr:col>5</xdr:col>
      <xdr:colOff>682894</xdr:colOff>
      <xdr:row>28</xdr:row>
      <xdr:rowOff>2964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1221FC73-313D-45B3-8CEA-16A489FF5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5263724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624848</xdr:colOff>
      <xdr:row>4</xdr:row>
      <xdr:rowOff>400050</xdr:rowOff>
    </xdr:to>
    <xdr:sp macro="" textlink="">
      <xdr:nvSpPr>
        <xdr:cNvPr id="55297" name="WordArt 1">
          <a:extLst>
            <a:ext uri="{FF2B5EF4-FFF2-40B4-BE49-F238E27FC236}">
              <a16:creationId xmlns:a16="http://schemas.microsoft.com/office/drawing/2014/main" id="{00000000-0008-0000-3700-000001D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48</xdr:row>
      <xdr:rowOff>141391</xdr:rowOff>
    </xdr:from>
    <xdr:to>
      <xdr:col>5</xdr:col>
      <xdr:colOff>698769</xdr:colOff>
      <xdr:row>55</xdr:row>
      <xdr:rowOff>1906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8BF1CC9A-785B-42F0-B38F-42E8A09CA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5313466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pepperl-fuchs.com/france/fr/classid_143.htm?view=productdetails&amp;prodid=103520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2.bin"/><Relationship Id="rId1" Type="http://schemas.openxmlformats.org/officeDocument/2006/relationships/hyperlink" Target="file:///\\SEN1FILE01.tp.tpnet.intra\disques\Control%20Systems\1_%20Projets\214\ra_C214365%20Tecnicas%20Reunidas%20Qatargas\Retour_plans_SSTR\ACTEMIUM\MAJ_PLANS_ACTEMIUM\2025%2006%2012" TargetMode="Externa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73">
    <pageSetUpPr fitToPage="1"/>
  </sheetPr>
  <dimension ref="A1:Y80"/>
  <sheetViews>
    <sheetView topLeftCell="A3" zoomScale="85" zoomScaleNormal="85" workbookViewId="0">
      <selection activeCell="R25" sqref="R25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20" max="20" width="16.42578125" bestFit="1" customWidth="1"/>
  </cols>
  <sheetData>
    <row r="1" spans="1:18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18" ht="60.6" hidden="1" customHeight="1" x14ac:dyDescent="0.2"/>
    <row r="3" spans="1:18" s="3" customFormat="1" ht="12.75" customHeight="1" x14ac:dyDescent="0.2">
      <c r="K3" s="4"/>
      <c r="L3" s="4"/>
      <c r="M3" s="4"/>
      <c r="O3" s="5"/>
      <c r="P3" s="5"/>
      <c r="Q3" s="60"/>
      <c r="R3" s="55"/>
    </row>
    <row r="4" spans="1:18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18" ht="39" customHeight="1" x14ac:dyDescent="0.2">
      <c r="A5" s="12" t="s">
        <v>2</v>
      </c>
      <c r="B5" s="13" t="s">
        <v>3</v>
      </c>
      <c r="C5" s="14">
        <v>45656</v>
      </c>
      <c r="D5" s="15" t="s">
        <v>4</v>
      </c>
      <c r="E5" s="16">
        <f>SUM(B56)</f>
        <v>45662</v>
      </c>
      <c r="F5" s="17"/>
      <c r="G5" s="17"/>
      <c r="H5" s="17"/>
      <c r="I5" s="17"/>
      <c r="J5" s="17"/>
      <c r="K5" s="18"/>
      <c r="L5" s="18"/>
      <c r="P5" s="19"/>
    </row>
    <row r="6" spans="1:18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18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18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18" ht="19.5" customHeight="1" x14ac:dyDescent="0.2">
      <c r="A9" s="275" t="s">
        <v>20</v>
      </c>
      <c r="B9" s="278">
        <f>SUM(C5)</f>
        <v>45656</v>
      </c>
      <c r="C9" s="288" t="s">
        <v>21</v>
      </c>
      <c r="D9" s="289"/>
      <c r="E9" s="300"/>
      <c r="F9" s="300"/>
      <c r="G9" s="303">
        <v>0</v>
      </c>
      <c r="H9" s="303">
        <v>0</v>
      </c>
      <c r="I9" s="306">
        <v>0</v>
      </c>
      <c r="J9" s="306">
        <v>0</v>
      </c>
      <c r="K9" s="106"/>
      <c r="L9" s="106"/>
      <c r="M9" s="263">
        <f>(F11-E11)+(L11-K11)</f>
        <v>0</v>
      </c>
      <c r="N9" s="266">
        <f>(H9-G9)</f>
        <v>0</v>
      </c>
      <c r="O9" s="269">
        <f>(J9-I9)</f>
        <v>0</v>
      </c>
      <c r="P9" s="272">
        <f>SUM(M9:O11)</f>
        <v>0</v>
      </c>
    </row>
    <row r="10" spans="1:18" ht="19.5" customHeight="1" x14ac:dyDescent="0.2">
      <c r="A10" s="276"/>
      <c r="B10" s="279"/>
      <c r="C10" s="290"/>
      <c r="D10" s="291"/>
      <c r="E10" s="301"/>
      <c r="F10" s="301"/>
      <c r="G10" s="304"/>
      <c r="H10" s="304"/>
      <c r="I10" s="307"/>
      <c r="J10" s="307"/>
      <c r="K10" s="107"/>
      <c r="L10" s="107"/>
      <c r="M10" s="265"/>
      <c r="N10" s="267"/>
      <c r="O10" s="270"/>
      <c r="P10" s="273"/>
    </row>
    <row r="11" spans="1:18" ht="19.5" customHeight="1" x14ac:dyDescent="0.2">
      <c r="A11" s="277"/>
      <c r="B11" s="280"/>
      <c r="C11" s="292"/>
      <c r="D11" s="293"/>
      <c r="E11" s="302"/>
      <c r="F11" s="302"/>
      <c r="G11" s="305"/>
      <c r="H11" s="305"/>
      <c r="I11" s="308"/>
      <c r="J11" s="308"/>
      <c r="K11" s="101"/>
      <c r="L11" s="101"/>
      <c r="M11" s="264"/>
      <c r="N11" s="268"/>
      <c r="O11" s="271"/>
      <c r="P11" s="274"/>
      <c r="Q11" s="62">
        <v>0</v>
      </c>
      <c r="R11" s="58"/>
    </row>
    <row r="12" spans="1:18" ht="19.5" customHeight="1" x14ac:dyDescent="0.2">
      <c r="A12" s="275" t="s">
        <v>22</v>
      </c>
      <c r="B12" s="278">
        <f>SUM(B9+1)</f>
        <v>45657</v>
      </c>
      <c r="C12" s="288" t="s">
        <v>21</v>
      </c>
      <c r="D12" s="289"/>
      <c r="E12" s="300"/>
      <c r="F12" s="300"/>
      <c r="G12" s="303">
        <v>0</v>
      </c>
      <c r="H12" s="303">
        <v>0</v>
      </c>
      <c r="I12" s="306">
        <v>0</v>
      </c>
      <c r="J12" s="306">
        <v>0</v>
      </c>
      <c r="K12" s="107"/>
      <c r="L12" s="107"/>
      <c r="M12" s="263">
        <f>(F14-E14)+(L14-K14)</f>
        <v>0</v>
      </c>
      <c r="N12" s="266">
        <f>(H12-G12)</f>
        <v>0</v>
      </c>
      <c r="O12" s="269">
        <f>(J12-I12)</f>
        <v>0</v>
      </c>
      <c r="P12" s="272">
        <f>SUM(M12:O14)</f>
        <v>0</v>
      </c>
    </row>
    <row r="13" spans="1:18" ht="19.5" customHeight="1" x14ac:dyDescent="0.2">
      <c r="A13" s="276"/>
      <c r="B13" s="279"/>
      <c r="C13" s="290"/>
      <c r="D13" s="291"/>
      <c r="E13" s="301"/>
      <c r="F13" s="301"/>
      <c r="G13" s="304"/>
      <c r="H13" s="304"/>
      <c r="I13" s="307"/>
      <c r="J13" s="307"/>
      <c r="K13" s="107"/>
      <c r="L13" s="107"/>
      <c r="M13" s="265"/>
      <c r="N13" s="267"/>
      <c r="O13" s="270"/>
      <c r="P13" s="273"/>
    </row>
    <row r="14" spans="1:18" ht="19.5" customHeight="1" x14ac:dyDescent="0.2">
      <c r="A14" s="277"/>
      <c r="B14" s="280"/>
      <c r="C14" s="292"/>
      <c r="D14" s="293"/>
      <c r="E14" s="302"/>
      <c r="F14" s="302"/>
      <c r="G14" s="305"/>
      <c r="H14" s="305"/>
      <c r="I14" s="308"/>
      <c r="J14" s="308"/>
      <c r="K14" s="107"/>
      <c r="L14" s="107"/>
      <c r="M14" s="264"/>
      <c r="N14" s="268"/>
      <c r="O14" s="271"/>
      <c r="P14" s="274"/>
      <c r="Q14" s="62">
        <v>0</v>
      </c>
      <c r="R14" s="58"/>
    </row>
    <row r="15" spans="1:18" ht="19.5" customHeight="1" x14ac:dyDescent="0.2">
      <c r="A15" s="275" t="s">
        <v>26</v>
      </c>
      <c r="B15" s="278">
        <f>SUM(B12+1)</f>
        <v>45658</v>
      </c>
      <c r="C15" s="288" t="s">
        <v>21</v>
      </c>
      <c r="D15" s="289"/>
      <c r="E15" s="300"/>
      <c r="F15" s="300"/>
      <c r="G15" s="303">
        <v>0</v>
      </c>
      <c r="H15" s="303">
        <v>0</v>
      </c>
      <c r="I15" s="306">
        <v>0</v>
      </c>
      <c r="J15" s="306">
        <v>0</v>
      </c>
      <c r="K15" s="106"/>
      <c r="L15" s="106"/>
      <c r="M15" s="263">
        <f>(F17-E17)+(L17-K17)</f>
        <v>0</v>
      </c>
      <c r="N15" s="266">
        <f>(H15-G15)</f>
        <v>0</v>
      </c>
      <c r="O15" s="269">
        <f>(J15-I15)</f>
        <v>0</v>
      </c>
      <c r="P15" s="272">
        <f>SUM(M15:O17)</f>
        <v>0</v>
      </c>
      <c r="R15" s="34"/>
    </row>
    <row r="16" spans="1:18" ht="19.5" customHeight="1" x14ac:dyDescent="0.2">
      <c r="A16" s="276"/>
      <c r="B16" s="279"/>
      <c r="C16" s="290"/>
      <c r="D16" s="291"/>
      <c r="E16" s="301"/>
      <c r="F16" s="301"/>
      <c r="G16" s="304"/>
      <c r="H16" s="304"/>
      <c r="I16" s="307"/>
      <c r="J16" s="307"/>
      <c r="K16" s="107"/>
      <c r="L16" s="107"/>
      <c r="M16" s="265"/>
      <c r="N16" s="267"/>
      <c r="O16" s="270"/>
      <c r="P16" s="273"/>
    </row>
    <row r="17" spans="1:24" ht="19.5" customHeight="1" x14ac:dyDescent="0.2">
      <c r="A17" s="277"/>
      <c r="B17" s="280"/>
      <c r="C17" s="292"/>
      <c r="D17" s="293"/>
      <c r="E17" s="302"/>
      <c r="F17" s="302"/>
      <c r="G17" s="305"/>
      <c r="H17" s="305"/>
      <c r="I17" s="308"/>
      <c r="J17" s="308"/>
      <c r="K17" s="101"/>
      <c r="L17" s="101"/>
      <c r="M17" s="264"/>
      <c r="N17" s="268"/>
      <c r="O17" s="271"/>
      <c r="P17" s="274"/>
      <c r="Q17" s="62">
        <v>0</v>
      </c>
      <c r="R17" s="58"/>
    </row>
    <row r="18" spans="1:24" ht="19.5" customHeight="1" x14ac:dyDescent="0.2">
      <c r="A18" s="275" t="s">
        <v>30</v>
      </c>
      <c r="B18" s="278">
        <f>SUM(B15+1)</f>
        <v>45659</v>
      </c>
      <c r="C18" s="294" t="s">
        <v>255</v>
      </c>
      <c r="D18" s="295"/>
      <c r="E18" s="300"/>
      <c r="F18" s="300"/>
      <c r="G18" s="303">
        <v>0.33750000000000002</v>
      </c>
      <c r="H18" s="303">
        <v>0.52083333333333337</v>
      </c>
      <c r="I18" s="306">
        <v>0.5625</v>
      </c>
      <c r="J18" s="306">
        <v>0.70972222222222225</v>
      </c>
      <c r="K18" s="107"/>
      <c r="L18" s="107"/>
      <c r="M18" s="263">
        <f>(F40-E40)+(L40-K40)</f>
        <v>0</v>
      </c>
      <c r="N18" s="266">
        <f>(H18-G18)</f>
        <v>0.18333333333333335</v>
      </c>
      <c r="O18" s="269">
        <f>(J18-I18)</f>
        <v>0.14722222222222225</v>
      </c>
      <c r="P18" s="272">
        <f>SUM(M18:O40)</f>
        <v>0.3305555555555556</v>
      </c>
      <c r="R18" s="34" t="s">
        <v>165</v>
      </c>
      <c r="S18" s="34" t="s">
        <v>24</v>
      </c>
    </row>
    <row r="19" spans="1:24" ht="19.5" customHeight="1" x14ac:dyDescent="0.2">
      <c r="A19" s="276"/>
      <c r="B19" s="279"/>
      <c r="C19" s="296"/>
      <c r="D19" s="297"/>
      <c r="E19" s="301"/>
      <c r="F19" s="301"/>
      <c r="G19" s="304"/>
      <c r="H19" s="304"/>
      <c r="I19" s="307"/>
      <c r="J19" s="307"/>
      <c r="K19" s="107"/>
      <c r="L19" s="107"/>
      <c r="M19" s="265"/>
      <c r="N19" s="267"/>
      <c r="O19" s="270"/>
      <c r="P19" s="273"/>
      <c r="R19" s="34"/>
      <c r="S19" s="34" t="s">
        <v>251</v>
      </c>
    </row>
    <row r="20" spans="1:24" ht="19.5" customHeight="1" x14ac:dyDescent="0.2">
      <c r="A20" s="276"/>
      <c r="B20" s="279"/>
      <c r="C20" s="296"/>
      <c r="D20" s="297"/>
      <c r="E20" s="301"/>
      <c r="F20" s="301"/>
      <c r="G20" s="304"/>
      <c r="H20" s="304"/>
      <c r="I20" s="307"/>
      <c r="J20" s="307"/>
      <c r="K20" s="107"/>
      <c r="L20" s="107"/>
      <c r="M20" s="265"/>
      <c r="N20" s="267"/>
      <c r="O20" s="270"/>
      <c r="P20" s="273"/>
      <c r="R20" s="34"/>
      <c r="S20" s="34" t="s">
        <v>244</v>
      </c>
      <c r="X20" s="202" t="s">
        <v>182</v>
      </c>
    </row>
    <row r="21" spans="1:24" ht="19.5" customHeight="1" x14ac:dyDescent="0.2">
      <c r="A21" s="276"/>
      <c r="B21" s="279"/>
      <c r="C21" s="296"/>
      <c r="D21" s="297"/>
      <c r="E21" s="301"/>
      <c r="F21" s="301"/>
      <c r="G21" s="304"/>
      <c r="H21" s="304"/>
      <c r="I21" s="307"/>
      <c r="J21" s="307"/>
      <c r="K21" s="107"/>
      <c r="L21" s="107"/>
      <c r="M21" s="265"/>
      <c r="N21" s="267"/>
      <c r="O21" s="270"/>
      <c r="P21" s="273"/>
      <c r="R21" s="34" t="s">
        <v>245</v>
      </c>
      <c r="S21" s="34" t="s">
        <v>24</v>
      </c>
    </row>
    <row r="22" spans="1:24" ht="19.5" customHeight="1" x14ac:dyDescent="0.2">
      <c r="A22" s="276"/>
      <c r="B22" s="279"/>
      <c r="C22" s="296"/>
      <c r="D22" s="297"/>
      <c r="E22" s="301"/>
      <c r="F22" s="301"/>
      <c r="G22" s="304"/>
      <c r="H22" s="304"/>
      <c r="I22" s="307"/>
      <c r="J22" s="307"/>
      <c r="K22" s="107"/>
      <c r="L22" s="107"/>
      <c r="M22" s="265"/>
      <c r="N22" s="267"/>
      <c r="O22" s="270"/>
      <c r="P22" s="273"/>
      <c r="S22" s="34" t="s">
        <v>169</v>
      </c>
    </row>
    <row r="23" spans="1:24" ht="19.5" customHeight="1" x14ac:dyDescent="0.2">
      <c r="A23" s="276"/>
      <c r="B23" s="279"/>
      <c r="C23" s="296"/>
      <c r="D23" s="297"/>
      <c r="E23" s="301"/>
      <c r="F23" s="301"/>
      <c r="G23" s="304"/>
      <c r="H23" s="304"/>
      <c r="I23" s="307"/>
      <c r="J23" s="307"/>
      <c r="K23" s="107"/>
      <c r="L23" s="107"/>
      <c r="M23" s="265"/>
      <c r="N23" s="267"/>
      <c r="O23" s="270"/>
      <c r="P23" s="273"/>
      <c r="S23" s="34" t="s">
        <v>246</v>
      </c>
      <c r="V23" s="34"/>
    </row>
    <row r="24" spans="1:24" ht="19.5" customHeight="1" x14ac:dyDescent="0.2">
      <c r="A24" s="276"/>
      <c r="B24" s="279"/>
      <c r="C24" s="296"/>
      <c r="D24" s="297"/>
      <c r="E24" s="301"/>
      <c r="F24" s="301"/>
      <c r="G24" s="304"/>
      <c r="H24" s="304"/>
      <c r="I24" s="307"/>
      <c r="J24" s="307"/>
      <c r="K24" s="107"/>
      <c r="L24" s="107"/>
      <c r="M24" s="265"/>
      <c r="N24" s="267"/>
      <c r="O24" s="270"/>
      <c r="P24" s="273"/>
      <c r="T24" s="203">
        <v>2413410152101</v>
      </c>
      <c r="U24" s="34" t="s">
        <v>203</v>
      </c>
      <c r="V24" s="34" t="s">
        <v>247</v>
      </c>
      <c r="W24" s="202" t="s">
        <v>182</v>
      </c>
    </row>
    <row r="25" spans="1:24" ht="19.5" customHeight="1" x14ac:dyDescent="0.2">
      <c r="A25" s="276"/>
      <c r="B25" s="279"/>
      <c r="C25" s="296"/>
      <c r="D25" s="297"/>
      <c r="E25" s="301"/>
      <c r="F25" s="301"/>
      <c r="G25" s="304"/>
      <c r="H25" s="304"/>
      <c r="I25" s="307"/>
      <c r="J25" s="307"/>
      <c r="K25" s="107"/>
      <c r="L25" s="107"/>
      <c r="M25" s="265"/>
      <c r="N25" s="267"/>
      <c r="O25" s="270"/>
      <c r="P25" s="273"/>
      <c r="T25" s="203">
        <v>2403010152101</v>
      </c>
      <c r="U25" s="34" t="s">
        <v>204</v>
      </c>
      <c r="V25" s="34" t="s">
        <v>248</v>
      </c>
      <c r="W25" s="202" t="s">
        <v>182</v>
      </c>
    </row>
    <row r="26" spans="1:24" ht="19.5" customHeight="1" x14ac:dyDescent="0.2">
      <c r="A26" s="276"/>
      <c r="B26" s="279"/>
      <c r="C26" s="296"/>
      <c r="D26" s="297"/>
      <c r="E26" s="301"/>
      <c r="F26" s="301"/>
      <c r="G26" s="304"/>
      <c r="H26" s="304"/>
      <c r="I26" s="307"/>
      <c r="J26" s="307"/>
      <c r="K26" s="107"/>
      <c r="L26" s="107"/>
      <c r="M26" s="265"/>
      <c r="N26" s="267"/>
      <c r="O26" s="270"/>
      <c r="P26" s="273"/>
      <c r="S26" s="34" t="s">
        <v>249</v>
      </c>
      <c r="U26" s="202" t="s">
        <v>182</v>
      </c>
    </row>
    <row r="27" spans="1:24" ht="19.5" customHeight="1" x14ac:dyDescent="0.2">
      <c r="A27" s="276"/>
      <c r="B27" s="279"/>
      <c r="C27" s="296"/>
      <c r="D27" s="297"/>
      <c r="E27" s="301"/>
      <c r="F27" s="301"/>
      <c r="G27" s="304"/>
      <c r="H27" s="304"/>
      <c r="I27" s="307"/>
      <c r="J27" s="307"/>
      <c r="K27" s="107"/>
      <c r="L27" s="107"/>
      <c r="M27" s="265"/>
      <c r="N27" s="267"/>
      <c r="O27" s="270"/>
      <c r="P27" s="273"/>
      <c r="R27" t="s">
        <v>174</v>
      </c>
      <c r="S27" s="34" t="s">
        <v>58</v>
      </c>
    </row>
    <row r="28" spans="1:24" ht="19.5" customHeight="1" x14ac:dyDescent="0.2">
      <c r="A28" s="276"/>
      <c r="B28" s="279"/>
      <c r="C28" s="296"/>
      <c r="D28" s="297"/>
      <c r="E28" s="301"/>
      <c r="F28" s="301"/>
      <c r="G28" s="304"/>
      <c r="H28" s="304"/>
      <c r="I28" s="307"/>
      <c r="J28" s="307"/>
      <c r="K28" s="107"/>
      <c r="L28" s="107"/>
      <c r="M28" s="265"/>
      <c r="N28" s="267"/>
      <c r="O28" s="270"/>
      <c r="P28" s="273"/>
      <c r="S28" t="s">
        <v>198</v>
      </c>
    </row>
    <row r="29" spans="1:24" ht="19.5" customHeight="1" x14ac:dyDescent="0.2">
      <c r="A29" s="276"/>
      <c r="B29" s="279"/>
      <c r="C29" s="296"/>
      <c r="D29" s="297"/>
      <c r="E29" s="301"/>
      <c r="F29" s="301"/>
      <c r="G29" s="304"/>
      <c r="H29" s="304"/>
      <c r="I29" s="307"/>
      <c r="J29" s="307"/>
      <c r="K29" s="107"/>
      <c r="L29" s="107"/>
      <c r="M29" s="265"/>
      <c r="N29" s="267"/>
      <c r="O29" s="270"/>
      <c r="P29" s="273"/>
      <c r="S29" s="34" t="s">
        <v>241</v>
      </c>
      <c r="U29" s="202" t="s">
        <v>182</v>
      </c>
    </row>
    <row r="30" spans="1:24" ht="19.5" customHeight="1" x14ac:dyDescent="0.2">
      <c r="A30" s="276"/>
      <c r="B30" s="279"/>
      <c r="C30" s="296"/>
      <c r="D30" s="297"/>
      <c r="E30" s="301"/>
      <c r="F30" s="301"/>
      <c r="G30" s="304"/>
      <c r="H30" s="304"/>
      <c r="I30" s="307"/>
      <c r="J30" s="307"/>
      <c r="K30" s="107"/>
      <c r="L30" s="107"/>
      <c r="M30" s="265"/>
      <c r="N30" s="267"/>
      <c r="O30" s="270"/>
      <c r="P30" s="273"/>
      <c r="S30" s="34" t="s">
        <v>257</v>
      </c>
      <c r="U30" s="34"/>
      <c r="V30" s="187" t="s">
        <v>180</v>
      </c>
    </row>
    <row r="31" spans="1:24" ht="19.5" customHeight="1" x14ac:dyDescent="0.2">
      <c r="A31" s="276"/>
      <c r="B31" s="279"/>
      <c r="C31" s="296"/>
      <c r="D31" s="297"/>
      <c r="E31" s="301"/>
      <c r="F31" s="301"/>
      <c r="G31" s="304"/>
      <c r="H31" s="304"/>
      <c r="I31" s="307"/>
      <c r="J31" s="307"/>
      <c r="K31" s="107"/>
      <c r="L31" s="107"/>
      <c r="M31" s="265"/>
      <c r="N31" s="267"/>
      <c r="O31" s="270"/>
      <c r="P31" s="273"/>
      <c r="S31" s="34"/>
      <c r="T31" s="34" t="s">
        <v>258</v>
      </c>
      <c r="U31" s="34"/>
      <c r="X31" s="202" t="s">
        <v>182</v>
      </c>
    </row>
    <row r="32" spans="1:24" ht="19.5" customHeight="1" x14ac:dyDescent="0.2">
      <c r="A32" s="276"/>
      <c r="B32" s="279"/>
      <c r="C32" s="296"/>
      <c r="D32" s="297"/>
      <c r="E32" s="301"/>
      <c r="F32" s="301"/>
      <c r="G32" s="304"/>
      <c r="H32" s="304"/>
      <c r="I32" s="307"/>
      <c r="J32" s="307"/>
      <c r="K32" s="107"/>
      <c r="L32" s="107"/>
      <c r="M32" s="265"/>
      <c r="N32" s="267"/>
      <c r="O32" s="270"/>
      <c r="P32" s="273"/>
      <c r="S32" s="34" t="s">
        <v>250</v>
      </c>
      <c r="U32" s="202" t="s">
        <v>182</v>
      </c>
    </row>
    <row r="33" spans="1:25" ht="19.5" customHeight="1" x14ac:dyDescent="0.2">
      <c r="A33" s="276"/>
      <c r="B33" s="279"/>
      <c r="C33" s="296"/>
      <c r="D33" s="297"/>
      <c r="E33" s="301"/>
      <c r="F33" s="301"/>
      <c r="G33" s="304"/>
      <c r="H33" s="304"/>
      <c r="I33" s="307"/>
      <c r="J33" s="307"/>
      <c r="K33" s="107"/>
      <c r="L33" s="107"/>
      <c r="M33" s="265"/>
      <c r="N33" s="267"/>
      <c r="O33" s="270"/>
      <c r="P33" s="273"/>
      <c r="R33" s="34" t="s">
        <v>218</v>
      </c>
      <c r="S33" s="34" t="s">
        <v>32</v>
      </c>
      <c r="U33" s="34"/>
    </row>
    <row r="34" spans="1:25" ht="19.5" customHeight="1" x14ac:dyDescent="0.2">
      <c r="A34" s="276"/>
      <c r="B34" s="279"/>
      <c r="C34" s="296"/>
      <c r="D34" s="297"/>
      <c r="E34" s="301"/>
      <c r="F34" s="301"/>
      <c r="G34" s="304"/>
      <c r="H34" s="304"/>
      <c r="I34" s="307"/>
      <c r="J34" s="307"/>
      <c r="K34" s="107"/>
      <c r="L34" s="107"/>
      <c r="M34" s="265"/>
      <c r="N34" s="267"/>
      <c r="O34" s="270"/>
      <c r="P34" s="273"/>
      <c r="S34" s="34" t="s">
        <v>252</v>
      </c>
      <c r="U34" s="34"/>
    </row>
    <row r="35" spans="1:25" ht="19.5" customHeight="1" x14ac:dyDescent="0.2">
      <c r="A35" s="276"/>
      <c r="B35" s="279"/>
      <c r="C35" s="296"/>
      <c r="D35" s="297"/>
      <c r="E35" s="301"/>
      <c r="F35" s="301"/>
      <c r="G35" s="304"/>
      <c r="H35" s="304"/>
      <c r="I35" s="307"/>
      <c r="J35" s="307"/>
      <c r="K35" s="107"/>
      <c r="L35" s="107"/>
      <c r="M35" s="265"/>
      <c r="N35" s="267"/>
      <c r="O35" s="270"/>
      <c r="P35" s="273"/>
      <c r="S35" s="34" t="s">
        <v>253</v>
      </c>
      <c r="U35" s="34"/>
    </row>
    <row r="36" spans="1:25" ht="19.5" customHeight="1" x14ac:dyDescent="0.2">
      <c r="A36" s="276"/>
      <c r="B36" s="279"/>
      <c r="C36" s="296"/>
      <c r="D36" s="297"/>
      <c r="E36" s="301"/>
      <c r="F36" s="301"/>
      <c r="G36" s="304"/>
      <c r="H36" s="304"/>
      <c r="I36" s="307"/>
      <c r="J36" s="307"/>
      <c r="K36" s="107"/>
      <c r="L36" s="107"/>
      <c r="M36" s="265"/>
      <c r="N36" s="267"/>
      <c r="O36" s="270"/>
      <c r="P36" s="273"/>
      <c r="S36" s="34" t="s">
        <v>254</v>
      </c>
      <c r="U36" s="202" t="s">
        <v>182</v>
      </c>
    </row>
    <row r="37" spans="1:25" ht="19.5" customHeight="1" x14ac:dyDescent="0.2">
      <c r="A37" s="276"/>
      <c r="B37" s="279"/>
      <c r="C37" s="296"/>
      <c r="D37" s="297"/>
      <c r="E37" s="301"/>
      <c r="F37" s="301"/>
      <c r="G37" s="304"/>
      <c r="H37" s="304"/>
      <c r="I37" s="307"/>
      <c r="J37" s="307"/>
      <c r="K37" s="107"/>
      <c r="L37" s="107"/>
      <c r="M37" s="265"/>
      <c r="N37" s="267"/>
      <c r="O37" s="270"/>
      <c r="P37" s="273"/>
      <c r="R37" s="34" t="s">
        <v>167</v>
      </c>
      <c r="S37" s="34" t="s">
        <v>24</v>
      </c>
      <c r="U37" s="34"/>
    </row>
    <row r="38" spans="1:25" ht="19.5" customHeight="1" x14ac:dyDescent="0.2">
      <c r="A38" s="276"/>
      <c r="B38" s="279"/>
      <c r="C38" s="296"/>
      <c r="D38" s="297"/>
      <c r="E38" s="301"/>
      <c r="F38" s="301"/>
      <c r="G38" s="304"/>
      <c r="H38" s="304"/>
      <c r="I38" s="307"/>
      <c r="J38" s="307"/>
      <c r="K38" s="107"/>
      <c r="L38" s="107"/>
      <c r="M38" s="265"/>
      <c r="N38" s="267"/>
      <c r="O38" s="270"/>
      <c r="P38" s="273"/>
      <c r="S38" s="34" t="s">
        <v>168</v>
      </c>
      <c r="U38" s="34"/>
    </row>
    <row r="39" spans="1:25" ht="19.5" customHeight="1" x14ac:dyDescent="0.2">
      <c r="A39" s="276"/>
      <c r="B39" s="279"/>
      <c r="C39" s="296"/>
      <c r="D39" s="297"/>
      <c r="E39" s="301"/>
      <c r="F39" s="301"/>
      <c r="G39" s="304"/>
      <c r="H39" s="304"/>
      <c r="I39" s="307"/>
      <c r="J39" s="307"/>
      <c r="K39" s="107"/>
      <c r="L39" s="107"/>
      <c r="M39" s="265"/>
      <c r="N39" s="267"/>
      <c r="O39" s="270"/>
      <c r="P39" s="273"/>
      <c r="S39" s="34" t="s">
        <v>256</v>
      </c>
      <c r="U39" s="34"/>
      <c r="V39" s="202" t="s">
        <v>182</v>
      </c>
    </row>
    <row r="40" spans="1:25" ht="19.5" customHeight="1" x14ac:dyDescent="0.2">
      <c r="A40" s="277"/>
      <c r="B40" s="280"/>
      <c r="C40" s="298"/>
      <c r="D40" s="299"/>
      <c r="E40" s="302"/>
      <c r="F40" s="302"/>
      <c r="G40" s="305"/>
      <c r="H40" s="305"/>
      <c r="I40" s="308"/>
      <c r="J40" s="308"/>
      <c r="K40" s="107"/>
      <c r="L40" s="107"/>
      <c r="M40" s="264"/>
      <c r="N40" s="268"/>
      <c r="O40" s="271"/>
      <c r="P40" s="274"/>
      <c r="Q40" s="62">
        <v>0.29166666666666669</v>
      </c>
      <c r="R40" s="58"/>
    </row>
    <row r="41" spans="1:25" ht="19.5" customHeight="1" x14ac:dyDescent="0.2">
      <c r="A41" s="275" t="s">
        <v>31</v>
      </c>
      <c r="B41" s="278">
        <f>SUM(B18+1)</f>
        <v>45660</v>
      </c>
      <c r="C41" s="294" t="s">
        <v>262</v>
      </c>
      <c r="D41" s="295"/>
      <c r="E41" s="300"/>
      <c r="F41" s="300"/>
      <c r="G41" s="303">
        <v>0.33124999999999999</v>
      </c>
      <c r="H41" s="303">
        <v>0.52430555555555558</v>
      </c>
      <c r="I41" s="306">
        <v>0.55208333333333337</v>
      </c>
      <c r="J41" s="306">
        <v>0.68958333333333333</v>
      </c>
      <c r="K41" s="106"/>
      <c r="L41" s="106"/>
      <c r="M41" s="263">
        <f>(F54-E54)+(L54-K54)</f>
        <v>0</v>
      </c>
      <c r="N41" s="266">
        <f>(H41-G41)</f>
        <v>0.19305555555555559</v>
      </c>
      <c r="O41" s="269">
        <f>(J41-I41)</f>
        <v>0.13749999999999996</v>
      </c>
      <c r="P41" s="272">
        <f>SUM(M41:O54)</f>
        <v>0.33055555555555555</v>
      </c>
      <c r="R41" t="s">
        <v>174</v>
      </c>
      <c r="S41" s="34" t="s">
        <v>25</v>
      </c>
      <c r="W41" s="34"/>
    </row>
    <row r="42" spans="1:25" ht="19.5" customHeight="1" x14ac:dyDescent="0.2">
      <c r="A42" s="276"/>
      <c r="B42" s="279"/>
      <c r="C42" s="296"/>
      <c r="D42" s="297"/>
      <c r="E42" s="301"/>
      <c r="F42" s="301"/>
      <c r="G42" s="304"/>
      <c r="H42" s="304"/>
      <c r="I42" s="307"/>
      <c r="J42" s="307"/>
      <c r="K42" s="107"/>
      <c r="L42" s="107"/>
      <c r="M42" s="265"/>
      <c r="N42" s="267"/>
      <c r="O42" s="270"/>
      <c r="P42" s="273"/>
      <c r="S42" t="s">
        <v>198</v>
      </c>
      <c r="W42" s="34"/>
    </row>
    <row r="43" spans="1:25" ht="19.5" customHeight="1" x14ac:dyDescent="0.2">
      <c r="A43" s="276"/>
      <c r="B43" s="279"/>
      <c r="C43" s="296"/>
      <c r="D43" s="297"/>
      <c r="E43" s="301"/>
      <c r="F43" s="301"/>
      <c r="G43" s="304"/>
      <c r="H43" s="304"/>
      <c r="I43" s="307"/>
      <c r="J43" s="307"/>
      <c r="K43" s="107"/>
      <c r="L43" s="107"/>
      <c r="M43" s="265"/>
      <c r="N43" s="267"/>
      <c r="O43" s="270"/>
      <c r="P43" s="273"/>
      <c r="S43" s="34" t="s">
        <v>257</v>
      </c>
      <c r="U43" s="34"/>
      <c r="V43" s="202" t="s">
        <v>182</v>
      </c>
      <c r="W43" s="34"/>
    </row>
    <row r="44" spans="1:25" ht="19.5" customHeight="1" x14ac:dyDescent="0.2">
      <c r="A44" s="276"/>
      <c r="B44" s="279"/>
      <c r="C44" s="296"/>
      <c r="D44" s="297"/>
      <c r="E44" s="301"/>
      <c r="F44" s="301"/>
      <c r="G44" s="304"/>
      <c r="H44" s="304"/>
      <c r="I44" s="307"/>
      <c r="J44" s="307"/>
      <c r="K44" s="107"/>
      <c r="L44" s="107"/>
      <c r="M44" s="265"/>
      <c r="N44" s="267"/>
      <c r="O44" s="270"/>
      <c r="P44" s="273"/>
      <c r="S44" s="34" t="s">
        <v>268</v>
      </c>
      <c r="U44" s="34"/>
      <c r="V44" s="34"/>
      <c r="W44" s="34"/>
      <c r="Y44" s="202" t="s">
        <v>182</v>
      </c>
    </row>
    <row r="45" spans="1:25" ht="19.5" customHeight="1" x14ac:dyDescent="0.2">
      <c r="A45" s="276"/>
      <c r="B45" s="279"/>
      <c r="C45" s="296"/>
      <c r="D45" s="297"/>
      <c r="E45" s="301"/>
      <c r="F45" s="301"/>
      <c r="G45" s="304"/>
      <c r="H45" s="304"/>
      <c r="I45" s="307"/>
      <c r="J45" s="307"/>
      <c r="K45" s="107"/>
      <c r="L45" s="107"/>
      <c r="M45" s="265"/>
      <c r="N45" s="267"/>
      <c r="O45" s="270"/>
      <c r="P45" s="273"/>
      <c r="R45" t="s">
        <v>157</v>
      </c>
      <c r="S45" s="34" t="s">
        <v>24</v>
      </c>
      <c r="W45" s="34"/>
    </row>
    <row r="46" spans="1:25" ht="19.5" customHeight="1" x14ac:dyDescent="0.2">
      <c r="A46" s="276"/>
      <c r="B46" s="279"/>
      <c r="C46" s="296"/>
      <c r="D46" s="297"/>
      <c r="E46" s="301"/>
      <c r="F46" s="301"/>
      <c r="G46" s="304"/>
      <c r="H46" s="304"/>
      <c r="I46" s="307"/>
      <c r="J46" s="307"/>
      <c r="K46" s="107"/>
      <c r="L46" s="107"/>
      <c r="M46" s="265"/>
      <c r="N46" s="267"/>
      <c r="O46" s="270"/>
      <c r="P46" s="273"/>
      <c r="S46" s="34" t="s">
        <v>259</v>
      </c>
      <c r="W46" s="34"/>
    </row>
    <row r="47" spans="1:25" ht="19.5" customHeight="1" x14ac:dyDescent="0.2">
      <c r="A47" s="276"/>
      <c r="B47" s="279"/>
      <c r="C47" s="296"/>
      <c r="D47" s="297"/>
      <c r="E47" s="301"/>
      <c r="F47" s="301"/>
      <c r="G47" s="304"/>
      <c r="H47" s="304"/>
      <c r="I47" s="307"/>
      <c r="J47" s="307"/>
      <c r="K47" s="107"/>
      <c r="L47" s="107"/>
      <c r="M47" s="265"/>
      <c r="N47" s="267"/>
      <c r="O47" s="270"/>
      <c r="P47" s="273"/>
      <c r="S47" s="34" t="s">
        <v>260</v>
      </c>
      <c r="W47" s="202" t="s">
        <v>182</v>
      </c>
    </row>
    <row r="48" spans="1:25" ht="19.5" customHeight="1" x14ac:dyDescent="0.2">
      <c r="A48" s="276"/>
      <c r="B48" s="279"/>
      <c r="C48" s="296"/>
      <c r="D48" s="297"/>
      <c r="E48" s="301"/>
      <c r="F48" s="301"/>
      <c r="G48" s="304"/>
      <c r="H48" s="304"/>
      <c r="I48" s="307"/>
      <c r="J48" s="307"/>
      <c r="K48" s="107"/>
      <c r="L48" s="107"/>
      <c r="M48" s="265"/>
      <c r="N48" s="267"/>
      <c r="O48" s="270"/>
      <c r="P48" s="273"/>
      <c r="S48" s="34" t="s">
        <v>261</v>
      </c>
      <c r="U48" s="202" t="s">
        <v>182</v>
      </c>
      <c r="W48" s="34"/>
    </row>
    <row r="49" spans="1:24" ht="19.5" customHeight="1" x14ac:dyDescent="0.2">
      <c r="A49" s="276"/>
      <c r="B49" s="279"/>
      <c r="C49" s="296"/>
      <c r="D49" s="297"/>
      <c r="E49" s="301"/>
      <c r="F49" s="301"/>
      <c r="G49" s="304"/>
      <c r="H49" s="304"/>
      <c r="I49" s="307"/>
      <c r="J49" s="307"/>
      <c r="K49" s="107"/>
      <c r="L49" s="107"/>
      <c r="M49" s="265"/>
      <c r="N49" s="267"/>
      <c r="O49" s="270"/>
      <c r="P49" s="273"/>
      <c r="R49" s="34" t="s">
        <v>172</v>
      </c>
      <c r="W49" s="34"/>
    </row>
    <row r="50" spans="1:24" ht="19.5" customHeight="1" x14ac:dyDescent="0.2">
      <c r="A50" s="276"/>
      <c r="B50" s="279"/>
      <c r="C50" s="296"/>
      <c r="D50" s="297"/>
      <c r="E50" s="301"/>
      <c r="F50" s="301"/>
      <c r="G50" s="304"/>
      <c r="H50" s="304"/>
      <c r="I50" s="307"/>
      <c r="J50" s="307"/>
      <c r="K50" s="107"/>
      <c r="L50" s="107"/>
      <c r="M50" s="265"/>
      <c r="N50" s="267"/>
      <c r="O50" s="270"/>
      <c r="P50" s="273"/>
      <c r="S50" s="34" t="s">
        <v>178</v>
      </c>
      <c r="W50" s="34"/>
    </row>
    <row r="51" spans="1:24" ht="19.5" customHeight="1" x14ac:dyDescent="0.2">
      <c r="A51" s="276"/>
      <c r="B51" s="279"/>
      <c r="C51" s="296"/>
      <c r="D51" s="297"/>
      <c r="E51" s="301"/>
      <c r="F51" s="301"/>
      <c r="G51" s="304"/>
      <c r="H51" s="304"/>
      <c r="I51" s="307"/>
      <c r="J51" s="307"/>
      <c r="K51" s="107"/>
      <c r="L51" s="107"/>
      <c r="M51" s="265"/>
      <c r="N51" s="267"/>
      <c r="O51" s="270"/>
      <c r="P51" s="273"/>
      <c r="S51" s="34" t="s">
        <v>263</v>
      </c>
      <c r="W51" s="34"/>
    </row>
    <row r="52" spans="1:24" ht="19.5" customHeight="1" x14ac:dyDescent="0.2">
      <c r="A52" s="276"/>
      <c r="B52" s="279"/>
      <c r="C52" s="296"/>
      <c r="D52" s="297"/>
      <c r="E52" s="301"/>
      <c r="F52" s="301"/>
      <c r="G52" s="304"/>
      <c r="H52" s="304"/>
      <c r="I52" s="307"/>
      <c r="J52" s="307"/>
      <c r="K52" s="107"/>
      <c r="L52" s="107"/>
      <c r="M52" s="265"/>
      <c r="N52" s="267"/>
      <c r="O52" s="270"/>
      <c r="P52" s="273"/>
      <c r="T52" s="34" t="s">
        <v>264</v>
      </c>
      <c r="U52" s="34" t="s">
        <v>266</v>
      </c>
      <c r="W52" s="34"/>
      <c r="X52" s="202" t="s">
        <v>182</v>
      </c>
    </row>
    <row r="53" spans="1:24" ht="19.5" customHeight="1" x14ac:dyDescent="0.2">
      <c r="A53" s="276"/>
      <c r="B53" s="279"/>
      <c r="C53" s="296"/>
      <c r="D53" s="297"/>
      <c r="E53" s="301"/>
      <c r="F53" s="301"/>
      <c r="G53" s="304"/>
      <c r="H53" s="304"/>
      <c r="I53" s="307"/>
      <c r="J53" s="307"/>
      <c r="K53" s="107"/>
      <c r="L53" s="107"/>
      <c r="M53" s="265"/>
      <c r="N53" s="267"/>
      <c r="O53" s="270"/>
      <c r="P53" s="273"/>
      <c r="T53" s="34" t="s">
        <v>265</v>
      </c>
      <c r="U53" s="34" t="s">
        <v>267</v>
      </c>
      <c r="W53" s="34"/>
      <c r="X53" s="202" t="s">
        <v>182</v>
      </c>
    </row>
    <row r="54" spans="1:24" ht="19.5" customHeight="1" x14ac:dyDescent="0.2">
      <c r="A54" s="277"/>
      <c r="B54" s="280"/>
      <c r="C54" s="298"/>
      <c r="D54" s="299"/>
      <c r="E54" s="302"/>
      <c r="F54" s="302"/>
      <c r="G54" s="305"/>
      <c r="H54" s="305"/>
      <c r="I54" s="308"/>
      <c r="J54" s="308"/>
      <c r="K54" s="101"/>
      <c r="L54" s="101"/>
      <c r="M54" s="264"/>
      <c r="N54" s="268"/>
      <c r="O54" s="271"/>
      <c r="P54" s="274"/>
      <c r="Q54" s="62">
        <v>0.29166666666666669</v>
      </c>
      <c r="R54" s="58"/>
      <c r="W54" s="34"/>
    </row>
    <row r="55" spans="1:24" ht="19.5" customHeight="1" x14ac:dyDescent="0.2">
      <c r="A55" s="35" t="s">
        <v>34</v>
      </c>
      <c r="B55" s="36">
        <f>SUM(B41+1)</f>
        <v>45661</v>
      </c>
      <c r="C55" s="294"/>
      <c r="D55" s="295"/>
      <c r="E55" s="300"/>
      <c r="F55" s="300"/>
      <c r="G55" s="300"/>
      <c r="H55" s="300"/>
      <c r="I55" s="300"/>
      <c r="J55" s="300"/>
      <c r="K55" s="300"/>
      <c r="L55" s="300"/>
      <c r="M55" s="263">
        <f>(F55-E55)+(L55-K55)</f>
        <v>0</v>
      </c>
      <c r="N55" s="263">
        <f>(H55-G55)+(J55-I55)</f>
        <v>0</v>
      </c>
      <c r="O55" s="263">
        <f>(H55-G55)+(J55-I55)</f>
        <v>0</v>
      </c>
      <c r="P55" s="263">
        <f>SUM(M55:O56)</f>
        <v>0</v>
      </c>
    </row>
    <row r="56" spans="1:24" ht="19.5" customHeight="1" x14ac:dyDescent="0.2">
      <c r="A56" s="37" t="s">
        <v>35</v>
      </c>
      <c r="B56" s="36">
        <f>SUM(B55+1)</f>
        <v>45662</v>
      </c>
      <c r="C56" s="298"/>
      <c r="D56" s="299"/>
      <c r="E56" s="302"/>
      <c r="F56" s="302"/>
      <c r="G56" s="302"/>
      <c r="H56" s="302"/>
      <c r="I56" s="302"/>
      <c r="J56" s="302"/>
      <c r="K56" s="302"/>
      <c r="L56" s="302"/>
      <c r="M56" s="264"/>
      <c r="N56" s="264"/>
      <c r="O56" s="264"/>
      <c r="P56" s="264"/>
    </row>
    <row r="57" spans="1:24" ht="30" customHeight="1" x14ac:dyDescent="0.2">
      <c r="A57" s="38"/>
      <c r="B57" s="38"/>
      <c r="C57" s="38"/>
      <c r="D57" s="38"/>
      <c r="E57" s="39"/>
      <c r="F57" s="40"/>
      <c r="G57" s="40"/>
      <c r="H57" s="38"/>
      <c r="I57" s="38"/>
      <c r="J57" s="38"/>
      <c r="K57" s="41"/>
      <c r="L57" s="41"/>
      <c r="M57" s="41"/>
      <c r="N57" s="38"/>
    </row>
    <row r="58" spans="1:24" ht="30.75" customHeight="1" x14ac:dyDescent="0.2">
      <c r="A58" s="177"/>
      <c r="B58" s="177"/>
      <c r="C58" s="177"/>
      <c r="D58" s="177"/>
      <c r="E58" s="178"/>
      <c r="F58" s="177"/>
      <c r="G58" s="38"/>
      <c r="H58" s="38"/>
      <c r="I58" s="38"/>
      <c r="J58" s="281" t="s">
        <v>36</v>
      </c>
      <c r="K58" s="281"/>
      <c r="L58" s="281"/>
      <c r="M58" s="108">
        <f>SUM(M9+M12+M15+M18+M41+M55+M56)</f>
        <v>0</v>
      </c>
      <c r="N58" s="110">
        <f>SUM(N9+N12+N15+N18+N41+N55+N56)</f>
        <v>0.37638888888888894</v>
      </c>
      <c r="O58" s="109">
        <f>SUM(O9+O12+O15+O18+O41+O55+O56)</f>
        <v>0.28472222222222221</v>
      </c>
      <c r="P58" s="111">
        <f>SUM(P9+P12+P15+P18+P41+P55+P56)</f>
        <v>0.6611111111111112</v>
      </c>
      <c r="R58" s="65"/>
    </row>
    <row r="59" spans="1:24" ht="30.75" customHeight="1" x14ac:dyDescent="0.2">
      <c r="A59" s="177"/>
      <c r="B59" s="177"/>
      <c r="C59" s="177"/>
      <c r="D59" s="177"/>
      <c r="E59" s="178"/>
      <c r="F59" s="177"/>
      <c r="G59" s="38"/>
      <c r="H59" s="38"/>
      <c r="I59" s="38"/>
      <c r="J59" s="281" t="s">
        <v>37</v>
      </c>
      <c r="K59" s="281"/>
      <c r="L59" s="282"/>
      <c r="M59" s="42"/>
      <c r="N59" s="51">
        <f>SUM(Q9:Q56)</f>
        <v>0.58333333333333337</v>
      </c>
      <c r="O59" s="43"/>
    </row>
    <row r="60" spans="1:24" ht="30.75" customHeight="1" x14ac:dyDescent="0.2">
      <c r="A60" s="177"/>
      <c r="B60" s="177"/>
      <c r="C60" s="177"/>
      <c r="D60" s="177"/>
      <c r="E60" s="178"/>
      <c r="F60" s="177"/>
      <c r="G60" s="38"/>
      <c r="H60" s="38"/>
      <c r="I60" s="38"/>
      <c r="J60" s="281" t="s">
        <v>38</v>
      </c>
      <c r="K60" s="281"/>
      <c r="L60" s="282"/>
      <c r="M60" s="42"/>
      <c r="N60" s="51">
        <f>SUM(P58-N59)</f>
        <v>7.7777777777777835E-2</v>
      </c>
      <c r="O60" s="43"/>
    </row>
    <row r="61" spans="1:24" ht="30.75" customHeight="1" x14ac:dyDescent="0.2">
      <c r="A61" s="177"/>
      <c r="B61" s="177"/>
      <c r="C61" s="177"/>
      <c r="D61" s="177"/>
      <c r="E61" s="178"/>
      <c r="F61" s="177"/>
      <c r="G61" s="38"/>
      <c r="H61" s="38"/>
      <c r="I61" s="38"/>
      <c r="J61" s="281" t="s">
        <v>39</v>
      </c>
      <c r="K61" s="281"/>
      <c r="L61" s="282"/>
      <c r="M61" s="42"/>
      <c r="N61" s="51">
        <v>0</v>
      </c>
      <c r="O61" s="43"/>
    </row>
    <row r="62" spans="1:24" ht="30.75" customHeight="1" x14ac:dyDescent="0.2">
      <c r="A62" s="179"/>
      <c r="B62" s="179"/>
      <c r="C62" s="179"/>
      <c r="D62" s="179"/>
      <c r="E62" s="178"/>
      <c r="F62" s="179"/>
      <c r="H62" s="38"/>
      <c r="I62" s="38"/>
      <c r="J62" s="281" t="s">
        <v>40</v>
      </c>
      <c r="K62" s="281"/>
      <c r="L62" s="282"/>
      <c r="M62" s="44"/>
      <c r="N62" s="52">
        <f>N60+N61</f>
        <v>7.7777777777777835E-2</v>
      </c>
      <c r="O62" s="45"/>
    </row>
    <row r="63" spans="1:24" x14ac:dyDescent="0.2">
      <c r="A63" s="179"/>
      <c r="B63" s="179"/>
      <c r="C63" s="179"/>
      <c r="D63" s="179"/>
      <c r="E63" s="178"/>
      <c r="F63" s="179"/>
    </row>
    <row r="64" spans="1:24" x14ac:dyDescent="0.2">
      <c r="A64" s="179"/>
      <c r="B64" s="179"/>
      <c r="C64" s="179"/>
      <c r="D64" s="179"/>
      <c r="E64" s="178"/>
      <c r="F64" s="179"/>
    </row>
    <row r="69" spans="5:9" x14ac:dyDescent="0.2">
      <c r="F69" s="38"/>
      <c r="G69" s="38"/>
      <c r="H69" s="38"/>
      <c r="I69" s="38"/>
    </row>
    <row r="70" spans="5:9" x14ac:dyDescent="0.2">
      <c r="F70" s="38"/>
      <c r="G70" s="38"/>
      <c r="H70" s="38"/>
      <c r="I70" s="38"/>
    </row>
    <row r="71" spans="5:9" x14ac:dyDescent="0.2">
      <c r="F71" s="38"/>
      <c r="G71" s="38"/>
      <c r="H71" s="38"/>
      <c r="I71" s="38"/>
    </row>
    <row r="72" spans="5:9" x14ac:dyDescent="0.2">
      <c r="F72" s="38"/>
      <c r="G72" s="38"/>
      <c r="H72" s="38"/>
      <c r="I72" s="38"/>
    </row>
    <row r="73" spans="5:9" x14ac:dyDescent="0.2">
      <c r="F73" s="38"/>
      <c r="G73" s="38"/>
      <c r="H73" s="38"/>
      <c r="I73" s="38"/>
    </row>
    <row r="74" spans="5:9" x14ac:dyDescent="0.2">
      <c r="F74" s="38"/>
      <c r="G74" s="38"/>
      <c r="H74" s="38"/>
      <c r="I74" s="38"/>
    </row>
    <row r="80" spans="5:9" x14ac:dyDescent="0.2">
      <c r="E80" s="15"/>
    </row>
  </sheetData>
  <mergeCells count="89">
    <mergeCell ref="J55:J56"/>
    <mergeCell ref="K55:K56"/>
    <mergeCell ref="L55:L56"/>
    <mergeCell ref="C55:D56"/>
    <mergeCell ref="E55:E56"/>
    <mergeCell ref="F55:F56"/>
    <mergeCell ref="G55:G56"/>
    <mergeCell ref="H55:H56"/>
    <mergeCell ref="I55:I56"/>
    <mergeCell ref="I15:I17"/>
    <mergeCell ref="I18:I40"/>
    <mergeCell ref="I41:I54"/>
    <mergeCell ref="J12:J14"/>
    <mergeCell ref="J15:J17"/>
    <mergeCell ref="J18:J40"/>
    <mergeCell ref="J41:J54"/>
    <mergeCell ref="G15:G17"/>
    <mergeCell ref="G18:G40"/>
    <mergeCell ref="G41:G54"/>
    <mergeCell ref="H12:H14"/>
    <mergeCell ref="H15:H17"/>
    <mergeCell ref="H18:H40"/>
    <mergeCell ref="H41:H54"/>
    <mergeCell ref="G9:G11"/>
    <mergeCell ref="H9:H11"/>
    <mergeCell ref="I9:I11"/>
    <mergeCell ref="J9:J11"/>
    <mergeCell ref="G12:G14"/>
    <mergeCell ref="I12:I14"/>
    <mergeCell ref="F9:F11"/>
    <mergeCell ref="F12:F14"/>
    <mergeCell ref="F15:F17"/>
    <mergeCell ref="F18:F40"/>
    <mergeCell ref="F41:F54"/>
    <mergeCell ref="E12:E14"/>
    <mergeCell ref="E15:E17"/>
    <mergeCell ref="E18:E40"/>
    <mergeCell ref="E41:E54"/>
    <mergeCell ref="E9:E11"/>
    <mergeCell ref="C9:D11"/>
    <mergeCell ref="C12:D14"/>
    <mergeCell ref="C15:D17"/>
    <mergeCell ref="C18:D40"/>
    <mergeCell ref="C41:D54"/>
    <mergeCell ref="Q6:Q7"/>
    <mergeCell ref="A1:N1"/>
    <mergeCell ref="G6:H6"/>
    <mergeCell ref="I6:J6"/>
    <mergeCell ref="K6:L6"/>
    <mergeCell ref="M6:P6"/>
    <mergeCell ref="J62:L62"/>
    <mergeCell ref="J58:L58"/>
    <mergeCell ref="J59:L59"/>
    <mergeCell ref="J60:L60"/>
    <mergeCell ref="J61:L61"/>
    <mergeCell ref="A41:A54"/>
    <mergeCell ref="B9:B11"/>
    <mergeCell ref="B12:B14"/>
    <mergeCell ref="B15:B17"/>
    <mergeCell ref="B18:B40"/>
    <mergeCell ref="B41:B54"/>
    <mergeCell ref="A9:A11"/>
    <mergeCell ref="A12:A14"/>
    <mergeCell ref="A15:A17"/>
    <mergeCell ref="A18:A40"/>
    <mergeCell ref="M9:M11"/>
    <mergeCell ref="N9:N11"/>
    <mergeCell ref="O9:O11"/>
    <mergeCell ref="P9:P11"/>
    <mergeCell ref="M12:M14"/>
    <mergeCell ref="N12:N14"/>
    <mergeCell ref="O12:O14"/>
    <mergeCell ref="P12:P14"/>
    <mergeCell ref="M15:M17"/>
    <mergeCell ref="N15:N17"/>
    <mergeCell ref="O15:O17"/>
    <mergeCell ref="P15:P17"/>
    <mergeCell ref="M18:M40"/>
    <mergeCell ref="N18:N40"/>
    <mergeCell ref="O18:O40"/>
    <mergeCell ref="P18:P40"/>
    <mergeCell ref="M55:M56"/>
    <mergeCell ref="N55:N56"/>
    <mergeCell ref="O55:O56"/>
    <mergeCell ref="P55:P56"/>
    <mergeCell ref="M41:M54"/>
    <mergeCell ref="N41:N54"/>
    <mergeCell ref="O41:O54"/>
    <mergeCell ref="P41:P54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47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72">
    <pageSetUpPr fitToPage="1"/>
  </sheetPr>
  <dimension ref="A1:AC127"/>
  <sheetViews>
    <sheetView topLeftCell="A3" zoomScale="85" zoomScaleNormal="85" workbookViewId="0">
      <selection activeCell="R29" sqref="R29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21" max="21" width="13.140625" customWidth="1"/>
    <col min="23" max="23" width="13.5703125" customWidth="1"/>
  </cols>
  <sheetData>
    <row r="1" spans="1:26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6" ht="60.6" hidden="1" customHeight="1" x14ac:dyDescent="0.2"/>
    <row r="3" spans="1:26" s="3" customFormat="1" ht="12.75" customHeight="1" x14ac:dyDescent="0.2">
      <c r="K3" s="4"/>
      <c r="L3" s="4"/>
      <c r="M3" s="4"/>
      <c r="O3" s="5"/>
      <c r="P3" s="5"/>
      <c r="Q3" s="60"/>
    </row>
    <row r="4" spans="1:26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6" ht="39" customHeight="1" x14ac:dyDescent="0.2">
      <c r="A5" s="12" t="s">
        <v>41</v>
      </c>
      <c r="B5" s="13" t="s">
        <v>3</v>
      </c>
      <c r="C5" s="14">
        <f>SUM('SEM1'!B56+1)</f>
        <v>45663</v>
      </c>
      <c r="D5" s="15" t="s">
        <v>4</v>
      </c>
      <c r="E5" s="16">
        <f>SUM(B103)</f>
        <v>45669</v>
      </c>
      <c r="F5" s="17"/>
      <c r="G5" s="17"/>
      <c r="H5" s="17"/>
      <c r="I5" s="17"/>
      <c r="J5" s="17"/>
      <c r="K5" s="18"/>
      <c r="L5" s="18"/>
      <c r="P5" s="19"/>
    </row>
    <row r="6" spans="1:26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6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6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6" ht="19.5" customHeight="1" x14ac:dyDescent="0.2">
      <c r="A9" s="275" t="s">
        <v>20</v>
      </c>
      <c r="B9" s="278">
        <f>SUM(C5)</f>
        <v>45663</v>
      </c>
      <c r="C9" s="294" t="s">
        <v>284</v>
      </c>
      <c r="D9" s="295"/>
      <c r="E9" s="300"/>
      <c r="F9" s="300"/>
      <c r="G9" s="303">
        <v>0.35972222222222222</v>
      </c>
      <c r="H9" s="303">
        <v>0.52083333333333337</v>
      </c>
      <c r="I9" s="306">
        <v>0.57291666666666663</v>
      </c>
      <c r="J9" s="306">
        <v>0.74652777777777779</v>
      </c>
      <c r="K9" s="300"/>
      <c r="L9" s="300"/>
      <c r="M9" s="263">
        <f>(F28-E28)+(L28-K28)</f>
        <v>0</v>
      </c>
      <c r="N9" s="266">
        <f>(H9-G9)</f>
        <v>0.16111111111111115</v>
      </c>
      <c r="O9" s="269">
        <f>(J9-I9)</f>
        <v>0.17361111111111116</v>
      </c>
      <c r="P9" s="272">
        <f>SUM(M9:O28)</f>
        <v>0.33472222222222231</v>
      </c>
      <c r="R9" s="34" t="s">
        <v>172</v>
      </c>
      <c r="S9" s="34" t="s">
        <v>33</v>
      </c>
    </row>
    <row r="10" spans="1:26" ht="19.5" customHeight="1" x14ac:dyDescent="0.2">
      <c r="A10" s="276"/>
      <c r="B10" s="279"/>
      <c r="C10" s="296"/>
      <c r="D10" s="297"/>
      <c r="E10" s="301"/>
      <c r="F10" s="301"/>
      <c r="G10" s="304"/>
      <c r="H10" s="304"/>
      <c r="I10" s="307"/>
      <c r="J10" s="307"/>
      <c r="K10" s="301"/>
      <c r="L10" s="301"/>
      <c r="M10" s="265"/>
      <c r="N10" s="267"/>
      <c r="O10" s="270"/>
      <c r="P10" s="273"/>
      <c r="S10" s="34" t="s">
        <v>178</v>
      </c>
    </row>
    <row r="11" spans="1:26" ht="19.5" customHeight="1" x14ac:dyDescent="0.2">
      <c r="A11" s="276"/>
      <c r="B11" s="279"/>
      <c r="C11" s="296"/>
      <c r="D11" s="297"/>
      <c r="E11" s="301"/>
      <c r="F11" s="301"/>
      <c r="G11" s="304"/>
      <c r="H11" s="304"/>
      <c r="I11" s="307"/>
      <c r="J11" s="307"/>
      <c r="K11" s="301"/>
      <c r="L11" s="301"/>
      <c r="M11" s="265"/>
      <c r="N11" s="267"/>
      <c r="O11" s="270"/>
      <c r="P11" s="273"/>
      <c r="S11" s="34" t="s">
        <v>269</v>
      </c>
    </row>
    <row r="12" spans="1:26" ht="19.5" customHeight="1" x14ac:dyDescent="0.2">
      <c r="A12" s="276"/>
      <c r="B12" s="279"/>
      <c r="C12" s="296"/>
      <c r="D12" s="297"/>
      <c r="E12" s="301"/>
      <c r="F12" s="301"/>
      <c r="G12" s="304"/>
      <c r="H12" s="304"/>
      <c r="I12" s="307"/>
      <c r="J12" s="307"/>
      <c r="K12" s="301"/>
      <c r="L12" s="301"/>
      <c r="M12" s="265"/>
      <c r="N12" s="267"/>
      <c r="O12" s="270"/>
      <c r="P12" s="273"/>
      <c r="S12" s="204" t="s">
        <v>270</v>
      </c>
      <c r="U12" s="34" t="s">
        <v>272</v>
      </c>
      <c r="W12" s="34" t="s">
        <v>273</v>
      </c>
      <c r="Y12" s="187" t="s">
        <v>180</v>
      </c>
    </row>
    <row r="13" spans="1:26" ht="19.5" customHeight="1" x14ac:dyDescent="0.2">
      <c r="A13" s="276"/>
      <c r="B13" s="279"/>
      <c r="C13" s="296"/>
      <c r="D13" s="297"/>
      <c r="E13" s="301"/>
      <c r="F13" s="301"/>
      <c r="G13" s="304"/>
      <c r="H13" s="304"/>
      <c r="I13" s="307"/>
      <c r="J13" s="307"/>
      <c r="K13" s="301"/>
      <c r="L13" s="301"/>
      <c r="M13" s="265"/>
      <c r="N13" s="267"/>
      <c r="O13" s="270"/>
      <c r="P13" s="273"/>
      <c r="S13" s="204" t="s">
        <v>271</v>
      </c>
      <c r="U13" s="34" t="s">
        <v>274</v>
      </c>
      <c r="X13" s="34" t="s">
        <v>275</v>
      </c>
      <c r="Z13" s="187" t="s">
        <v>180</v>
      </c>
    </row>
    <row r="14" spans="1:26" ht="19.5" customHeight="1" x14ac:dyDescent="0.2">
      <c r="A14" s="276"/>
      <c r="B14" s="279"/>
      <c r="C14" s="296"/>
      <c r="D14" s="297"/>
      <c r="E14" s="301"/>
      <c r="F14" s="301"/>
      <c r="G14" s="304"/>
      <c r="H14" s="304"/>
      <c r="I14" s="307"/>
      <c r="J14" s="307"/>
      <c r="K14" s="301"/>
      <c r="L14" s="301"/>
      <c r="M14" s="265"/>
      <c r="N14" s="267"/>
      <c r="O14" s="270"/>
      <c r="P14" s="273"/>
      <c r="R14" s="34" t="s">
        <v>171</v>
      </c>
      <c r="S14" s="34" t="s">
        <v>24</v>
      </c>
      <c r="U14" s="34"/>
      <c r="X14" s="34"/>
    </row>
    <row r="15" spans="1:26" ht="19.5" customHeight="1" x14ac:dyDescent="0.2">
      <c r="A15" s="276"/>
      <c r="B15" s="279"/>
      <c r="C15" s="296"/>
      <c r="D15" s="297"/>
      <c r="E15" s="301"/>
      <c r="F15" s="301"/>
      <c r="G15" s="304"/>
      <c r="H15" s="304"/>
      <c r="I15" s="307"/>
      <c r="J15" s="307"/>
      <c r="K15" s="301"/>
      <c r="L15" s="301"/>
      <c r="M15" s="265"/>
      <c r="N15" s="267"/>
      <c r="O15" s="270"/>
      <c r="P15" s="273"/>
      <c r="S15" s="34" t="s">
        <v>179</v>
      </c>
      <c r="U15" s="34"/>
      <c r="X15" s="34"/>
    </row>
    <row r="16" spans="1:26" ht="19.5" customHeight="1" x14ac:dyDescent="0.2">
      <c r="A16" s="276"/>
      <c r="B16" s="279"/>
      <c r="C16" s="296"/>
      <c r="D16" s="297"/>
      <c r="E16" s="301"/>
      <c r="F16" s="301"/>
      <c r="G16" s="304"/>
      <c r="H16" s="304"/>
      <c r="I16" s="307"/>
      <c r="J16" s="307"/>
      <c r="K16" s="301"/>
      <c r="L16" s="301"/>
      <c r="M16" s="265"/>
      <c r="N16" s="267"/>
      <c r="O16" s="270"/>
      <c r="P16" s="273"/>
      <c r="S16" s="34" t="s">
        <v>276</v>
      </c>
      <c r="U16" s="34"/>
      <c r="V16" s="202" t="s">
        <v>182</v>
      </c>
      <c r="W16" s="205" t="s">
        <v>287</v>
      </c>
      <c r="X16" s="205"/>
      <c r="Y16" s="187"/>
    </row>
    <row r="17" spans="1:24" ht="19.5" customHeight="1" x14ac:dyDescent="0.2">
      <c r="A17" s="276"/>
      <c r="B17" s="279"/>
      <c r="C17" s="296"/>
      <c r="D17" s="297"/>
      <c r="E17" s="301"/>
      <c r="F17" s="301"/>
      <c r="G17" s="304"/>
      <c r="H17" s="304"/>
      <c r="I17" s="307"/>
      <c r="J17" s="307"/>
      <c r="K17" s="301"/>
      <c r="L17" s="301"/>
      <c r="M17" s="265"/>
      <c r="N17" s="267"/>
      <c r="O17" s="270"/>
      <c r="P17" s="273"/>
      <c r="S17" s="34" t="s">
        <v>277</v>
      </c>
      <c r="U17" s="34"/>
      <c r="V17" s="309" t="s">
        <v>283</v>
      </c>
      <c r="W17" s="309"/>
      <c r="X17" s="309"/>
    </row>
    <row r="18" spans="1:24" ht="19.5" customHeight="1" x14ac:dyDescent="0.2">
      <c r="A18" s="276"/>
      <c r="B18" s="279"/>
      <c r="C18" s="296"/>
      <c r="D18" s="297"/>
      <c r="E18" s="301"/>
      <c r="F18" s="301"/>
      <c r="G18" s="304"/>
      <c r="H18" s="304"/>
      <c r="I18" s="307"/>
      <c r="J18" s="307"/>
      <c r="K18" s="301"/>
      <c r="L18" s="301"/>
      <c r="M18" s="265"/>
      <c r="N18" s="267"/>
      <c r="O18" s="270"/>
      <c r="P18" s="273"/>
      <c r="R18" t="s">
        <v>191</v>
      </c>
      <c r="S18" s="34" t="s">
        <v>32</v>
      </c>
      <c r="U18" s="34"/>
      <c r="X18" s="34"/>
    </row>
    <row r="19" spans="1:24" ht="19.5" customHeight="1" x14ac:dyDescent="0.2">
      <c r="A19" s="276"/>
      <c r="B19" s="279"/>
      <c r="C19" s="296"/>
      <c r="D19" s="297"/>
      <c r="E19" s="301"/>
      <c r="F19" s="301"/>
      <c r="G19" s="304"/>
      <c r="H19" s="304"/>
      <c r="I19" s="307"/>
      <c r="J19" s="307"/>
      <c r="K19" s="301"/>
      <c r="L19" s="301"/>
      <c r="M19" s="265"/>
      <c r="N19" s="267"/>
      <c r="O19" s="270"/>
      <c r="P19" s="273"/>
      <c r="S19" s="34" t="s">
        <v>192</v>
      </c>
      <c r="U19" s="34"/>
      <c r="X19" s="34"/>
    </row>
    <row r="20" spans="1:24" ht="19.5" customHeight="1" x14ac:dyDescent="0.2">
      <c r="A20" s="276"/>
      <c r="B20" s="279"/>
      <c r="C20" s="296"/>
      <c r="D20" s="297"/>
      <c r="E20" s="301"/>
      <c r="F20" s="301"/>
      <c r="G20" s="304"/>
      <c r="H20" s="304"/>
      <c r="I20" s="307"/>
      <c r="J20" s="307"/>
      <c r="K20" s="301"/>
      <c r="L20" s="301"/>
      <c r="M20" s="265"/>
      <c r="N20" s="267"/>
      <c r="O20" s="270"/>
      <c r="P20" s="273"/>
      <c r="S20" s="34" t="s">
        <v>278</v>
      </c>
      <c r="U20" s="34"/>
      <c r="W20" s="202" t="s">
        <v>182</v>
      </c>
      <c r="X20" s="34"/>
    </row>
    <row r="21" spans="1:24" ht="19.5" customHeight="1" x14ac:dyDescent="0.2">
      <c r="A21" s="276"/>
      <c r="B21" s="279"/>
      <c r="C21" s="296"/>
      <c r="D21" s="297"/>
      <c r="E21" s="301"/>
      <c r="F21" s="301"/>
      <c r="G21" s="304"/>
      <c r="H21" s="304"/>
      <c r="I21" s="307"/>
      <c r="J21" s="307"/>
      <c r="K21" s="301"/>
      <c r="L21" s="301"/>
      <c r="M21" s="265"/>
      <c r="N21" s="267"/>
      <c r="O21" s="270"/>
      <c r="P21" s="273"/>
      <c r="S21" s="34" t="s">
        <v>279</v>
      </c>
      <c r="U21" s="202" t="s">
        <v>182</v>
      </c>
      <c r="X21" s="34"/>
    </row>
    <row r="22" spans="1:24" ht="19.5" customHeight="1" x14ac:dyDescent="0.2">
      <c r="A22" s="276"/>
      <c r="B22" s="279"/>
      <c r="C22" s="296"/>
      <c r="D22" s="297"/>
      <c r="E22" s="301"/>
      <c r="F22" s="301"/>
      <c r="G22" s="304"/>
      <c r="H22" s="304"/>
      <c r="I22" s="307"/>
      <c r="J22" s="307"/>
      <c r="K22" s="301"/>
      <c r="L22" s="301"/>
      <c r="M22" s="265"/>
      <c r="N22" s="267"/>
      <c r="O22" s="270"/>
      <c r="P22" s="273"/>
      <c r="R22" s="34" t="s">
        <v>217</v>
      </c>
      <c r="S22" s="34" t="s">
        <v>24</v>
      </c>
      <c r="U22" s="34"/>
      <c r="X22" s="34"/>
    </row>
    <row r="23" spans="1:24" ht="19.5" customHeight="1" x14ac:dyDescent="0.2">
      <c r="A23" s="276"/>
      <c r="B23" s="279"/>
      <c r="C23" s="296"/>
      <c r="D23" s="297"/>
      <c r="E23" s="301"/>
      <c r="F23" s="301"/>
      <c r="G23" s="304"/>
      <c r="H23" s="304"/>
      <c r="I23" s="307"/>
      <c r="J23" s="307"/>
      <c r="K23" s="301"/>
      <c r="L23" s="301"/>
      <c r="M23" s="265"/>
      <c r="N23" s="267"/>
      <c r="O23" s="270"/>
      <c r="P23" s="273"/>
      <c r="S23" s="34" t="s">
        <v>280</v>
      </c>
      <c r="U23" s="34"/>
      <c r="V23" s="202" t="s">
        <v>182</v>
      </c>
      <c r="X23" s="34"/>
    </row>
    <row r="24" spans="1:24" ht="19.5" customHeight="1" x14ac:dyDescent="0.2">
      <c r="A24" s="276"/>
      <c r="B24" s="279"/>
      <c r="C24" s="296"/>
      <c r="D24" s="297"/>
      <c r="E24" s="301"/>
      <c r="F24" s="301"/>
      <c r="G24" s="304"/>
      <c r="H24" s="304"/>
      <c r="I24" s="307"/>
      <c r="J24" s="307"/>
      <c r="K24" s="301"/>
      <c r="L24" s="301"/>
      <c r="M24" s="265"/>
      <c r="N24" s="267"/>
      <c r="O24" s="270"/>
      <c r="P24" s="273"/>
      <c r="R24" s="34" t="s">
        <v>237</v>
      </c>
      <c r="S24" s="34" t="s">
        <v>58</v>
      </c>
      <c r="U24" s="34"/>
      <c r="V24" s="34"/>
      <c r="X24" s="34"/>
    </row>
    <row r="25" spans="1:24" ht="19.5" customHeight="1" x14ac:dyDescent="0.2">
      <c r="A25" s="276"/>
      <c r="B25" s="279"/>
      <c r="C25" s="296"/>
      <c r="D25" s="297"/>
      <c r="E25" s="301"/>
      <c r="F25" s="301"/>
      <c r="G25" s="304"/>
      <c r="H25" s="304"/>
      <c r="I25" s="307"/>
      <c r="J25" s="307"/>
      <c r="K25" s="301"/>
      <c r="L25" s="301"/>
      <c r="M25" s="265"/>
      <c r="N25" s="267"/>
      <c r="O25" s="270"/>
      <c r="P25" s="273"/>
      <c r="S25" s="34" t="s">
        <v>285</v>
      </c>
      <c r="U25" s="34"/>
      <c r="V25" s="34"/>
      <c r="X25" s="34"/>
    </row>
    <row r="26" spans="1:24" ht="19.5" customHeight="1" x14ac:dyDescent="0.2">
      <c r="A26" s="276"/>
      <c r="B26" s="279"/>
      <c r="C26" s="296"/>
      <c r="D26" s="297"/>
      <c r="E26" s="301"/>
      <c r="F26" s="301"/>
      <c r="G26" s="304"/>
      <c r="H26" s="304"/>
      <c r="I26" s="307"/>
      <c r="J26" s="307"/>
      <c r="K26" s="301"/>
      <c r="L26" s="301"/>
      <c r="M26" s="265"/>
      <c r="N26" s="267"/>
      <c r="O26" s="270"/>
      <c r="P26" s="273"/>
      <c r="S26" s="34" t="s">
        <v>149</v>
      </c>
      <c r="T26" s="202" t="s">
        <v>182</v>
      </c>
      <c r="U26" s="34"/>
      <c r="V26" s="34"/>
      <c r="X26" s="34"/>
    </row>
    <row r="27" spans="1:24" ht="19.5" customHeight="1" x14ac:dyDescent="0.2">
      <c r="A27" s="276"/>
      <c r="B27" s="279"/>
      <c r="C27" s="296"/>
      <c r="D27" s="297"/>
      <c r="E27" s="301"/>
      <c r="F27" s="301"/>
      <c r="G27" s="304"/>
      <c r="H27" s="304"/>
      <c r="I27" s="307"/>
      <c r="J27" s="307"/>
      <c r="K27" s="301"/>
      <c r="L27" s="301"/>
      <c r="M27" s="265"/>
      <c r="N27" s="267"/>
      <c r="O27" s="270"/>
      <c r="P27" s="273"/>
      <c r="S27" s="34" t="s">
        <v>286</v>
      </c>
      <c r="U27" s="202" t="s">
        <v>182</v>
      </c>
      <c r="V27" s="34"/>
      <c r="X27" s="34"/>
    </row>
    <row r="28" spans="1:24" ht="19.5" customHeight="1" x14ac:dyDescent="0.2">
      <c r="A28" s="277"/>
      <c r="B28" s="280"/>
      <c r="C28" s="298"/>
      <c r="D28" s="299"/>
      <c r="E28" s="302"/>
      <c r="F28" s="302"/>
      <c r="G28" s="305"/>
      <c r="H28" s="305"/>
      <c r="I28" s="308"/>
      <c r="J28" s="308"/>
      <c r="K28" s="302"/>
      <c r="L28" s="302"/>
      <c r="M28" s="264"/>
      <c r="N28" s="268"/>
      <c r="O28" s="271"/>
      <c r="P28" s="274"/>
      <c r="Q28" s="62">
        <v>0.29166666666666669</v>
      </c>
    </row>
    <row r="29" spans="1:24" ht="19.5" customHeight="1" x14ac:dyDescent="0.2">
      <c r="A29" s="275" t="s">
        <v>22</v>
      </c>
      <c r="B29" s="278">
        <f>SUM(B9+1)</f>
        <v>45664</v>
      </c>
      <c r="C29" s="294" t="s">
        <v>295</v>
      </c>
      <c r="D29" s="295"/>
      <c r="E29" s="300"/>
      <c r="F29" s="300"/>
      <c r="G29" s="303">
        <v>0.33263888888888887</v>
      </c>
      <c r="H29" s="303">
        <v>0.52083333333333337</v>
      </c>
      <c r="I29" s="306">
        <v>0.55208333333333337</v>
      </c>
      <c r="J29" s="306">
        <v>0.7104166666666667</v>
      </c>
      <c r="K29" s="300"/>
      <c r="L29" s="300"/>
      <c r="M29" s="263">
        <f>(F45-E45)+(L45-K45)</f>
        <v>0</v>
      </c>
      <c r="N29" s="266">
        <f>(H29-G29)</f>
        <v>0.1881944444444445</v>
      </c>
      <c r="O29" s="269">
        <f>(J29-I29)</f>
        <v>0.15833333333333333</v>
      </c>
      <c r="P29" s="272">
        <f>SUM(M29:O45)</f>
        <v>0.34652777777777782</v>
      </c>
      <c r="R29" t="s">
        <v>191</v>
      </c>
      <c r="S29" s="34" t="s">
        <v>24</v>
      </c>
    </row>
    <row r="30" spans="1:24" ht="19.5" customHeight="1" x14ac:dyDescent="0.2">
      <c r="A30" s="276"/>
      <c r="B30" s="279"/>
      <c r="C30" s="296"/>
      <c r="D30" s="297"/>
      <c r="E30" s="301"/>
      <c r="F30" s="301"/>
      <c r="G30" s="304"/>
      <c r="H30" s="304"/>
      <c r="I30" s="307"/>
      <c r="J30" s="307"/>
      <c r="K30" s="301"/>
      <c r="L30" s="301"/>
      <c r="M30" s="265"/>
      <c r="N30" s="267"/>
      <c r="O30" s="270"/>
      <c r="P30" s="273"/>
      <c r="S30" s="34" t="s">
        <v>192</v>
      </c>
    </row>
    <row r="31" spans="1:24" ht="19.5" customHeight="1" x14ac:dyDescent="0.2">
      <c r="A31" s="276"/>
      <c r="B31" s="279"/>
      <c r="C31" s="296"/>
      <c r="D31" s="297"/>
      <c r="E31" s="301"/>
      <c r="F31" s="301"/>
      <c r="G31" s="304"/>
      <c r="H31" s="304"/>
      <c r="I31" s="307"/>
      <c r="J31" s="307"/>
      <c r="K31" s="301"/>
      <c r="L31" s="301"/>
      <c r="M31" s="265"/>
      <c r="N31" s="267"/>
      <c r="O31" s="270"/>
      <c r="P31" s="273"/>
      <c r="S31" s="34" t="s">
        <v>288</v>
      </c>
      <c r="U31" s="202" t="s">
        <v>182</v>
      </c>
    </row>
    <row r="32" spans="1:24" ht="19.5" customHeight="1" x14ac:dyDescent="0.2">
      <c r="A32" s="276"/>
      <c r="B32" s="279"/>
      <c r="C32" s="296"/>
      <c r="D32" s="297"/>
      <c r="E32" s="301"/>
      <c r="F32" s="301"/>
      <c r="G32" s="304"/>
      <c r="H32" s="304"/>
      <c r="I32" s="307"/>
      <c r="J32" s="307"/>
      <c r="K32" s="301"/>
      <c r="L32" s="301"/>
      <c r="M32" s="265"/>
      <c r="N32" s="267"/>
      <c r="O32" s="270"/>
      <c r="P32" s="273"/>
      <c r="R32" s="34" t="s">
        <v>289</v>
      </c>
      <c r="S32" s="34" t="s">
        <v>32</v>
      </c>
    </row>
    <row r="33" spans="1:25" ht="19.5" customHeight="1" x14ac:dyDescent="0.2">
      <c r="A33" s="276"/>
      <c r="B33" s="279"/>
      <c r="C33" s="296"/>
      <c r="D33" s="297"/>
      <c r="E33" s="301"/>
      <c r="F33" s="301"/>
      <c r="G33" s="304"/>
      <c r="H33" s="304"/>
      <c r="I33" s="307"/>
      <c r="J33" s="307"/>
      <c r="K33" s="301"/>
      <c r="L33" s="301"/>
      <c r="M33" s="265"/>
      <c r="N33" s="267"/>
      <c r="O33" s="270"/>
      <c r="P33" s="273"/>
      <c r="S33" s="34" t="s">
        <v>290</v>
      </c>
      <c r="W33" s="202" t="s">
        <v>182</v>
      </c>
    </row>
    <row r="34" spans="1:25" ht="19.5" customHeight="1" x14ac:dyDescent="0.2">
      <c r="A34" s="276"/>
      <c r="B34" s="279"/>
      <c r="C34" s="296"/>
      <c r="D34" s="297"/>
      <c r="E34" s="301"/>
      <c r="F34" s="301"/>
      <c r="G34" s="304"/>
      <c r="H34" s="304"/>
      <c r="I34" s="307"/>
      <c r="J34" s="307"/>
      <c r="K34" s="301"/>
      <c r="L34" s="301"/>
      <c r="M34" s="265"/>
      <c r="N34" s="267"/>
      <c r="O34" s="270"/>
      <c r="P34" s="273"/>
      <c r="R34" s="34" t="s">
        <v>174</v>
      </c>
      <c r="S34" s="34" t="s">
        <v>32</v>
      </c>
    </row>
    <row r="35" spans="1:25" ht="19.5" customHeight="1" x14ac:dyDescent="0.2">
      <c r="A35" s="276"/>
      <c r="B35" s="279"/>
      <c r="C35" s="296"/>
      <c r="D35" s="297"/>
      <c r="E35" s="301"/>
      <c r="F35" s="301"/>
      <c r="G35" s="304"/>
      <c r="H35" s="304"/>
      <c r="I35" s="307"/>
      <c r="J35" s="307"/>
      <c r="K35" s="301"/>
      <c r="L35" s="301"/>
      <c r="M35" s="265"/>
      <c r="N35" s="267"/>
      <c r="O35" s="270"/>
      <c r="P35" s="273"/>
      <c r="S35" s="34" t="s">
        <v>175</v>
      </c>
    </row>
    <row r="36" spans="1:25" ht="19.5" customHeight="1" x14ac:dyDescent="0.2">
      <c r="A36" s="276"/>
      <c r="B36" s="279"/>
      <c r="C36" s="296"/>
      <c r="D36" s="297"/>
      <c r="E36" s="301"/>
      <c r="F36" s="301"/>
      <c r="G36" s="304"/>
      <c r="H36" s="304"/>
      <c r="I36" s="307"/>
      <c r="J36" s="307"/>
      <c r="K36" s="301"/>
      <c r="L36" s="301"/>
      <c r="M36" s="265"/>
      <c r="N36" s="267"/>
      <c r="O36" s="270"/>
      <c r="P36" s="273"/>
      <c r="S36" s="34" t="s">
        <v>291</v>
      </c>
      <c r="V36" s="187" t="s">
        <v>180</v>
      </c>
    </row>
    <row r="37" spans="1:25" ht="19.5" customHeight="1" x14ac:dyDescent="0.2">
      <c r="A37" s="276"/>
      <c r="B37" s="279"/>
      <c r="C37" s="296"/>
      <c r="D37" s="297"/>
      <c r="E37" s="301"/>
      <c r="F37" s="301"/>
      <c r="G37" s="304"/>
      <c r="H37" s="304"/>
      <c r="I37" s="307"/>
      <c r="J37" s="307"/>
      <c r="K37" s="301"/>
      <c r="L37" s="301"/>
      <c r="M37" s="265"/>
      <c r="N37" s="267"/>
      <c r="O37" s="270"/>
      <c r="P37" s="273"/>
      <c r="R37" s="34" t="s">
        <v>145</v>
      </c>
      <c r="S37" s="34" t="s">
        <v>24</v>
      </c>
      <c r="V37" s="34"/>
    </row>
    <row r="38" spans="1:25" ht="19.5" customHeight="1" x14ac:dyDescent="0.2">
      <c r="A38" s="276"/>
      <c r="B38" s="279"/>
      <c r="C38" s="296"/>
      <c r="D38" s="297"/>
      <c r="E38" s="301"/>
      <c r="F38" s="301"/>
      <c r="G38" s="304"/>
      <c r="H38" s="304"/>
      <c r="I38" s="307"/>
      <c r="J38" s="307"/>
      <c r="K38" s="301"/>
      <c r="L38" s="301"/>
      <c r="M38" s="265"/>
      <c r="N38" s="267"/>
      <c r="O38" s="270"/>
      <c r="P38" s="273"/>
      <c r="S38" s="34" t="s">
        <v>146</v>
      </c>
      <c r="V38" s="34"/>
    </row>
    <row r="39" spans="1:25" ht="19.5" customHeight="1" x14ac:dyDescent="0.2">
      <c r="A39" s="276"/>
      <c r="B39" s="279"/>
      <c r="C39" s="296"/>
      <c r="D39" s="297"/>
      <c r="E39" s="301"/>
      <c r="F39" s="301"/>
      <c r="G39" s="304"/>
      <c r="H39" s="304"/>
      <c r="I39" s="307"/>
      <c r="J39" s="307"/>
      <c r="K39" s="301"/>
      <c r="L39" s="301"/>
      <c r="M39" s="265"/>
      <c r="N39" s="267"/>
      <c r="O39" s="270"/>
      <c r="P39" s="273"/>
      <c r="S39" s="34" t="s">
        <v>292</v>
      </c>
      <c r="V39" s="34"/>
    </row>
    <row r="40" spans="1:25" ht="19.5" customHeight="1" x14ac:dyDescent="0.2">
      <c r="A40" s="276"/>
      <c r="B40" s="279"/>
      <c r="C40" s="296"/>
      <c r="D40" s="297"/>
      <c r="E40" s="301"/>
      <c r="F40" s="301"/>
      <c r="G40" s="304"/>
      <c r="H40" s="304"/>
      <c r="I40" s="307"/>
      <c r="J40" s="307"/>
      <c r="K40" s="301"/>
      <c r="L40" s="301"/>
      <c r="M40" s="265"/>
      <c r="N40" s="267"/>
      <c r="O40" s="270"/>
      <c r="P40" s="273"/>
      <c r="S40" s="34"/>
      <c r="T40" s="34" t="s">
        <v>293</v>
      </c>
      <c r="V40" s="202" t="s">
        <v>182</v>
      </c>
    </row>
    <row r="41" spans="1:25" ht="19.5" customHeight="1" x14ac:dyDescent="0.2">
      <c r="A41" s="276"/>
      <c r="B41" s="279"/>
      <c r="C41" s="296"/>
      <c r="D41" s="297"/>
      <c r="E41" s="301"/>
      <c r="F41" s="301"/>
      <c r="G41" s="304"/>
      <c r="H41" s="304"/>
      <c r="I41" s="307"/>
      <c r="J41" s="307"/>
      <c r="K41" s="301"/>
      <c r="L41" s="301"/>
      <c r="M41" s="265"/>
      <c r="N41" s="267"/>
      <c r="O41" s="270"/>
      <c r="P41" s="273"/>
      <c r="S41" s="34" t="s">
        <v>294</v>
      </c>
      <c r="T41" s="34"/>
      <c r="V41" s="34"/>
      <c r="Y41" s="187" t="s">
        <v>297</v>
      </c>
    </row>
    <row r="42" spans="1:25" ht="19.5" customHeight="1" x14ac:dyDescent="0.2">
      <c r="A42" s="276"/>
      <c r="B42" s="279"/>
      <c r="C42" s="296"/>
      <c r="D42" s="297"/>
      <c r="E42" s="301"/>
      <c r="F42" s="301"/>
      <c r="G42" s="304"/>
      <c r="H42" s="304"/>
      <c r="I42" s="307"/>
      <c r="J42" s="307"/>
      <c r="K42" s="301"/>
      <c r="L42" s="301"/>
      <c r="M42" s="265"/>
      <c r="N42" s="267"/>
      <c r="O42" s="270"/>
      <c r="P42" s="273"/>
      <c r="R42" t="s">
        <v>171</v>
      </c>
      <c r="S42" s="34" t="s">
        <v>32</v>
      </c>
      <c r="T42" s="34"/>
      <c r="V42" s="34"/>
    </row>
    <row r="43" spans="1:25" ht="19.5" customHeight="1" x14ac:dyDescent="0.2">
      <c r="A43" s="276"/>
      <c r="B43" s="279"/>
      <c r="C43" s="296"/>
      <c r="D43" s="297"/>
      <c r="E43" s="301"/>
      <c r="F43" s="301"/>
      <c r="G43" s="304"/>
      <c r="H43" s="304"/>
      <c r="I43" s="307"/>
      <c r="J43" s="307"/>
      <c r="K43" s="301"/>
      <c r="L43" s="301"/>
      <c r="M43" s="265"/>
      <c r="N43" s="267"/>
      <c r="O43" s="270"/>
      <c r="P43" s="273"/>
      <c r="S43" s="34" t="s">
        <v>179</v>
      </c>
      <c r="T43" s="34"/>
      <c r="V43" s="34"/>
    </row>
    <row r="44" spans="1:25" ht="19.5" customHeight="1" x14ac:dyDescent="0.2">
      <c r="A44" s="276"/>
      <c r="B44" s="279"/>
      <c r="C44" s="296"/>
      <c r="D44" s="297"/>
      <c r="E44" s="301"/>
      <c r="F44" s="301"/>
      <c r="G44" s="304"/>
      <c r="H44" s="304"/>
      <c r="I44" s="307"/>
      <c r="J44" s="307"/>
      <c r="K44" s="301"/>
      <c r="L44" s="301"/>
      <c r="M44" s="265"/>
      <c r="N44" s="267"/>
      <c r="O44" s="270"/>
      <c r="P44" s="273"/>
      <c r="S44" s="34" t="s">
        <v>296</v>
      </c>
      <c r="T44" s="34"/>
      <c r="V44" s="34"/>
      <c r="X44" s="202" t="s">
        <v>182</v>
      </c>
    </row>
    <row r="45" spans="1:25" ht="19.5" customHeight="1" x14ac:dyDescent="0.2">
      <c r="A45" s="277"/>
      <c r="B45" s="280"/>
      <c r="C45" s="298"/>
      <c r="D45" s="299"/>
      <c r="E45" s="302"/>
      <c r="F45" s="302"/>
      <c r="G45" s="305"/>
      <c r="H45" s="305"/>
      <c r="I45" s="308"/>
      <c r="J45" s="308"/>
      <c r="K45" s="302"/>
      <c r="L45" s="302"/>
      <c r="M45" s="264"/>
      <c r="N45" s="268"/>
      <c r="O45" s="271"/>
      <c r="P45" s="274"/>
      <c r="Q45" s="62">
        <v>0.29166666666666669</v>
      </c>
    </row>
    <row r="46" spans="1:25" ht="19.5" customHeight="1" x14ac:dyDescent="0.2">
      <c r="A46" s="275" t="s">
        <v>26</v>
      </c>
      <c r="B46" s="278">
        <f>SUM(B29+1)</f>
        <v>45665</v>
      </c>
      <c r="C46" s="294" t="s">
        <v>302</v>
      </c>
      <c r="D46" s="295"/>
      <c r="E46" s="300"/>
      <c r="F46" s="300"/>
      <c r="G46" s="303">
        <v>0.32847222222222222</v>
      </c>
      <c r="H46" s="303">
        <v>0.52083333333333337</v>
      </c>
      <c r="I46" s="306">
        <v>0.56527777777777777</v>
      </c>
      <c r="J46" s="306">
        <v>0.76736111111111116</v>
      </c>
      <c r="K46" s="300"/>
      <c r="L46" s="300"/>
      <c r="M46" s="263">
        <f>(F69-E69)+(L69-K69)</f>
        <v>0</v>
      </c>
      <c r="N46" s="266">
        <f>(H46-G46)</f>
        <v>0.19236111111111115</v>
      </c>
      <c r="O46" s="269">
        <f>(J46-I46)</f>
        <v>0.20208333333333339</v>
      </c>
      <c r="P46" s="272">
        <f>SUM(M46:O69)</f>
        <v>0.39444444444444454</v>
      </c>
      <c r="R46" s="34" t="s">
        <v>174</v>
      </c>
      <c r="S46" s="34" t="s">
        <v>24</v>
      </c>
    </row>
    <row r="47" spans="1:25" ht="19.5" customHeight="1" x14ac:dyDescent="0.2">
      <c r="A47" s="276"/>
      <c r="B47" s="279"/>
      <c r="C47" s="296"/>
      <c r="D47" s="297"/>
      <c r="E47" s="301"/>
      <c r="F47" s="301"/>
      <c r="G47" s="304"/>
      <c r="H47" s="304"/>
      <c r="I47" s="307"/>
      <c r="J47" s="307"/>
      <c r="K47" s="301"/>
      <c r="L47" s="301"/>
      <c r="M47" s="265"/>
      <c r="N47" s="267"/>
      <c r="O47" s="270"/>
      <c r="P47" s="273"/>
      <c r="S47" s="34" t="s">
        <v>175</v>
      </c>
    </row>
    <row r="48" spans="1:25" ht="19.5" customHeight="1" x14ac:dyDescent="0.2">
      <c r="A48" s="276"/>
      <c r="B48" s="279"/>
      <c r="C48" s="296"/>
      <c r="D48" s="297"/>
      <c r="E48" s="301"/>
      <c r="F48" s="301"/>
      <c r="G48" s="304"/>
      <c r="H48" s="304"/>
      <c r="I48" s="307"/>
      <c r="J48" s="307"/>
      <c r="K48" s="301"/>
      <c r="L48" s="301"/>
      <c r="M48" s="265"/>
      <c r="N48" s="267"/>
      <c r="O48" s="270"/>
      <c r="P48" s="273"/>
      <c r="S48" s="34" t="s">
        <v>291</v>
      </c>
      <c r="V48" s="187" t="s">
        <v>180</v>
      </c>
    </row>
    <row r="49" spans="1:23" ht="19.5" customHeight="1" x14ac:dyDescent="0.2">
      <c r="A49" s="276"/>
      <c r="B49" s="279"/>
      <c r="C49" s="296"/>
      <c r="D49" s="297"/>
      <c r="E49" s="301"/>
      <c r="F49" s="301"/>
      <c r="G49" s="304"/>
      <c r="H49" s="304"/>
      <c r="I49" s="307"/>
      <c r="J49" s="307"/>
      <c r="K49" s="301"/>
      <c r="L49" s="301"/>
      <c r="M49" s="265"/>
      <c r="N49" s="267"/>
      <c r="O49" s="270"/>
      <c r="P49" s="273"/>
      <c r="S49" s="34"/>
      <c r="T49" s="34" t="s">
        <v>308</v>
      </c>
      <c r="W49" s="202" t="s">
        <v>182</v>
      </c>
    </row>
    <row r="50" spans="1:23" ht="19.5" customHeight="1" x14ac:dyDescent="0.2">
      <c r="A50" s="276"/>
      <c r="B50" s="279"/>
      <c r="C50" s="296"/>
      <c r="D50" s="297"/>
      <c r="E50" s="301"/>
      <c r="F50" s="301"/>
      <c r="G50" s="304"/>
      <c r="H50" s="304"/>
      <c r="I50" s="307"/>
      <c r="J50" s="307"/>
      <c r="K50" s="301"/>
      <c r="L50" s="301"/>
      <c r="M50" s="265"/>
      <c r="N50" s="267"/>
      <c r="O50" s="270"/>
      <c r="P50" s="273"/>
      <c r="S50" s="34"/>
      <c r="T50" s="34"/>
      <c r="U50" s="34" t="s">
        <v>309</v>
      </c>
      <c r="W50" s="187" t="s">
        <v>180</v>
      </c>
    </row>
    <row r="51" spans="1:23" ht="19.5" customHeight="1" x14ac:dyDescent="0.2">
      <c r="A51" s="276"/>
      <c r="B51" s="279"/>
      <c r="C51" s="296"/>
      <c r="D51" s="297"/>
      <c r="E51" s="301"/>
      <c r="F51" s="301"/>
      <c r="G51" s="304"/>
      <c r="H51" s="304"/>
      <c r="I51" s="307"/>
      <c r="J51" s="307"/>
      <c r="K51" s="301"/>
      <c r="L51" s="301"/>
      <c r="M51" s="265"/>
      <c r="N51" s="267"/>
      <c r="O51" s="270"/>
      <c r="P51" s="273"/>
      <c r="S51" s="34"/>
      <c r="T51" s="34" t="s">
        <v>307</v>
      </c>
      <c r="V51" s="202" t="s">
        <v>182</v>
      </c>
    </row>
    <row r="52" spans="1:23" ht="19.5" customHeight="1" x14ac:dyDescent="0.2">
      <c r="A52" s="276"/>
      <c r="B52" s="279"/>
      <c r="C52" s="296"/>
      <c r="D52" s="297"/>
      <c r="E52" s="301"/>
      <c r="F52" s="301"/>
      <c r="G52" s="304"/>
      <c r="H52" s="304"/>
      <c r="I52" s="307"/>
      <c r="J52" s="307"/>
      <c r="K52" s="301"/>
      <c r="L52" s="301"/>
      <c r="M52" s="265"/>
      <c r="N52" s="267"/>
      <c r="O52" s="270"/>
      <c r="P52" s="273"/>
      <c r="R52" t="s">
        <v>300</v>
      </c>
      <c r="S52" s="34" t="s">
        <v>32</v>
      </c>
      <c r="U52" s="34"/>
    </row>
    <row r="53" spans="1:23" ht="19.5" customHeight="1" x14ac:dyDescent="0.2">
      <c r="A53" s="276"/>
      <c r="B53" s="279"/>
      <c r="C53" s="296"/>
      <c r="D53" s="297"/>
      <c r="E53" s="301"/>
      <c r="F53" s="301"/>
      <c r="G53" s="304"/>
      <c r="H53" s="304"/>
      <c r="I53" s="307"/>
      <c r="J53" s="307"/>
      <c r="K53" s="301"/>
      <c r="L53" s="301"/>
      <c r="M53" s="265"/>
      <c r="N53" s="267"/>
      <c r="O53" s="270"/>
      <c r="P53" s="273"/>
      <c r="S53" s="34" t="s">
        <v>299</v>
      </c>
      <c r="U53" s="34"/>
    </row>
    <row r="54" spans="1:23" ht="19.5" customHeight="1" x14ac:dyDescent="0.2">
      <c r="A54" s="276"/>
      <c r="B54" s="279"/>
      <c r="C54" s="296"/>
      <c r="D54" s="297"/>
      <c r="E54" s="301"/>
      <c r="F54" s="301"/>
      <c r="G54" s="304"/>
      <c r="H54" s="304"/>
      <c r="I54" s="307"/>
      <c r="J54" s="307"/>
      <c r="K54" s="301"/>
      <c r="L54" s="301"/>
      <c r="M54" s="265"/>
      <c r="N54" s="267"/>
      <c r="O54" s="270"/>
      <c r="P54" s="273"/>
      <c r="S54" s="34" t="s">
        <v>298</v>
      </c>
      <c r="U54" s="34"/>
      <c r="V54" s="202" t="s">
        <v>182</v>
      </c>
    </row>
    <row r="55" spans="1:23" ht="19.5" customHeight="1" x14ac:dyDescent="0.2">
      <c r="A55" s="276"/>
      <c r="B55" s="279"/>
      <c r="C55" s="296"/>
      <c r="D55" s="297"/>
      <c r="E55" s="301"/>
      <c r="F55" s="301"/>
      <c r="G55" s="304"/>
      <c r="H55" s="304"/>
      <c r="I55" s="307"/>
      <c r="J55" s="307"/>
      <c r="K55" s="301"/>
      <c r="L55" s="301"/>
      <c r="M55" s="265"/>
      <c r="N55" s="267"/>
      <c r="O55" s="270"/>
      <c r="P55" s="273"/>
      <c r="R55" s="34" t="s">
        <v>145</v>
      </c>
      <c r="S55" s="34" t="s">
        <v>32</v>
      </c>
      <c r="V55" s="34"/>
    </row>
    <row r="56" spans="1:23" ht="19.5" customHeight="1" x14ac:dyDescent="0.2">
      <c r="A56" s="276"/>
      <c r="B56" s="279"/>
      <c r="C56" s="296"/>
      <c r="D56" s="297"/>
      <c r="E56" s="301"/>
      <c r="F56" s="301"/>
      <c r="G56" s="304"/>
      <c r="H56" s="304"/>
      <c r="I56" s="307"/>
      <c r="J56" s="307"/>
      <c r="K56" s="301"/>
      <c r="L56" s="301"/>
      <c r="M56" s="265"/>
      <c r="N56" s="267"/>
      <c r="O56" s="270"/>
      <c r="P56" s="273"/>
      <c r="S56" s="34" t="s">
        <v>146</v>
      </c>
      <c r="V56" s="34"/>
    </row>
    <row r="57" spans="1:23" ht="19.5" customHeight="1" x14ac:dyDescent="0.2">
      <c r="A57" s="276"/>
      <c r="B57" s="279"/>
      <c r="C57" s="296"/>
      <c r="D57" s="297"/>
      <c r="E57" s="301"/>
      <c r="F57" s="301"/>
      <c r="G57" s="304"/>
      <c r="H57" s="304"/>
      <c r="I57" s="307"/>
      <c r="J57" s="307"/>
      <c r="K57" s="301"/>
      <c r="L57" s="301"/>
      <c r="M57" s="265"/>
      <c r="N57" s="267"/>
      <c r="O57" s="270"/>
      <c r="P57" s="273"/>
      <c r="S57" s="34" t="s">
        <v>292</v>
      </c>
      <c r="V57" s="34"/>
    </row>
    <row r="58" spans="1:23" ht="19.5" customHeight="1" x14ac:dyDescent="0.2">
      <c r="A58" s="276"/>
      <c r="B58" s="279"/>
      <c r="C58" s="296"/>
      <c r="D58" s="297"/>
      <c r="E58" s="301"/>
      <c r="F58" s="301"/>
      <c r="G58" s="304"/>
      <c r="H58" s="304"/>
      <c r="I58" s="307"/>
      <c r="J58" s="307"/>
      <c r="K58" s="301"/>
      <c r="L58" s="301"/>
      <c r="M58" s="265"/>
      <c r="N58" s="267"/>
      <c r="O58" s="270"/>
      <c r="P58" s="273"/>
      <c r="S58" s="34"/>
      <c r="T58" s="34" t="s">
        <v>293</v>
      </c>
      <c r="V58" s="202" t="s">
        <v>182</v>
      </c>
    </row>
    <row r="59" spans="1:23" ht="19.5" customHeight="1" x14ac:dyDescent="0.2">
      <c r="A59" s="276"/>
      <c r="B59" s="279"/>
      <c r="C59" s="296"/>
      <c r="D59" s="297"/>
      <c r="E59" s="301"/>
      <c r="F59" s="301"/>
      <c r="G59" s="304"/>
      <c r="H59" s="304"/>
      <c r="I59" s="307"/>
      <c r="J59" s="307"/>
      <c r="K59" s="301"/>
      <c r="L59" s="301"/>
      <c r="M59" s="265"/>
      <c r="N59" s="267"/>
      <c r="O59" s="270"/>
      <c r="P59" s="273"/>
      <c r="S59" s="34" t="s">
        <v>294</v>
      </c>
      <c r="T59" s="34"/>
      <c r="V59" s="34"/>
    </row>
    <row r="60" spans="1:23" ht="19.5" customHeight="1" x14ac:dyDescent="0.2">
      <c r="A60" s="276"/>
      <c r="B60" s="279"/>
      <c r="C60" s="296"/>
      <c r="D60" s="297"/>
      <c r="E60" s="301"/>
      <c r="F60" s="301"/>
      <c r="G60" s="304"/>
      <c r="H60" s="304"/>
      <c r="I60" s="307"/>
      <c r="J60" s="307"/>
      <c r="K60" s="301"/>
      <c r="L60" s="301"/>
      <c r="M60" s="265"/>
      <c r="N60" s="267"/>
      <c r="O60" s="270"/>
      <c r="P60" s="273"/>
      <c r="S60" s="34" t="s">
        <v>301</v>
      </c>
      <c r="T60" s="34"/>
      <c r="V60" s="34"/>
      <c r="W60" s="187" t="s">
        <v>180</v>
      </c>
    </row>
    <row r="61" spans="1:23" ht="19.5" customHeight="1" x14ac:dyDescent="0.2">
      <c r="A61" s="276"/>
      <c r="B61" s="279"/>
      <c r="C61" s="296"/>
      <c r="D61" s="297"/>
      <c r="E61" s="301"/>
      <c r="F61" s="301"/>
      <c r="G61" s="304"/>
      <c r="H61" s="304"/>
      <c r="I61" s="307"/>
      <c r="J61" s="307"/>
      <c r="K61" s="301"/>
      <c r="L61" s="301"/>
      <c r="M61" s="265"/>
      <c r="N61" s="267"/>
      <c r="O61" s="270"/>
      <c r="P61" s="273"/>
      <c r="R61" t="s">
        <v>171</v>
      </c>
      <c r="S61" s="34" t="s">
        <v>24</v>
      </c>
      <c r="T61" s="34"/>
      <c r="V61" s="34"/>
    </row>
    <row r="62" spans="1:23" ht="19.5" customHeight="1" x14ac:dyDescent="0.2">
      <c r="A62" s="276"/>
      <c r="B62" s="279"/>
      <c r="C62" s="296"/>
      <c r="D62" s="297"/>
      <c r="E62" s="301"/>
      <c r="F62" s="301"/>
      <c r="G62" s="304"/>
      <c r="H62" s="304"/>
      <c r="I62" s="307"/>
      <c r="J62" s="307"/>
      <c r="K62" s="301"/>
      <c r="L62" s="301"/>
      <c r="M62" s="265"/>
      <c r="N62" s="267"/>
      <c r="O62" s="270"/>
      <c r="P62" s="273"/>
      <c r="S62" s="34" t="s">
        <v>179</v>
      </c>
      <c r="T62" s="34"/>
      <c r="V62" s="34"/>
    </row>
    <row r="63" spans="1:23" ht="19.5" customHeight="1" x14ac:dyDescent="0.2">
      <c r="A63" s="276"/>
      <c r="B63" s="279"/>
      <c r="C63" s="296"/>
      <c r="D63" s="297"/>
      <c r="E63" s="301"/>
      <c r="F63" s="301"/>
      <c r="G63" s="304"/>
      <c r="H63" s="304"/>
      <c r="I63" s="307"/>
      <c r="J63" s="307"/>
      <c r="K63" s="301"/>
      <c r="L63" s="301"/>
      <c r="M63" s="265"/>
      <c r="N63" s="267"/>
      <c r="O63" s="270"/>
      <c r="P63" s="273"/>
      <c r="S63" s="34" t="s">
        <v>303</v>
      </c>
      <c r="T63" s="34"/>
      <c r="V63" s="34"/>
      <c r="W63" s="202" t="s">
        <v>182</v>
      </c>
    </row>
    <row r="64" spans="1:23" ht="19.5" customHeight="1" x14ac:dyDescent="0.2">
      <c r="A64" s="276"/>
      <c r="B64" s="279"/>
      <c r="C64" s="296"/>
      <c r="D64" s="297"/>
      <c r="E64" s="301"/>
      <c r="F64" s="301"/>
      <c r="G64" s="304"/>
      <c r="H64" s="304"/>
      <c r="I64" s="307"/>
      <c r="J64" s="307"/>
      <c r="K64" s="301"/>
      <c r="L64" s="301"/>
      <c r="M64" s="265"/>
      <c r="N64" s="267"/>
      <c r="O64" s="270"/>
      <c r="P64" s="273"/>
      <c r="S64" s="34"/>
      <c r="T64" s="34" t="s">
        <v>304</v>
      </c>
      <c r="V64" s="34"/>
    </row>
    <row r="65" spans="1:27" ht="19.5" customHeight="1" x14ac:dyDescent="0.2">
      <c r="A65" s="276"/>
      <c r="B65" s="279"/>
      <c r="C65" s="296"/>
      <c r="D65" s="297"/>
      <c r="E65" s="301"/>
      <c r="F65" s="301"/>
      <c r="G65" s="304"/>
      <c r="H65" s="304"/>
      <c r="I65" s="307"/>
      <c r="J65" s="307"/>
      <c r="K65" s="301"/>
      <c r="L65" s="301"/>
      <c r="M65" s="265"/>
      <c r="N65" s="267"/>
      <c r="O65" s="270"/>
      <c r="P65" s="273"/>
      <c r="S65" s="201" t="s">
        <v>305</v>
      </c>
      <c r="T65" s="201"/>
      <c r="U65" s="201"/>
      <c r="V65" s="34"/>
    </row>
    <row r="66" spans="1:27" ht="19.5" customHeight="1" x14ac:dyDescent="0.2">
      <c r="A66" s="276"/>
      <c r="B66" s="279"/>
      <c r="C66" s="296"/>
      <c r="D66" s="297"/>
      <c r="E66" s="301"/>
      <c r="F66" s="301"/>
      <c r="G66" s="304"/>
      <c r="H66" s="304"/>
      <c r="I66" s="307"/>
      <c r="J66" s="307"/>
      <c r="K66" s="301"/>
      <c r="L66" s="301"/>
      <c r="M66" s="265"/>
      <c r="N66" s="267"/>
      <c r="O66" s="270"/>
      <c r="P66" s="273"/>
      <c r="S66" s="34" t="s">
        <v>306</v>
      </c>
      <c r="T66" s="175"/>
      <c r="U66" s="187" t="s">
        <v>180</v>
      </c>
      <c r="V66" s="34"/>
    </row>
    <row r="67" spans="1:27" ht="19.5" customHeight="1" x14ac:dyDescent="0.2">
      <c r="A67" s="276"/>
      <c r="B67" s="279"/>
      <c r="C67" s="296"/>
      <c r="D67" s="297"/>
      <c r="E67" s="301"/>
      <c r="F67" s="301"/>
      <c r="G67" s="304"/>
      <c r="H67" s="304"/>
      <c r="I67" s="307"/>
      <c r="J67" s="307"/>
      <c r="K67" s="301"/>
      <c r="L67" s="301"/>
      <c r="M67" s="265"/>
      <c r="N67" s="267"/>
      <c r="O67" s="270"/>
      <c r="P67" s="273"/>
      <c r="S67" s="175"/>
      <c r="T67" s="175"/>
      <c r="U67" s="175"/>
      <c r="V67" s="34"/>
    </row>
    <row r="68" spans="1:27" ht="19.5" customHeight="1" x14ac:dyDescent="0.2">
      <c r="A68" s="276"/>
      <c r="B68" s="279"/>
      <c r="C68" s="296"/>
      <c r="D68" s="297"/>
      <c r="E68" s="301"/>
      <c r="F68" s="301"/>
      <c r="G68" s="304"/>
      <c r="H68" s="304"/>
      <c r="I68" s="307"/>
      <c r="J68" s="307"/>
      <c r="K68" s="301"/>
      <c r="L68" s="301"/>
      <c r="M68" s="265"/>
      <c r="N68" s="267"/>
      <c r="O68" s="270"/>
      <c r="P68" s="273"/>
      <c r="S68" s="175"/>
      <c r="T68" s="175"/>
      <c r="U68" s="175"/>
      <c r="V68" s="34"/>
    </row>
    <row r="69" spans="1:27" ht="19.5" customHeight="1" x14ac:dyDescent="0.2">
      <c r="A69" s="277"/>
      <c r="B69" s="280"/>
      <c r="C69" s="298"/>
      <c r="D69" s="299"/>
      <c r="E69" s="302"/>
      <c r="F69" s="302"/>
      <c r="G69" s="305"/>
      <c r="H69" s="305"/>
      <c r="I69" s="308"/>
      <c r="J69" s="308"/>
      <c r="K69" s="302"/>
      <c r="L69" s="302"/>
      <c r="M69" s="264"/>
      <c r="N69" s="268"/>
      <c r="O69" s="271"/>
      <c r="P69" s="274"/>
      <c r="Q69" s="62">
        <v>0.29166666666666669</v>
      </c>
      <c r="R69" s="34"/>
      <c r="T69" s="34"/>
      <c r="V69" s="34"/>
    </row>
    <row r="70" spans="1:27" ht="19.5" customHeight="1" x14ac:dyDescent="0.2">
      <c r="A70" s="275" t="s">
        <v>30</v>
      </c>
      <c r="B70" s="278">
        <f>SUM(B46+1)</f>
        <v>45666</v>
      </c>
      <c r="C70" s="294" t="s">
        <v>312</v>
      </c>
      <c r="D70" s="295"/>
      <c r="E70" s="300"/>
      <c r="F70" s="300"/>
      <c r="G70" s="303">
        <v>0.36736111111111114</v>
      </c>
      <c r="H70" s="303">
        <v>0.52083333333333337</v>
      </c>
      <c r="I70" s="306">
        <v>0.56944444444444442</v>
      </c>
      <c r="J70" s="306">
        <v>0.74027777777777781</v>
      </c>
      <c r="K70" s="300"/>
      <c r="L70" s="300"/>
      <c r="M70" s="263">
        <f>(F82-E82)+(L82-K82)</f>
        <v>0</v>
      </c>
      <c r="N70" s="266">
        <f>(H70-G70)</f>
        <v>0.15347222222222223</v>
      </c>
      <c r="O70" s="269">
        <f>(J70-I70)</f>
        <v>0.17083333333333339</v>
      </c>
      <c r="P70" s="272">
        <f>SUM(M70:O82)</f>
        <v>0.32430555555555562</v>
      </c>
      <c r="R70" s="34" t="s">
        <v>171</v>
      </c>
      <c r="S70" s="34" t="s">
        <v>45</v>
      </c>
      <c r="U70" s="34"/>
    </row>
    <row r="71" spans="1:27" ht="19.5" customHeight="1" x14ac:dyDescent="0.2">
      <c r="A71" s="276"/>
      <c r="B71" s="279"/>
      <c r="C71" s="296"/>
      <c r="D71" s="297"/>
      <c r="E71" s="301"/>
      <c r="F71" s="301"/>
      <c r="G71" s="304"/>
      <c r="H71" s="304"/>
      <c r="I71" s="307"/>
      <c r="J71" s="307"/>
      <c r="K71" s="301"/>
      <c r="L71" s="301"/>
      <c r="M71" s="265"/>
      <c r="N71" s="267"/>
      <c r="O71" s="270"/>
      <c r="P71" s="273"/>
      <c r="S71" s="34" t="s">
        <v>179</v>
      </c>
      <c r="U71" s="34"/>
      <c r="V71" s="1"/>
    </row>
    <row r="72" spans="1:27" ht="19.5" customHeight="1" x14ac:dyDescent="0.2">
      <c r="A72" s="276"/>
      <c r="B72" s="279"/>
      <c r="C72" s="296"/>
      <c r="D72" s="297"/>
      <c r="E72" s="301"/>
      <c r="F72" s="301"/>
      <c r="G72" s="304"/>
      <c r="H72" s="304"/>
      <c r="I72" s="307"/>
      <c r="J72" s="307"/>
      <c r="K72" s="301"/>
      <c r="L72" s="301"/>
      <c r="M72" s="265"/>
      <c r="N72" s="267"/>
      <c r="O72" s="270"/>
      <c r="P72" s="273"/>
      <c r="S72" s="34" t="s">
        <v>281</v>
      </c>
      <c r="U72" s="34"/>
      <c r="V72" s="1"/>
      <c r="W72" s="202" t="s">
        <v>182</v>
      </c>
    </row>
    <row r="73" spans="1:27" ht="19.5" customHeight="1" x14ac:dyDescent="0.2">
      <c r="A73" s="276"/>
      <c r="B73" s="279"/>
      <c r="C73" s="296"/>
      <c r="D73" s="297"/>
      <c r="E73" s="301"/>
      <c r="F73" s="301"/>
      <c r="G73" s="304"/>
      <c r="H73" s="304"/>
      <c r="I73" s="307"/>
      <c r="J73" s="307"/>
      <c r="K73" s="301"/>
      <c r="L73" s="301"/>
      <c r="M73" s="265"/>
      <c r="N73" s="267"/>
      <c r="O73" s="270"/>
      <c r="P73" s="273"/>
      <c r="T73" s="34" t="s">
        <v>282</v>
      </c>
      <c r="U73" s="34"/>
      <c r="V73" s="1"/>
    </row>
    <row r="74" spans="1:27" ht="19.5" customHeight="1" x14ac:dyDescent="0.2">
      <c r="A74" s="276"/>
      <c r="B74" s="279"/>
      <c r="C74" s="296"/>
      <c r="D74" s="297"/>
      <c r="E74" s="301"/>
      <c r="F74" s="301"/>
      <c r="G74" s="304"/>
      <c r="H74" s="304"/>
      <c r="I74" s="307"/>
      <c r="J74" s="307"/>
      <c r="K74" s="301"/>
      <c r="L74" s="301"/>
      <c r="M74" s="265"/>
      <c r="N74" s="267"/>
      <c r="O74" s="270"/>
      <c r="P74" s="273"/>
      <c r="S74" s="34" t="s">
        <v>310</v>
      </c>
      <c r="U74" s="34"/>
      <c r="V74" s="1"/>
      <c r="X74" s="202" t="s">
        <v>56</v>
      </c>
      <c r="Y74" s="187" t="s">
        <v>311</v>
      </c>
      <c r="Z74" s="187"/>
      <c r="AA74" s="187"/>
    </row>
    <row r="75" spans="1:27" ht="19.5" customHeight="1" x14ac:dyDescent="0.2">
      <c r="A75" s="276"/>
      <c r="B75" s="279"/>
      <c r="C75" s="296"/>
      <c r="D75" s="297"/>
      <c r="E75" s="301"/>
      <c r="F75" s="301"/>
      <c r="G75" s="304"/>
      <c r="H75" s="304"/>
      <c r="I75" s="307"/>
      <c r="J75" s="307"/>
      <c r="K75" s="301"/>
      <c r="L75" s="301"/>
      <c r="M75" s="265"/>
      <c r="N75" s="267"/>
      <c r="O75" s="270"/>
      <c r="P75" s="273"/>
      <c r="S75" s="34" t="s">
        <v>306</v>
      </c>
      <c r="T75" s="175"/>
      <c r="U75" s="202" t="s">
        <v>182</v>
      </c>
      <c r="V75" s="1"/>
    </row>
    <row r="76" spans="1:27" ht="19.5" customHeight="1" x14ac:dyDescent="0.2">
      <c r="A76" s="276"/>
      <c r="B76" s="279"/>
      <c r="C76" s="296"/>
      <c r="D76" s="297"/>
      <c r="E76" s="301"/>
      <c r="F76" s="301"/>
      <c r="G76" s="304"/>
      <c r="H76" s="304"/>
      <c r="I76" s="307"/>
      <c r="J76" s="307"/>
      <c r="K76" s="301"/>
      <c r="L76" s="301"/>
      <c r="M76" s="265"/>
      <c r="N76" s="267"/>
      <c r="O76" s="270"/>
      <c r="P76" s="273"/>
      <c r="T76" t="s">
        <v>315</v>
      </c>
      <c r="V76" s="38" t="s">
        <v>316</v>
      </c>
      <c r="Y76" s="187" t="s">
        <v>317</v>
      </c>
      <c r="Z76" s="187"/>
      <c r="AA76" s="187"/>
    </row>
    <row r="77" spans="1:27" ht="19.5" customHeight="1" x14ac:dyDescent="0.2">
      <c r="A77" s="276"/>
      <c r="B77" s="279"/>
      <c r="C77" s="296"/>
      <c r="D77" s="297"/>
      <c r="E77" s="301"/>
      <c r="F77" s="301"/>
      <c r="G77" s="304"/>
      <c r="H77" s="304"/>
      <c r="I77" s="307"/>
      <c r="J77" s="307"/>
      <c r="K77" s="301"/>
      <c r="L77" s="301"/>
      <c r="M77" s="265"/>
      <c r="N77" s="267"/>
      <c r="O77" s="270"/>
      <c r="P77" s="273"/>
      <c r="S77" t="s">
        <v>318</v>
      </c>
      <c r="V77" s="187" t="s">
        <v>180</v>
      </c>
    </row>
    <row r="78" spans="1:27" ht="19.5" customHeight="1" x14ac:dyDescent="0.2">
      <c r="A78" s="276"/>
      <c r="B78" s="279"/>
      <c r="C78" s="296"/>
      <c r="D78" s="297"/>
      <c r="E78" s="301"/>
      <c r="F78" s="301"/>
      <c r="G78" s="304"/>
      <c r="H78" s="304"/>
      <c r="I78" s="307"/>
      <c r="J78" s="307"/>
      <c r="K78" s="301"/>
      <c r="L78" s="301"/>
      <c r="M78" s="265"/>
      <c r="N78" s="267"/>
      <c r="O78" s="270"/>
      <c r="P78" s="273"/>
      <c r="R78" t="s">
        <v>145</v>
      </c>
      <c r="S78" t="s">
        <v>24</v>
      </c>
      <c r="U78" s="34"/>
      <c r="V78" s="1"/>
    </row>
    <row r="79" spans="1:27" ht="19.5" customHeight="1" x14ac:dyDescent="0.2">
      <c r="A79" s="276"/>
      <c r="B79" s="279"/>
      <c r="C79" s="296"/>
      <c r="D79" s="297"/>
      <c r="E79" s="301"/>
      <c r="F79" s="301"/>
      <c r="G79" s="304"/>
      <c r="H79" s="304"/>
      <c r="I79" s="307"/>
      <c r="J79" s="307"/>
      <c r="K79" s="301"/>
      <c r="L79" s="301"/>
      <c r="M79" s="265"/>
      <c r="N79" s="267"/>
      <c r="O79" s="270"/>
      <c r="P79" s="273"/>
      <c r="S79" t="s">
        <v>146</v>
      </c>
      <c r="U79" s="34"/>
      <c r="V79" s="1"/>
    </row>
    <row r="80" spans="1:27" ht="19.5" customHeight="1" x14ac:dyDescent="0.2">
      <c r="A80" s="276"/>
      <c r="B80" s="279"/>
      <c r="C80" s="296"/>
      <c r="D80" s="297"/>
      <c r="E80" s="301"/>
      <c r="F80" s="301"/>
      <c r="G80" s="304"/>
      <c r="H80" s="304"/>
      <c r="I80" s="307"/>
      <c r="J80" s="307"/>
      <c r="K80" s="301"/>
      <c r="L80" s="301"/>
      <c r="M80" s="265"/>
      <c r="N80" s="267"/>
      <c r="O80" s="270"/>
      <c r="P80" s="273"/>
      <c r="S80" t="s">
        <v>313</v>
      </c>
      <c r="U80" s="34"/>
      <c r="V80" s="187" t="s">
        <v>180</v>
      </c>
    </row>
    <row r="81" spans="1:29" ht="19.5" customHeight="1" x14ac:dyDescent="0.2">
      <c r="A81" s="276"/>
      <c r="B81" s="279"/>
      <c r="C81" s="296"/>
      <c r="D81" s="297"/>
      <c r="E81" s="301"/>
      <c r="F81" s="301"/>
      <c r="G81" s="304"/>
      <c r="H81" s="304"/>
      <c r="I81" s="307"/>
      <c r="J81" s="307"/>
      <c r="K81" s="301"/>
      <c r="L81" s="301"/>
      <c r="M81" s="265"/>
      <c r="N81" s="267"/>
      <c r="O81" s="270"/>
      <c r="P81" s="273"/>
      <c r="U81" s="34"/>
      <c r="V81" s="206" t="s">
        <v>314</v>
      </c>
      <c r="W81" s="187"/>
    </row>
    <row r="82" spans="1:29" ht="19.5" customHeight="1" x14ac:dyDescent="0.2">
      <c r="A82" s="277"/>
      <c r="B82" s="280"/>
      <c r="C82" s="298"/>
      <c r="D82" s="299"/>
      <c r="E82" s="302"/>
      <c r="F82" s="302"/>
      <c r="G82" s="305"/>
      <c r="H82" s="305"/>
      <c r="I82" s="308"/>
      <c r="J82" s="308"/>
      <c r="K82" s="302"/>
      <c r="L82" s="302"/>
      <c r="M82" s="264"/>
      <c r="N82" s="268"/>
      <c r="O82" s="271"/>
      <c r="P82" s="274"/>
      <c r="Q82" s="62">
        <v>0.29166666666666669</v>
      </c>
      <c r="U82" s="34"/>
    </row>
    <row r="83" spans="1:29" ht="19.5" customHeight="1" x14ac:dyDescent="0.2">
      <c r="A83" s="275" t="s">
        <v>31</v>
      </c>
      <c r="B83" s="278">
        <f>SUM(B70+1)</f>
        <v>45667</v>
      </c>
      <c r="C83" s="294" t="s">
        <v>322</v>
      </c>
      <c r="D83" s="295"/>
      <c r="E83" s="300"/>
      <c r="F83" s="300"/>
      <c r="G83" s="303">
        <v>0.35694444444444445</v>
      </c>
      <c r="H83" s="303">
        <v>0.52083333333333337</v>
      </c>
      <c r="I83" s="306">
        <v>0.55208333333333337</v>
      </c>
      <c r="J83" s="306">
        <v>0.68125000000000002</v>
      </c>
      <c r="K83" s="300"/>
      <c r="L83" s="300"/>
      <c r="M83" s="263">
        <f>(F101-E101)+(L101-K101)</f>
        <v>0</v>
      </c>
      <c r="N83" s="266">
        <f>(H83-G83)</f>
        <v>0.16388888888888892</v>
      </c>
      <c r="O83" s="269">
        <f>(J83-I83)</f>
        <v>0.12916666666666665</v>
      </c>
      <c r="P83" s="272">
        <f>SUM(M83:O101)</f>
        <v>0.29305555555555557</v>
      </c>
      <c r="R83" t="s">
        <v>145</v>
      </c>
      <c r="S83" s="34" t="s">
        <v>28</v>
      </c>
      <c r="U83" s="34"/>
      <c r="W83" s="34"/>
      <c r="AC83" s="34"/>
    </row>
    <row r="84" spans="1:29" ht="19.5" customHeight="1" x14ac:dyDescent="0.2">
      <c r="A84" s="276"/>
      <c r="B84" s="279"/>
      <c r="C84" s="296"/>
      <c r="D84" s="297"/>
      <c r="E84" s="301"/>
      <c r="F84" s="301"/>
      <c r="G84" s="304"/>
      <c r="H84" s="304"/>
      <c r="I84" s="307"/>
      <c r="J84" s="307"/>
      <c r="K84" s="301"/>
      <c r="L84" s="301"/>
      <c r="M84" s="265"/>
      <c r="N84" s="267"/>
      <c r="O84" s="270"/>
      <c r="P84" s="273"/>
      <c r="S84" t="s">
        <v>146</v>
      </c>
      <c r="U84" s="34"/>
      <c r="W84" s="34"/>
    </row>
    <row r="85" spans="1:29" ht="19.5" customHeight="1" x14ac:dyDescent="0.2">
      <c r="A85" s="276"/>
      <c r="B85" s="279"/>
      <c r="C85" s="296"/>
      <c r="D85" s="297"/>
      <c r="E85" s="301"/>
      <c r="F85" s="301"/>
      <c r="G85" s="304"/>
      <c r="H85" s="304"/>
      <c r="I85" s="307"/>
      <c r="J85" s="307"/>
      <c r="K85" s="301"/>
      <c r="L85" s="301"/>
      <c r="M85" s="265"/>
      <c r="N85" s="267"/>
      <c r="O85" s="270"/>
      <c r="P85" s="273"/>
      <c r="R85" s="34"/>
      <c r="S85" t="s">
        <v>319</v>
      </c>
      <c r="U85" s="34"/>
      <c r="V85" s="1"/>
      <c r="W85" s="202" t="s">
        <v>182</v>
      </c>
    </row>
    <row r="86" spans="1:29" ht="19.5" customHeight="1" x14ac:dyDescent="0.2">
      <c r="A86" s="276"/>
      <c r="B86" s="279"/>
      <c r="C86" s="296"/>
      <c r="D86" s="297"/>
      <c r="E86" s="301"/>
      <c r="F86" s="301"/>
      <c r="G86" s="304"/>
      <c r="H86" s="304"/>
      <c r="I86" s="307"/>
      <c r="J86" s="307"/>
      <c r="K86" s="301"/>
      <c r="L86" s="301"/>
      <c r="M86" s="265"/>
      <c r="N86" s="267"/>
      <c r="O86" s="270"/>
      <c r="P86" s="273"/>
      <c r="T86" s="34" t="s">
        <v>320</v>
      </c>
      <c r="U86" s="34"/>
      <c r="W86" s="34"/>
    </row>
    <row r="87" spans="1:29" ht="19.5" customHeight="1" x14ac:dyDescent="0.2">
      <c r="A87" s="276"/>
      <c r="B87" s="279"/>
      <c r="C87" s="296"/>
      <c r="D87" s="297"/>
      <c r="E87" s="301"/>
      <c r="F87" s="301"/>
      <c r="G87" s="304"/>
      <c r="H87" s="304"/>
      <c r="I87" s="307"/>
      <c r="J87" s="307"/>
      <c r="K87" s="301"/>
      <c r="L87" s="301"/>
      <c r="M87" s="265"/>
      <c r="N87" s="267"/>
      <c r="O87" s="270"/>
      <c r="P87" s="273"/>
      <c r="R87" s="34"/>
      <c r="S87" s="34"/>
      <c r="T87" t="s">
        <v>321</v>
      </c>
      <c r="U87" s="34"/>
      <c r="V87" s="1"/>
      <c r="W87" s="34"/>
    </row>
    <row r="88" spans="1:29" ht="19.5" customHeight="1" x14ac:dyDescent="0.2">
      <c r="A88" s="276"/>
      <c r="B88" s="279"/>
      <c r="C88" s="296"/>
      <c r="D88" s="297"/>
      <c r="E88" s="301"/>
      <c r="F88" s="301"/>
      <c r="G88" s="304"/>
      <c r="H88" s="304"/>
      <c r="I88" s="307"/>
      <c r="J88" s="307"/>
      <c r="K88" s="301"/>
      <c r="L88" s="301"/>
      <c r="M88" s="265"/>
      <c r="N88" s="267"/>
      <c r="O88" s="270"/>
      <c r="P88" s="273"/>
      <c r="R88" s="34"/>
      <c r="S88" s="34" t="s">
        <v>326</v>
      </c>
      <c r="U88" s="34"/>
      <c r="V88" s="1"/>
      <c r="W88" s="34"/>
    </row>
    <row r="89" spans="1:29" ht="19.5" customHeight="1" x14ac:dyDescent="0.2">
      <c r="A89" s="276"/>
      <c r="B89" s="279"/>
      <c r="C89" s="296"/>
      <c r="D89" s="297"/>
      <c r="E89" s="301"/>
      <c r="F89" s="301"/>
      <c r="G89" s="304"/>
      <c r="H89" s="304"/>
      <c r="I89" s="307"/>
      <c r="J89" s="307"/>
      <c r="K89" s="301"/>
      <c r="L89" s="301"/>
      <c r="M89" s="265"/>
      <c r="N89" s="267"/>
      <c r="O89" s="270"/>
      <c r="P89" s="273"/>
      <c r="R89" s="34" t="s">
        <v>171</v>
      </c>
      <c r="S89" s="34" t="s">
        <v>25</v>
      </c>
      <c r="U89" s="34"/>
      <c r="V89" s="1"/>
      <c r="W89" s="34"/>
    </row>
    <row r="90" spans="1:29" ht="19.5" customHeight="1" x14ac:dyDescent="0.2">
      <c r="A90" s="276"/>
      <c r="B90" s="279"/>
      <c r="C90" s="296"/>
      <c r="D90" s="297"/>
      <c r="E90" s="301"/>
      <c r="F90" s="301"/>
      <c r="G90" s="304"/>
      <c r="H90" s="304"/>
      <c r="I90" s="307"/>
      <c r="J90" s="307"/>
      <c r="K90" s="301"/>
      <c r="L90" s="301"/>
      <c r="M90" s="265"/>
      <c r="N90" s="267"/>
      <c r="O90" s="270"/>
      <c r="P90" s="273"/>
      <c r="R90" s="34"/>
      <c r="S90" s="34" t="s">
        <v>179</v>
      </c>
      <c r="U90" s="34"/>
      <c r="V90" s="1"/>
      <c r="W90" s="34"/>
    </row>
    <row r="91" spans="1:29" ht="19.5" customHeight="1" x14ac:dyDescent="0.2">
      <c r="A91" s="276"/>
      <c r="B91" s="279"/>
      <c r="C91" s="296"/>
      <c r="D91" s="297"/>
      <c r="E91" s="301"/>
      <c r="F91" s="301"/>
      <c r="G91" s="304"/>
      <c r="H91" s="304"/>
      <c r="I91" s="307"/>
      <c r="J91" s="307"/>
      <c r="K91" s="301"/>
      <c r="L91" s="301"/>
      <c r="M91" s="265"/>
      <c r="N91" s="267"/>
      <c r="O91" s="270"/>
      <c r="P91" s="273"/>
      <c r="R91" s="34"/>
      <c r="S91" t="s">
        <v>318</v>
      </c>
      <c r="V91" s="187" t="s">
        <v>180</v>
      </c>
      <c r="W91" s="34"/>
    </row>
    <row r="92" spans="1:29" ht="19.5" customHeight="1" x14ac:dyDescent="0.2">
      <c r="A92" s="276"/>
      <c r="B92" s="279"/>
      <c r="C92" s="296"/>
      <c r="D92" s="297"/>
      <c r="E92" s="301"/>
      <c r="F92" s="301"/>
      <c r="G92" s="304"/>
      <c r="H92" s="304"/>
      <c r="I92" s="307"/>
      <c r="J92" s="307"/>
      <c r="K92" s="301"/>
      <c r="L92" s="301"/>
      <c r="M92" s="265"/>
      <c r="N92" s="267"/>
      <c r="O92" s="270"/>
      <c r="P92" s="273"/>
      <c r="R92" s="34" t="s">
        <v>174</v>
      </c>
      <c r="S92" t="s">
        <v>32</v>
      </c>
      <c r="W92" s="34"/>
    </row>
    <row r="93" spans="1:29" ht="19.5" customHeight="1" x14ac:dyDescent="0.2">
      <c r="A93" s="276"/>
      <c r="B93" s="279"/>
      <c r="C93" s="296"/>
      <c r="D93" s="297"/>
      <c r="E93" s="301"/>
      <c r="F93" s="301"/>
      <c r="G93" s="304"/>
      <c r="H93" s="304"/>
      <c r="I93" s="307"/>
      <c r="J93" s="307"/>
      <c r="K93" s="301"/>
      <c r="L93" s="301"/>
      <c r="M93" s="265"/>
      <c r="N93" s="267"/>
      <c r="O93" s="270"/>
      <c r="P93" s="273"/>
      <c r="R93" s="34"/>
      <c r="S93" t="s">
        <v>175</v>
      </c>
      <c r="W93" s="34"/>
    </row>
    <row r="94" spans="1:29" ht="19.5" customHeight="1" x14ac:dyDescent="0.2">
      <c r="A94" s="276"/>
      <c r="B94" s="279"/>
      <c r="C94" s="296"/>
      <c r="D94" s="297"/>
      <c r="E94" s="301"/>
      <c r="F94" s="301"/>
      <c r="G94" s="304"/>
      <c r="H94" s="304"/>
      <c r="I94" s="307"/>
      <c r="J94" s="307"/>
      <c r="K94" s="301"/>
      <c r="L94" s="301"/>
      <c r="M94" s="265"/>
      <c r="N94" s="267"/>
      <c r="O94" s="270"/>
      <c r="P94" s="273"/>
      <c r="R94" s="34"/>
      <c r="S94" s="34" t="s">
        <v>291</v>
      </c>
      <c r="V94" s="202" t="s">
        <v>182</v>
      </c>
    </row>
    <row r="95" spans="1:29" ht="19.5" customHeight="1" x14ac:dyDescent="0.2">
      <c r="A95" s="276"/>
      <c r="B95" s="279"/>
      <c r="C95" s="296"/>
      <c r="D95" s="297"/>
      <c r="E95" s="301"/>
      <c r="F95" s="301"/>
      <c r="G95" s="304"/>
      <c r="H95" s="304"/>
      <c r="I95" s="307"/>
      <c r="J95" s="307"/>
      <c r="K95" s="301"/>
      <c r="L95" s="301"/>
      <c r="M95" s="265"/>
      <c r="N95" s="267"/>
      <c r="O95" s="270"/>
      <c r="P95" s="273"/>
      <c r="R95" s="34"/>
      <c r="S95" s="34"/>
      <c r="T95" s="34" t="s">
        <v>308</v>
      </c>
      <c r="W95" s="202" t="s">
        <v>182</v>
      </c>
    </row>
    <row r="96" spans="1:29" ht="19.5" customHeight="1" x14ac:dyDescent="0.2">
      <c r="A96" s="276"/>
      <c r="B96" s="279"/>
      <c r="C96" s="296"/>
      <c r="D96" s="297"/>
      <c r="E96" s="301"/>
      <c r="F96" s="301"/>
      <c r="G96" s="304"/>
      <c r="H96" s="304"/>
      <c r="I96" s="307"/>
      <c r="J96" s="307"/>
      <c r="K96" s="301"/>
      <c r="L96" s="301"/>
      <c r="M96" s="265"/>
      <c r="N96" s="267"/>
      <c r="O96" s="270"/>
      <c r="P96" s="273"/>
      <c r="R96" s="34"/>
      <c r="S96" s="34"/>
      <c r="T96" s="34"/>
      <c r="U96" s="34" t="s">
        <v>309</v>
      </c>
      <c r="X96" s="202" t="s">
        <v>182</v>
      </c>
    </row>
    <row r="97" spans="1:25" ht="19.5" customHeight="1" x14ac:dyDescent="0.2">
      <c r="A97" s="276"/>
      <c r="B97" s="279"/>
      <c r="C97" s="296"/>
      <c r="D97" s="297"/>
      <c r="E97" s="301"/>
      <c r="F97" s="301"/>
      <c r="G97" s="304"/>
      <c r="H97" s="304"/>
      <c r="I97" s="307"/>
      <c r="J97" s="307"/>
      <c r="K97" s="301"/>
      <c r="L97" s="301"/>
      <c r="M97" s="265"/>
      <c r="N97" s="267"/>
      <c r="O97" s="270"/>
      <c r="P97" s="273"/>
      <c r="R97" s="34"/>
      <c r="S97" s="34" t="s">
        <v>323</v>
      </c>
      <c r="T97" s="34"/>
      <c r="U97" s="202" t="s">
        <v>182</v>
      </c>
      <c r="X97" s="34"/>
    </row>
    <row r="98" spans="1:25" ht="19.5" customHeight="1" x14ac:dyDescent="0.2">
      <c r="A98" s="276"/>
      <c r="B98" s="279"/>
      <c r="C98" s="296"/>
      <c r="D98" s="297"/>
      <c r="E98" s="301"/>
      <c r="F98" s="301"/>
      <c r="G98" s="304"/>
      <c r="H98" s="304"/>
      <c r="I98" s="307"/>
      <c r="J98" s="307"/>
      <c r="K98" s="301"/>
      <c r="L98" s="301"/>
      <c r="M98" s="265"/>
      <c r="N98" s="267"/>
      <c r="O98" s="270"/>
      <c r="P98" s="273"/>
      <c r="R98" s="34" t="s">
        <v>324</v>
      </c>
      <c r="S98" s="34" t="s">
        <v>32</v>
      </c>
      <c r="T98" s="34"/>
      <c r="U98" s="34"/>
      <c r="X98" s="34"/>
    </row>
    <row r="99" spans="1:25" ht="19.5" customHeight="1" x14ac:dyDescent="0.2">
      <c r="A99" s="276"/>
      <c r="B99" s="279"/>
      <c r="C99" s="296"/>
      <c r="D99" s="297"/>
      <c r="E99" s="301"/>
      <c r="F99" s="301"/>
      <c r="G99" s="304"/>
      <c r="H99" s="304"/>
      <c r="I99" s="307"/>
      <c r="J99" s="307"/>
      <c r="K99" s="301"/>
      <c r="L99" s="301"/>
      <c r="M99" s="265"/>
      <c r="N99" s="267"/>
      <c r="O99" s="270"/>
      <c r="P99" s="273"/>
      <c r="R99" s="34"/>
      <c r="S99" s="34" t="s">
        <v>325</v>
      </c>
      <c r="T99" s="34"/>
      <c r="U99" s="34"/>
      <c r="X99" s="34"/>
      <c r="Y99" s="202" t="s">
        <v>182</v>
      </c>
    </row>
    <row r="100" spans="1:25" ht="19.5" customHeight="1" x14ac:dyDescent="0.2">
      <c r="A100" s="276"/>
      <c r="B100" s="279"/>
      <c r="C100" s="296"/>
      <c r="D100" s="297"/>
      <c r="E100" s="301"/>
      <c r="F100" s="301"/>
      <c r="G100" s="304"/>
      <c r="H100" s="304"/>
      <c r="I100" s="307"/>
      <c r="J100" s="307"/>
      <c r="K100" s="301"/>
      <c r="L100" s="301"/>
      <c r="M100" s="265"/>
      <c r="N100" s="267"/>
      <c r="O100" s="270"/>
      <c r="P100" s="273"/>
      <c r="R100" s="34"/>
      <c r="S100" s="34"/>
      <c r="T100" s="34"/>
      <c r="U100" s="34"/>
      <c r="X100" s="34"/>
    </row>
    <row r="101" spans="1:25" ht="19.5" customHeight="1" x14ac:dyDescent="0.2">
      <c r="A101" s="277"/>
      <c r="B101" s="280"/>
      <c r="C101" s="298"/>
      <c r="D101" s="299"/>
      <c r="E101" s="302"/>
      <c r="F101" s="302"/>
      <c r="G101" s="305"/>
      <c r="H101" s="305"/>
      <c r="I101" s="308"/>
      <c r="J101" s="308"/>
      <c r="K101" s="302"/>
      <c r="L101" s="302"/>
      <c r="M101" s="264"/>
      <c r="N101" s="268"/>
      <c r="O101" s="271"/>
      <c r="P101" s="274"/>
      <c r="Q101" s="62">
        <v>0.29166666666666669</v>
      </c>
      <c r="U101" s="34"/>
      <c r="W101" s="34"/>
    </row>
    <row r="102" spans="1:25" ht="19.5" customHeight="1" x14ac:dyDescent="0.2">
      <c r="A102" s="35" t="s">
        <v>34</v>
      </c>
      <c r="B102" s="36">
        <f>SUM(B83+1)</f>
        <v>45668</v>
      </c>
      <c r="C102" s="294"/>
      <c r="D102" s="295"/>
      <c r="E102" s="300"/>
      <c r="F102" s="300"/>
      <c r="G102" s="300"/>
      <c r="H102" s="300"/>
      <c r="I102" s="300"/>
      <c r="J102" s="300"/>
      <c r="K102" s="300"/>
      <c r="L102" s="300"/>
      <c r="M102" s="263">
        <f>(F102-E102)+(H102-G102)</f>
        <v>0</v>
      </c>
      <c r="N102" s="263">
        <f>(G102-F102)+(I102-H102)</f>
        <v>0</v>
      </c>
      <c r="O102" s="263">
        <f>(H102-G102)+(J102-I102)</f>
        <v>0</v>
      </c>
      <c r="P102" s="263">
        <f>(I102-H102)+(K102-J102)</f>
        <v>0</v>
      </c>
    </row>
    <row r="103" spans="1:25" ht="19.5" customHeight="1" x14ac:dyDescent="0.2">
      <c r="A103" s="37" t="s">
        <v>35</v>
      </c>
      <c r="B103" s="36">
        <f>SUM(B102+1)</f>
        <v>45669</v>
      </c>
      <c r="C103" s="298"/>
      <c r="D103" s="299"/>
      <c r="E103" s="302"/>
      <c r="F103" s="302"/>
      <c r="G103" s="302"/>
      <c r="H103" s="302"/>
      <c r="I103" s="302"/>
      <c r="J103" s="302"/>
      <c r="K103" s="302"/>
      <c r="L103" s="302"/>
      <c r="M103" s="264"/>
      <c r="N103" s="264"/>
      <c r="O103" s="264"/>
      <c r="P103" s="264"/>
    </row>
    <row r="104" spans="1:25" ht="30" customHeight="1" x14ac:dyDescent="0.2">
      <c r="A104" s="38"/>
      <c r="B104" s="38"/>
      <c r="C104" s="38"/>
      <c r="D104" s="38"/>
      <c r="E104" s="39"/>
      <c r="F104" s="40"/>
      <c r="G104" s="40"/>
      <c r="H104" s="38"/>
      <c r="I104" s="38"/>
      <c r="J104" s="38"/>
      <c r="K104" s="41"/>
      <c r="L104" s="41"/>
      <c r="M104" s="41"/>
      <c r="N104" s="38"/>
    </row>
    <row r="105" spans="1:25" ht="30.75" customHeight="1" x14ac:dyDescent="0.2">
      <c r="A105" s="177"/>
      <c r="B105" s="177"/>
      <c r="C105" s="177"/>
      <c r="D105" s="177"/>
      <c r="E105" s="178"/>
      <c r="F105" s="177"/>
      <c r="G105" s="177"/>
      <c r="H105" s="38"/>
      <c r="I105" s="38"/>
      <c r="J105" s="281" t="s">
        <v>36</v>
      </c>
      <c r="K105" s="281"/>
      <c r="L105" s="281"/>
      <c r="M105" s="108">
        <f>SUM(M9+M29+M46+M70+M83+M102+M103)</f>
        <v>0</v>
      </c>
      <c r="N105" s="110">
        <f>SUM(N9+N29+N46+N70+N83+N102+N103)</f>
        <v>0.85902777777777795</v>
      </c>
      <c r="O105" s="109">
        <f>SUM(O9+O29+O46+O70+O83+O102+O103)</f>
        <v>0.83402777777777792</v>
      </c>
      <c r="P105" s="111">
        <f>SUM(P9+P29+P46+P70+P83+P102+P103)</f>
        <v>1.693055555555556</v>
      </c>
    </row>
    <row r="106" spans="1:25" ht="30.75" customHeight="1" x14ac:dyDescent="0.2">
      <c r="A106" s="177"/>
      <c r="B106" s="177"/>
      <c r="C106" s="177"/>
      <c r="D106" s="177"/>
      <c r="E106" s="178"/>
      <c r="F106" s="177"/>
      <c r="G106" s="177"/>
      <c r="H106" s="38"/>
      <c r="I106" s="38"/>
      <c r="J106" s="281" t="s">
        <v>37</v>
      </c>
      <c r="K106" s="281"/>
      <c r="L106" s="282"/>
      <c r="M106" s="42"/>
      <c r="N106" s="51">
        <f>SUM(Q9:Q103)</f>
        <v>1.4583333333333335</v>
      </c>
      <c r="O106" s="43"/>
    </row>
    <row r="107" spans="1:25" ht="30.75" customHeight="1" x14ac:dyDescent="0.2">
      <c r="A107" s="177"/>
      <c r="B107" s="177"/>
      <c r="C107" s="177"/>
      <c r="D107" s="177"/>
      <c r="E107" s="178"/>
      <c r="F107" s="177"/>
      <c r="G107" s="177"/>
      <c r="H107" s="38"/>
      <c r="I107" s="38"/>
      <c r="J107" s="281" t="s">
        <v>38</v>
      </c>
      <c r="K107" s="281"/>
      <c r="L107" s="282"/>
      <c r="M107" s="42"/>
      <c r="N107" s="51">
        <f>SUM(P105-N106)</f>
        <v>0.2347222222222225</v>
      </c>
      <c r="O107" s="43"/>
    </row>
    <row r="108" spans="1:25" ht="30.75" customHeight="1" x14ac:dyDescent="0.2">
      <c r="A108" s="177"/>
      <c r="B108" s="177"/>
      <c r="C108" s="177"/>
      <c r="D108" s="177"/>
      <c r="E108" s="178"/>
      <c r="F108" s="177"/>
      <c r="G108" s="177"/>
      <c r="H108" s="38"/>
      <c r="I108" s="38"/>
      <c r="J108" s="281" t="s">
        <v>39</v>
      </c>
      <c r="K108" s="281"/>
      <c r="L108" s="282"/>
      <c r="M108" s="42"/>
      <c r="N108" s="51">
        <f>'SEM1'!N62</f>
        <v>7.7777777777777835E-2</v>
      </c>
      <c r="O108" s="43"/>
    </row>
    <row r="109" spans="1:25" ht="30.75" customHeight="1" x14ac:dyDescent="0.2">
      <c r="A109" s="179"/>
      <c r="B109" s="179"/>
      <c r="C109" s="179"/>
      <c r="D109" s="179"/>
      <c r="E109" s="178"/>
      <c r="F109" s="179"/>
      <c r="G109" s="179"/>
      <c r="H109" s="38"/>
      <c r="I109" s="38"/>
      <c r="J109" s="281" t="s">
        <v>40</v>
      </c>
      <c r="K109" s="281"/>
      <c r="L109" s="282"/>
      <c r="M109" s="44"/>
      <c r="N109" s="52">
        <f>N107+N108</f>
        <v>0.31250000000000033</v>
      </c>
      <c r="O109" s="45"/>
    </row>
    <row r="116" spans="5:9" x14ac:dyDescent="0.2">
      <c r="F116" s="38"/>
      <c r="G116" s="38"/>
      <c r="H116" s="38"/>
      <c r="I116" s="38"/>
    </row>
    <row r="117" spans="5:9" x14ac:dyDescent="0.2">
      <c r="F117" s="38"/>
      <c r="G117" s="38"/>
      <c r="H117" s="38"/>
      <c r="I117" s="38"/>
    </row>
    <row r="118" spans="5:9" x14ac:dyDescent="0.2">
      <c r="F118" s="38"/>
      <c r="G118" s="38"/>
      <c r="H118" s="38"/>
      <c r="I118" s="38"/>
    </row>
    <row r="119" spans="5:9" x14ac:dyDescent="0.2">
      <c r="F119" s="38"/>
      <c r="G119" s="38"/>
      <c r="H119" s="38"/>
      <c r="I119" s="38"/>
    </row>
    <row r="120" spans="5:9" x14ac:dyDescent="0.2">
      <c r="F120" s="38"/>
      <c r="G120" s="38"/>
      <c r="H120" s="38"/>
      <c r="I120" s="38"/>
    </row>
    <row r="121" spans="5:9" x14ac:dyDescent="0.2">
      <c r="F121" s="38"/>
      <c r="G121" s="38"/>
      <c r="H121" s="38"/>
      <c r="I121" s="38"/>
    </row>
    <row r="127" spans="5:9" x14ac:dyDescent="0.2">
      <c r="E127" s="15"/>
    </row>
  </sheetData>
  <mergeCells count="100">
    <mergeCell ref="V17:X17"/>
    <mergeCell ref="O102:O103"/>
    <mergeCell ref="N102:N103"/>
    <mergeCell ref="M102:M103"/>
    <mergeCell ref="P102:P103"/>
    <mergeCell ref="N46:N69"/>
    <mergeCell ref="M9:M28"/>
    <mergeCell ref="N9:N28"/>
    <mergeCell ref="O9:O28"/>
    <mergeCell ref="P9:P28"/>
    <mergeCell ref="C102:D103"/>
    <mergeCell ref="E102:E103"/>
    <mergeCell ref="F102:F103"/>
    <mergeCell ref="G102:G103"/>
    <mergeCell ref="H102:H103"/>
    <mergeCell ref="C29:D45"/>
    <mergeCell ref="C46:D69"/>
    <mergeCell ref="C70:D82"/>
    <mergeCell ref="C83:D101"/>
    <mergeCell ref="K46:K69"/>
    <mergeCell ref="K70:K82"/>
    <mergeCell ref="K83:K101"/>
    <mergeCell ref="G46:G69"/>
    <mergeCell ref="G70:G82"/>
    <mergeCell ref="G83:G101"/>
    <mergeCell ref="H29:H45"/>
    <mergeCell ref="H46:H69"/>
    <mergeCell ref="E46:E69"/>
    <mergeCell ref="E70:E82"/>
    <mergeCell ref="F46:F69"/>
    <mergeCell ref="F70:F82"/>
    <mergeCell ref="F83:F101"/>
    <mergeCell ref="L46:L69"/>
    <mergeCell ref="L70:L82"/>
    <mergeCell ref="L83:L101"/>
    <mergeCell ref="I46:I69"/>
    <mergeCell ref="I70:I82"/>
    <mergeCell ref="I83:I101"/>
    <mergeCell ref="J46:J69"/>
    <mergeCell ref="J70:J82"/>
    <mergeCell ref="J83:J101"/>
    <mergeCell ref="K9:K28"/>
    <mergeCell ref="L9:L28"/>
    <mergeCell ref="E29:E45"/>
    <mergeCell ref="G29:G45"/>
    <mergeCell ref="I29:I45"/>
    <mergeCell ref="K29:K45"/>
    <mergeCell ref="F29:F45"/>
    <mergeCell ref="L29:L45"/>
    <mergeCell ref="J29:J45"/>
    <mergeCell ref="I9:I28"/>
    <mergeCell ref="J9:J28"/>
    <mergeCell ref="Q6:Q7"/>
    <mergeCell ref="M83:M101"/>
    <mergeCell ref="N83:N101"/>
    <mergeCell ref="O83:O101"/>
    <mergeCell ref="P83:P101"/>
    <mergeCell ref="M70:M82"/>
    <mergeCell ref="N70:N82"/>
    <mergeCell ref="O70:O82"/>
    <mergeCell ref="P70:P82"/>
    <mergeCell ref="M46:M69"/>
    <mergeCell ref="O46:O69"/>
    <mergeCell ref="P46:P69"/>
    <mergeCell ref="M29:M45"/>
    <mergeCell ref="N29:N45"/>
    <mergeCell ref="O29:O45"/>
    <mergeCell ref="P29:P45"/>
    <mergeCell ref="A70:A82"/>
    <mergeCell ref="J109:L109"/>
    <mergeCell ref="J105:L105"/>
    <mergeCell ref="J106:L106"/>
    <mergeCell ref="J107:L107"/>
    <mergeCell ref="J108:L108"/>
    <mergeCell ref="A83:A101"/>
    <mergeCell ref="B70:B82"/>
    <mergeCell ref="B83:B101"/>
    <mergeCell ref="E83:E101"/>
    <mergeCell ref="H70:H82"/>
    <mergeCell ref="H83:H101"/>
    <mergeCell ref="I102:I103"/>
    <mergeCell ref="J102:J103"/>
    <mergeCell ref="K102:K103"/>
    <mergeCell ref="L102:L103"/>
    <mergeCell ref="A1:N1"/>
    <mergeCell ref="G6:H6"/>
    <mergeCell ref="I6:J6"/>
    <mergeCell ref="K6:L6"/>
    <mergeCell ref="M6:P6"/>
    <mergeCell ref="C9:D28"/>
    <mergeCell ref="E9:E28"/>
    <mergeCell ref="F9:F28"/>
    <mergeCell ref="G9:G28"/>
    <mergeCell ref="H9:H28"/>
    <mergeCell ref="A29:A45"/>
    <mergeCell ref="A46:A69"/>
    <mergeCell ref="B9:B28"/>
    <mergeCell ref="B29:B45"/>
    <mergeCell ref="B46:B69"/>
    <mergeCell ref="A9:A28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6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71">
    <pageSetUpPr fitToPage="1"/>
  </sheetPr>
  <dimension ref="A1:AA126"/>
  <sheetViews>
    <sheetView topLeftCell="I73" zoomScale="90" workbookViewId="0">
      <selection activeCell="R7" sqref="R7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6" customWidth="1"/>
    <col min="19" max="19" width="14.140625" customWidth="1"/>
    <col min="21" max="21" width="15.7109375" bestFit="1" customWidth="1"/>
    <col min="23" max="23" width="13.28515625" customWidth="1"/>
    <col min="24" max="24" width="13.42578125" customWidth="1"/>
  </cols>
  <sheetData>
    <row r="1" spans="1:25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5" ht="60.6" hidden="1" customHeight="1" x14ac:dyDescent="0.2"/>
    <row r="3" spans="1:25" s="3" customFormat="1" ht="12.75" customHeight="1" x14ac:dyDescent="0.2">
      <c r="K3" s="4"/>
      <c r="L3" s="4"/>
      <c r="M3" s="4"/>
      <c r="O3" s="5"/>
      <c r="P3" s="5"/>
      <c r="Q3" s="60"/>
    </row>
    <row r="4" spans="1:25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5" ht="39" customHeight="1" x14ac:dyDescent="0.2">
      <c r="A5" s="12" t="s">
        <v>44</v>
      </c>
      <c r="B5" s="13" t="s">
        <v>3</v>
      </c>
      <c r="C5" s="14">
        <f>SUM('SEM2'!B103+1)</f>
        <v>45670</v>
      </c>
      <c r="D5" s="15" t="s">
        <v>4</v>
      </c>
      <c r="E5" s="16">
        <f>SUM(B102)</f>
        <v>45676</v>
      </c>
      <c r="F5" s="17"/>
      <c r="G5" s="17"/>
      <c r="H5" s="17"/>
      <c r="I5" s="17"/>
      <c r="J5" s="17"/>
      <c r="K5" s="18"/>
      <c r="L5" s="18"/>
      <c r="P5" s="19"/>
    </row>
    <row r="6" spans="1:25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5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5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5" ht="19.5" customHeight="1" x14ac:dyDescent="0.2">
      <c r="A9" s="275" t="s">
        <v>20</v>
      </c>
      <c r="B9" s="278">
        <f>SUM(C5)</f>
        <v>45670</v>
      </c>
      <c r="C9" s="294" t="s">
        <v>341</v>
      </c>
      <c r="D9" s="295"/>
      <c r="E9" s="310"/>
      <c r="F9" s="310"/>
      <c r="G9" s="303">
        <v>0.35833333333333334</v>
      </c>
      <c r="H9" s="303">
        <v>0.52083333333333337</v>
      </c>
      <c r="I9" s="306">
        <v>0.56944444444444442</v>
      </c>
      <c r="J9" s="306">
        <v>0.70902777777777781</v>
      </c>
      <c r="K9" s="310"/>
      <c r="L9" s="310"/>
      <c r="M9" s="263">
        <f>(F9-E9)+(L9-K9)</f>
        <v>0</v>
      </c>
      <c r="N9" s="266">
        <f>(H9-G9)</f>
        <v>0.16250000000000003</v>
      </c>
      <c r="O9" s="269">
        <f>(J9-I9)</f>
        <v>0.13958333333333339</v>
      </c>
      <c r="P9" s="272">
        <f>SUM(M9:O33)</f>
        <v>0.30208333333333343</v>
      </c>
      <c r="R9" t="s">
        <v>171</v>
      </c>
      <c r="S9" s="34" t="s">
        <v>58</v>
      </c>
      <c r="T9" s="34"/>
    </row>
    <row r="10" spans="1:25" ht="19.5" customHeight="1" x14ac:dyDescent="0.2">
      <c r="A10" s="276"/>
      <c r="B10" s="279"/>
      <c r="C10" s="296"/>
      <c r="D10" s="297"/>
      <c r="E10" s="311"/>
      <c r="F10" s="311"/>
      <c r="G10" s="304"/>
      <c r="H10" s="304"/>
      <c r="I10" s="307"/>
      <c r="J10" s="307"/>
      <c r="K10" s="311"/>
      <c r="L10" s="311"/>
      <c r="M10" s="265"/>
      <c r="N10" s="267"/>
      <c r="O10" s="270"/>
      <c r="P10" s="273"/>
      <c r="S10" s="34" t="s">
        <v>179</v>
      </c>
    </row>
    <row r="11" spans="1:25" ht="19.5" customHeight="1" x14ac:dyDescent="0.2">
      <c r="A11" s="276"/>
      <c r="B11" s="279"/>
      <c r="C11" s="296"/>
      <c r="D11" s="297"/>
      <c r="E11" s="311"/>
      <c r="F11" s="311"/>
      <c r="G11" s="304"/>
      <c r="H11" s="304"/>
      <c r="I11" s="307"/>
      <c r="J11" s="307"/>
      <c r="K11" s="311"/>
      <c r="L11" s="311"/>
      <c r="M11" s="265"/>
      <c r="N11" s="267"/>
      <c r="O11" s="270"/>
      <c r="P11" s="273"/>
      <c r="S11" s="34" t="s">
        <v>327</v>
      </c>
      <c r="V11" s="34"/>
      <c r="X11" s="202" t="s">
        <v>182</v>
      </c>
    </row>
    <row r="12" spans="1:25" ht="19.5" customHeight="1" x14ac:dyDescent="0.2">
      <c r="A12" s="276"/>
      <c r="B12" s="279"/>
      <c r="C12" s="296"/>
      <c r="D12" s="297"/>
      <c r="E12" s="311"/>
      <c r="F12" s="311"/>
      <c r="G12" s="304"/>
      <c r="H12" s="304"/>
      <c r="I12" s="307"/>
      <c r="J12" s="307"/>
      <c r="K12" s="311"/>
      <c r="L12" s="311"/>
      <c r="M12" s="265"/>
      <c r="N12" s="267"/>
      <c r="O12" s="270"/>
      <c r="P12" s="273"/>
      <c r="S12" s="34" t="s">
        <v>331</v>
      </c>
      <c r="V12" s="34"/>
      <c r="X12" s="202" t="s">
        <v>182</v>
      </c>
    </row>
    <row r="13" spans="1:25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11"/>
      <c r="L13" s="311"/>
      <c r="M13" s="265"/>
      <c r="N13" s="267"/>
      <c r="O13" s="270"/>
      <c r="P13" s="273"/>
      <c r="R13" t="s">
        <v>172</v>
      </c>
      <c r="S13" s="34" t="s">
        <v>24</v>
      </c>
      <c r="V13" s="34"/>
    </row>
    <row r="14" spans="1:25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S14" s="34" t="s">
        <v>178</v>
      </c>
      <c r="V14" s="34"/>
      <c r="Y14" s="34"/>
    </row>
    <row r="15" spans="1:25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265"/>
      <c r="N15" s="267"/>
      <c r="O15" s="270"/>
      <c r="P15" s="273"/>
      <c r="S15" s="34" t="s">
        <v>328</v>
      </c>
      <c r="V15" s="34"/>
      <c r="W15" s="187" t="s">
        <v>180</v>
      </c>
    </row>
    <row r="16" spans="1:25" ht="19.5" customHeight="1" x14ac:dyDescent="0.2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11"/>
      <c r="L16" s="311"/>
      <c r="M16" s="265"/>
      <c r="N16" s="267"/>
      <c r="O16" s="270"/>
      <c r="P16" s="273"/>
      <c r="S16" s="34"/>
      <c r="T16" s="34" t="s">
        <v>337</v>
      </c>
      <c r="V16" s="34" t="s">
        <v>196</v>
      </c>
      <c r="X16" s="187" t="s">
        <v>180</v>
      </c>
    </row>
    <row r="17" spans="1:25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265"/>
      <c r="N17" s="267"/>
      <c r="O17" s="270"/>
      <c r="P17" s="273"/>
      <c r="S17" s="34"/>
      <c r="T17" s="34"/>
      <c r="V17" s="34"/>
    </row>
    <row r="18" spans="1:25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R18" t="s">
        <v>329</v>
      </c>
      <c r="S18" s="34"/>
      <c r="T18" t="s">
        <v>33</v>
      </c>
      <c r="V18" s="34"/>
    </row>
    <row r="19" spans="1:25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265"/>
      <c r="N19" s="267"/>
      <c r="O19" s="270"/>
      <c r="P19" s="273"/>
      <c r="S19" s="34"/>
      <c r="T19" t="s">
        <v>330</v>
      </c>
      <c r="V19" s="34"/>
      <c r="W19" s="205" t="s">
        <v>180</v>
      </c>
      <c r="X19" s="201" t="s">
        <v>332</v>
      </c>
      <c r="Y19" s="201"/>
    </row>
    <row r="20" spans="1:25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265"/>
      <c r="N20" s="267"/>
      <c r="O20" s="270"/>
      <c r="P20" s="273"/>
      <c r="R20" s="34" t="s">
        <v>333</v>
      </c>
      <c r="S20" s="34" t="s">
        <v>24</v>
      </c>
      <c r="V20" s="34"/>
    </row>
    <row r="21" spans="1:25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265"/>
      <c r="N21" s="267"/>
      <c r="O21" s="270"/>
      <c r="P21" s="273"/>
      <c r="S21" s="34" t="s">
        <v>334</v>
      </c>
      <c r="U21" s="187" t="s">
        <v>180</v>
      </c>
      <c r="V21" s="34"/>
    </row>
    <row r="22" spans="1:25" ht="19.5" customHeight="1" x14ac:dyDescent="0.2">
      <c r="A22" s="276"/>
      <c r="B22" s="279"/>
      <c r="C22" s="296"/>
      <c r="D22" s="297"/>
      <c r="E22" s="311"/>
      <c r="F22" s="311"/>
      <c r="G22" s="304"/>
      <c r="H22" s="304"/>
      <c r="I22" s="307"/>
      <c r="J22" s="307"/>
      <c r="K22" s="311"/>
      <c r="L22" s="311"/>
      <c r="M22" s="265"/>
      <c r="N22" s="267"/>
      <c r="O22" s="270"/>
      <c r="P22" s="273"/>
      <c r="S22" s="34"/>
      <c r="T22" s="34" t="s">
        <v>336</v>
      </c>
      <c r="V22" s="34"/>
      <c r="X22" s="202" t="s">
        <v>182</v>
      </c>
    </row>
    <row r="23" spans="1:25" ht="19.5" customHeight="1" x14ac:dyDescent="0.2">
      <c r="A23" s="276"/>
      <c r="B23" s="279"/>
      <c r="C23" s="296"/>
      <c r="D23" s="297"/>
      <c r="E23" s="311"/>
      <c r="F23" s="311"/>
      <c r="G23" s="304"/>
      <c r="H23" s="304"/>
      <c r="I23" s="307"/>
      <c r="J23" s="307"/>
      <c r="K23" s="311"/>
      <c r="L23" s="311"/>
      <c r="M23" s="265"/>
      <c r="N23" s="267"/>
      <c r="O23" s="270"/>
      <c r="P23" s="273"/>
      <c r="S23" s="34"/>
      <c r="T23" s="34" t="s">
        <v>343</v>
      </c>
      <c r="V23" s="34"/>
      <c r="W23" s="202" t="s">
        <v>182</v>
      </c>
    </row>
    <row r="24" spans="1:25" ht="19.5" customHeight="1" x14ac:dyDescent="0.2">
      <c r="A24" s="276"/>
      <c r="B24" s="279"/>
      <c r="C24" s="296"/>
      <c r="D24" s="297"/>
      <c r="E24" s="311"/>
      <c r="F24" s="311"/>
      <c r="G24" s="304"/>
      <c r="H24" s="304"/>
      <c r="I24" s="307"/>
      <c r="J24" s="307"/>
      <c r="K24" s="311"/>
      <c r="L24" s="311"/>
      <c r="M24" s="265"/>
      <c r="N24" s="267"/>
      <c r="O24" s="270"/>
      <c r="P24" s="273"/>
      <c r="S24" s="34" t="s">
        <v>335</v>
      </c>
      <c r="U24" s="202" t="s">
        <v>182</v>
      </c>
      <c r="V24" s="34"/>
    </row>
    <row r="25" spans="1:25" ht="19.5" customHeight="1" x14ac:dyDescent="0.2">
      <c r="A25" s="276"/>
      <c r="B25" s="279"/>
      <c r="C25" s="296"/>
      <c r="D25" s="297"/>
      <c r="E25" s="311"/>
      <c r="F25" s="311"/>
      <c r="G25" s="304"/>
      <c r="H25" s="304"/>
      <c r="I25" s="307"/>
      <c r="J25" s="307"/>
      <c r="K25" s="311"/>
      <c r="L25" s="311"/>
      <c r="M25" s="265"/>
      <c r="N25" s="267"/>
      <c r="O25" s="270"/>
      <c r="P25" s="273"/>
      <c r="R25" s="34" t="s">
        <v>213</v>
      </c>
      <c r="S25" s="34" t="s">
        <v>28</v>
      </c>
      <c r="V25" s="34"/>
    </row>
    <row r="26" spans="1:25" ht="19.5" customHeight="1" x14ac:dyDescent="0.2">
      <c r="A26" s="276"/>
      <c r="B26" s="279"/>
      <c r="C26" s="296"/>
      <c r="D26" s="297"/>
      <c r="E26" s="311"/>
      <c r="F26" s="311"/>
      <c r="G26" s="304"/>
      <c r="H26" s="304"/>
      <c r="I26" s="307"/>
      <c r="J26" s="307"/>
      <c r="K26" s="311"/>
      <c r="L26" s="311"/>
      <c r="M26" s="265"/>
      <c r="N26" s="267"/>
      <c r="O26" s="270"/>
      <c r="P26" s="273"/>
      <c r="R26" s="34"/>
      <c r="S26" s="34" t="s">
        <v>214</v>
      </c>
      <c r="V26" s="34"/>
    </row>
    <row r="27" spans="1:25" ht="19.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11"/>
      <c r="L27" s="311"/>
      <c r="M27" s="265"/>
      <c r="N27" s="267"/>
      <c r="O27" s="270"/>
      <c r="P27" s="273"/>
      <c r="S27" s="34" t="s">
        <v>338</v>
      </c>
      <c r="V27" s="202" t="s">
        <v>182</v>
      </c>
    </row>
    <row r="28" spans="1:25" ht="19.5" customHeight="1" x14ac:dyDescent="0.2">
      <c r="A28" s="276"/>
      <c r="B28" s="279"/>
      <c r="C28" s="296"/>
      <c r="D28" s="297"/>
      <c r="E28" s="311"/>
      <c r="F28" s="311"/>
      <c r="G28" s="304"/>
      <c r="H28" s="304"/>
      <c r="I28" s="307"/>
      <c r="J28" s="307"/>
      <c r="K28" s="311"/>
      <c r="L28" s="311"/>
      <c r="M28" s="265"/>
      <c r="N28" s="267"/>
      <c r="O28" s="270"/>
      <c r="P28" s="273"/>
      <c r="S28" s="34"/>
      <c r="T28" s="34" t="s">
        <v>339</v>
      </c>
      <c r="V28" s="202" t="s">
        <v>182</v>
      </c>
    </row>
    <row r="29" spans="1:25" ht="19.5" customHeight="1" x14ac:dyDescent="0.2">
      <c r="A29" s="276"/>
      <c r="B29" s="279"/>
      <c r="C29" s="296"/>
      <c r="D29" s="297"/>
      <c r="E29" s="311"/>
      <c r="F29" s="311"/>
      <c r="G29" s="304"/>
      <c r="H29" s="304"/>
      <c r="I29" s="307"/>
      <c r="J29" s="307"/>
      <c r="K29" s="311"/>
      <c r="L29" s="311"/>
      <c r="M29" s="265"/>
      <c r="N29" s="267"/>
      <c r="O29" s="270"/>
      <c r="P29" s="273"/>
      <c r="S29" s="34" t="s">
        <v>340</v>
      </c>
      <c r="T29" s="34"/>
      <c r="V29" s="34"/>
      <c r="X29" s="187" t="s">
        <v>180</v>
      </c>
    </row>
    <row r="30" spans="1:25" ht="19.5" customHeight="1" x14ac:dyDescent="0.2">
      <c r="A30" s="276"/>
      <c r="B30" s="279"/>
      <c r="C30" s="296"/>
      <c r="D30" s="297"/>
      <c r="E30" s="311"/>
      <c r="F30" s="311"/>
      <c r="G30" s="304"/>
      <c r="H30" s="304"/>
      <c r="I30" s="307"/>
      <c r="J30" s="307"/>
      <c r="K30" s="311"/>
      <c r="L30" s="311"/>
      <c r="M30" s="265"/>
      <c r="N30" s="267"/>
      <c r="O30" s="270"/>
      <c r="P30" s="273"/>
      <c r="R30" s="34" t="s">
        <v>199</v>
      </c>
      <c r="S30" s="34" t="s">
        <v>24</v>
      </c>
      <c r="T30" s="34"/>
      <c r="V30" s="34"/>
    </row>
    <row r="31" spans="1:25" ht="19.5" customHeight="1" x14ac:dyDescent="0.2">
      <c r="A31" s="276"/>
      <c r="B31" s="279"/>
      <c r="C31" s="296"/>
      <c r="D31" s="297"/>
      <c r="E31" s="311"/>
      <c r="F31" s="311"/>
      <c r="G31" s="304"/>
      <c r="H31" s="304"/>
      <c r="I31" s="307"/>
      <c r="J31" s="307"/>
      <c r="K31" s="311"/>
      <c r="L31" s="311"/>
      <c r="M31" s="265"/>
      <c r="N31" s="267"/>
      <c r="O31" s="270"/>
      <c r="P31" s="273"/>
      <c r="S31" s="34" t="s">
        <v>200</v>
      </c>
      <c r="T31" s="34"/>
      <c r="V31" s="34"/>
    </row>
    <row r="32" spans="1:25" ht="19.5" customHeight="1" x14ac:dyDescent="0.2">
      <c r="A32" s="276"/>
      <c r="B32" s="279"/>
      <c r="C32" s="296"/>
      <c r="D32" s="297"/>
      <c r="E32" s="311"/>
      <c r="F32" s="311"/>
      <c r="G32" s="304"/>
      <c r="H32" s="304"/>
      <c r="I32" s="307"/>
      <c r="J32" s="307"/>
      <c r="K32" s="311"/>
      <c r="L32" s="311"/>
      <c r="M32" s="265"/>
      <c r="N32" s="267"/>
      <c r="O32" s="270"/>
      <c r="P32" s="273"/>
      <c r="S32" s="34" t="s">
        <v>342</v>
      </c>
      <c r="T32" s="34"/>
      <c r="U32" s="207">
        <v>2413810149601</v>
      </c>
      <c r="V32" s="187" t="s">
        <v>180</v>
      </c>
    </row>
    <row r="33" spans="1:24" ht="19.5" customHeight="1" x14ac:dyDescent="0.2">
      <c r="A33" s="277"/>
      <c r="B33" s="280"/>
      <c r="C33" s="298"/>
      <c r="D33" s="299"/>
      <c r="E33" s="312"/>
      <c r="F33" s="312"/>
      <c r="G33" s="305"/>
      <c r="H33" s="305"/>
      <c r="I33" s="308"/>
      <c r="J33" s="308"/>
      <c r="K33" s="312"/>
      <c r="L33" s="312"/>
      <c r="M33" s="264"/>
      <c r="N33" s="268"/>
      <c r="O33" s="271"/>
      <c r="P33" s="274"/>
      <c r="Q33" s="62">
        <v>0.29166666666666669</v>
      </c>
    </row>
    <row r="34" spans="1:24" ht="19.5" customHeight="1" x14ac:dyDescent="0.2">
      <c r="A34" s="275" t="s">
        <v>22</v>
      </c>
      <c r="B34" s="278">
        <f>SUM(B9+1)</f>
        <v>45671</v>
      </c>
      <c r="C34" s="294" t="s">
        <v>347</v>
      </c>
      <c r="D34" s="295"/>
      <c r="E34" s="310"/>
      <c r="F34" s="310"/>
      <c r="G34" s="303">
        <v>0.3298611111111111</v>
      </c>
      <c r="H34" s="303">
        <v>0.52083333333333337</v>
      </c>
      <c r="I34" s="306">
        <v>0.54166666666666663</v>
      </c>
      <c r="J34" s="306">
        <v>0.7270833333333333</v>
      </c>
      <c r="K34" s="310"/>
      <c r="L34" s="310"/>
      <c r="M34" s="263">
        <f>(F34-E34)+(L34-K34)</f>
        <v>0</v>
      </c>
      <c r="N34" s="266">
        <f>(H34-G34)</f>
        <v>0.19097222222222227</v>
      </c>
      <c r="O34" s="269">
        <f>(J34-I34)</f>
        <v>0.18541666666666667</v>
      </c>
      <c r="P34" s="272">
        <f>SUM(M34:O50)</f>
        <v>0.37638888888888894</v>
      </c>
      <c r="R34" s="34" t="s">
        <v>199</v>
      </c>
      <c r="S34" s="34"/>
      <c r="T34" s="34"/>
      <c r="V34" s="34"/>
    </row>
    <row r="35" spans="1:24" ht="19.5" customHeight="1" x14ac:dyDescent="0.2">
      <c r="A35" s="276"/>
      <c r="B35" s="279"/>
      <c r="C35" s="296"/>
      <c r="D35" s="297"/>
      <c r="E35" s="311"/>
      <c r="F35" s="311"/>
      <c r="G35" s="304"/>
      <c r="H35" s="304"/>
      <c r="I35" s="307"/>
      <c r="J35" s="307"/>
      <c r="K35" s="311"/>
      <c r="L35" s="311"/>
      <c r="M35" s="265"/>
      <c r="N35" s="267"/>
      <c r="O35" s="270"/>
      <c r="P35" s="273"/>
      <c r="S35" s="34" t="s">
        <v>200</v>
      </c>
      <c r="T35" s="34"/>
      <c r="V35" s="34"/>
    </row>
    <row r="36" spans="1:24" ht="19.5" customHeight="1" x14ac:dyDescent="0.2">
      <c r="A36" s="276"/>
      <c r="B36" s="279"/>
      <c r="C36" s="296"/>
      <c r="D36" s="297"/>
      <c r="E36" s="311"/>
      <c r="F36" s="311"/>
      <c r="G36" s="304"/>
      <c r="H36" s="304"/>
      <c r="I36" s="307"/>
      <c r="J36" s="307"/>
      <c r="K36" s="311"/>
      <c r="L36" s="311"/>
      <c r="M36" s="265"/>
      <c r="N36" s="267"/>
      <c r="O36" s="270"/>
      <c r="P36" s="273"/>
      <c r="S36" s="34" t="s">
        <v>342</v>
      </c>
      <c r="T36" s="34"/>
      <c r="U36" s="207">
        <v>2413810149601</v>
      </c>
      <c r="V36" s="187" t="s">
        <v>180</v>
      </c>
    </row>
    <row r="37" spans="1:24" ht="19.5" customHeight="1" x14ac:dyDescent="0.2">
      <c r="A37" s="276"/>
      <c r="B37" s="279"/>
      <c r="C37" s="296"/>
      <c r="D37" s="297"/>
      <c r="E37" s="311"/>
      <c r="F37" s="311"/>
      <c r="G37" s="304"/>
      <c r="H37" s="304"/>
      <c r="I37" s="307"/>
      <c r="J37" s="307"/>
      <c r="K37" s="311"/>
      <c r="L37" s="311"/>
      <c r="M37" s="265"/>
      <c r="N37" s="267"/>
      <c r="O37" s="270"/>
      <c r="P37" s="273"/>
      <c r="R37" t="s">
        <v>172</v>
      </c>
      <c r="S37" s="34" t="s">
        <v>24</v>
      </c>
      <c r="V37" s="34"/>
    </row>
    <row r="38" spans="1:24" ht="19.5" customHeight="1" x14ac:dyDescent="0.2">
      <c r="A38" s="276"/>
      <c r="B38" s="279"/>
      <c r="C38" s="296"/>
      <c r="D38" s="297"/>
      <c r="E38" s="311"/>
      <c r="F38" s="311"/>
      <c r="G38" s="304"/>
      <c r="H38" s="304"/>
      <c r="I38" s="307"/>
      <c r="J38" s="307"/>
      <c r="K38" s="311"/>
      <c r="L38" s="311"/>
      <c r="M38" s="265"/>
      <c r="N38" s="267"/>
      <c r="O38" s="270"/>
      <c r="P38" s="273"/>
      <c r="S38" s="34" t="s">
        <v>178</v>
      </c>
      <c r="V38" s="34"/>
    </row>
    <row r="39" spans="1:24" ht="19.5" customHeight="1" x14ac:dyDescent="0.2">
      <c r="A39" s="276"/>
      <c r="B39" s="279"/>
      <c r="C39" s="296"/>
      <c r="D39" s="297"/>
      <c r="E39" s="311"/>
      <c r="F39" s="311"/>
      <c r="G39" s="304"/>
      <c r="H39" s="304"/>
      <c r="I39" s="307"/>
      <c r="J39" s="307"/>
      <c r="K39" s="311"/>
      <c r="L39" s="311"/>
      <c r="M39" s="265"/>
      <c r="N39" s="267"/>
      <c r="O39" s="270"/>
      <c r="P39" s="273"/>
      <c r="S39" s="34" t="s">
        <v>328</v>
      </c>
      <c r="V39" s="34"/>
      <c r="W39" s="187" t="s">
        <v>180</v>
      </c>
    </row>
    <row r="40" spans="1:24" ht="19.5" customHeight="1" x14ac:dyDescent="0.2">
      <c r="A40" s="276"/>
      <c r="B40" s="279"/>
      <c r="C40" s="296"/>
      <c r="D40" s="297"/>
      <c r="E40" s="311"/>
      <c r="F40" s="311"/>
      <c r="G40" s="304"/>
      <c r="H40" s="304"/>
      <c r="I40" s="307"/>
      <c r="J40" s="307"/>
      <c r="K40" s="311"/>
      <c r="L40" s="311"/>
      <c r="M40" s="265"/>
      <c r="N40" s="267"/>
      <c r="O40" s="270"/>
      <c r="P40" s="273"/>
      <c r="S40" s="34"/>
      <c r="T40" s="34" t="s">
        <v>337</v>
      </c>
      <c r="V40" s="34" t="s">
        <v>196</v>
      </c>
      <c r="X40" s="187" t="s">
        <v>180</v>
      </c>
    </row>
    <row r="41" spans="1:24" ht="19.5" customHeight="1" x14ac:dyDescent="0.2">
      <c r="A41" s="276"/>
      <c r="B41" s="279"/>
      <c r="C41" s="296"/>
      <c r="D41" s="297"/>
      <c r="E41" s="311"/>
      <c r="F41" s="311"/>
      <c r="G41" s="304"/>
      <c r="H41" s="304"/>
      <c r="I41" s="307"/>
      <c r="J41" s="307"/>
      <c r="K41" s="311"/>
      <c r="L41" s="311"/>
      <c r="M41" s="265"/>
      <c r="N41" s="267"/>
      <c r="O41" s="270"/>
      <c r="P41" s="273"/>
      <c r="R41" t="s">
        <v>344</v>
      </c>
      <c r="S41" s="34" t="s">
        <v>24</v>
      </c>
    </row>
    <row r="42" spans="1:24" ht="19.5" customHeight="1" x14ac:dyDescent="0.2">
      <c r="A42" s="276"/>
      <c r="B42" s="279"/>
      <c r="C42" s="296"/>
      <c r="D42" s="297"/>
      <c r="E42" s="311"/>
      <c r="F42" s="311"/>
      <c r="G42" s="304"/>
      <c r="H42" s="304"/>
      <c r="I42" s="307"/>
      <c r="J42" s="307"/>
      <c r="K42" s="311"/>
      <c r="L42" s="311"/>
      <c r="M42" s="265"/>
      <c r="N42" s="267"/>
      <c r="O42" s="270"/>
      <c r="P42" s="273"/>
      <c r="S42" t="s">
        <v>345</v>
      </c>
    </row>
    <row r="43" spans="1:24" ht="19.5" customHeight="1" x14ac:dyDescent="0.2">
      <c r="A43" s="276"/>
      <c r="B43" s="279"/>
      <c r="C43" s="296"/>
      <c r="D43" s="297"/>
      <c r="E43" s="311"/>
      <c r="F43" s="311"/>
      <c r="G43" s="304"/>
      <c r="H43" s="304"/>
      <c r="I43" s="307"/>
      <c r="J43" s="307"/>
      <c r="K43" s="311"/>
      <c r="L43" s="311"/>
      <c r="M43" s="265"/>
      <c r="N43" s="267"/>
      <c r="O43" s="270"/>
      <c r="P43" s="273"/>
      <c r="S43" t="s">
        <v>346</v>
      </c>
    </row>
    <row r="44" spans="1:24" ht="19.5" customHeight="1" x14ac:dyDescent="0.2">
      <c r="A44" s="276"/>
      <c r="B44" s="279"/>
      <c r="C44" s="296"/>
      <c r="D44" s="297"/>
      <c r="E44" s="311"/>
      <c r="F44" s="311"/>
      <c r="G44" s="304"/>
      <c r="H44" s="304"/>
      <c r="I44" s="307"/>
      <c r="J44" s="307"/>
      <c r="K44" s="311"/>
      <c r="L44" s="311"/>
      <c r="M44" s="265"/>
      <c r="N44" s="267"/>
      <c r="O44" s="270"/>
      <c r="P44" s="273"/>
      <c r="R44" s="34" t="s">
        <v>225</v>
      </c>
      <c r="S44" s="34" t="s">
        <v>24</v>
      </c>
    </row>
    <row r="45" spans="1:24" ht="19.5" customHeight="1" x14ac:dyDescent="0.2">
      <c r="A45" s="276"/>
      <c r="B45" s="279"/>
      <c r="C45" s="296"/>
      <c r="D45" s="297"/>
      <c r="E45" s="311"/>
      <c r="F45" s="311"/>
      <c r="G45" s="304"/>
      <c r="H45" s="304"/>
      <c r="I45" s="307"/>
      <c r="J45" s="307"/>
      <c r="K45" s="311"/>
      <c r="L45" s="311"/>
      <c r="M45" s="265"/>
      <c r="N45" s="267"/>
      <c r="O45" s="270"/>
      <c r="P45" s="273"/>
      <c r="R45" s="34"/>
      <c r="S45" s="34" t="s">
        <v>229</v>
      </c>
    </row>
    <row r="46" spans="1:24" ht="19.5" customHeight="1" x14ac:dyDescent="0.2">
      <c r="A46" s="276"/>
      <c r="B46" s="279"/>
      <c r="C46" s="296"/>
      <c r="D46" s="297"/>
      <c r="E46" s="311"/>
      <c r="F46" s="311"/>
      <c r="G46" s="304"/>
      <c r="H46" s="304"/>
      <c r="I46" s="307"/>
      <c r="J46" s="307"/>
      <c r="K46" s="311"/>
      <c r="L46" s="311"/>
      <c r="M46" s="265"/>
      <c r="N46" s="267"/>
      <c r="O46" s="270"/>
      <c r="P46" s="273"/>
      <c r="R46" s="34"/>
      <c r="S46" s="34" t="s">
        <v>351</v>
      </c>
    </row>
    <row r="47" spans="1:24" ht="19.5" customHeight="1" x14ac:dyDescent="0.2">
      <c r="A47" s="276"/>
      <c r="B47" s="279"/>
      <c r="C47" s="296"/>
      <c r="D47" s="297"/>
      <c r="E47" s="311"/>
      <c r="F47" s="311"/>
      <c r="G47" s="304"/>
      <c r="H47" s="304"/>
      <c r="I47" s="307"/>
      <c r="J47" s="307"/>
      <c r="K47" s="311"/>
      <c r="L47" s="311"/>
      <c r="M47" s="265"/>
      <c r="N47" s="267"/>
      <c r="O47" s="270"/>
      <c r="P47" s="273"/>
      <c r="R47" s="34" t="s">
        <v>145</v>
      </c>
      <c r="S47" s="34" t="s">
        <v>24</v>
      </c>
    </row>
    <row r="48" spans="1:24" ht="19.5" customHeight="1" x14ac:dyDescent="0.2">
      <c r="A48" s="276"/>
      <c r="B48" s="279"/>
      <c r="C48" s="296"/>
      <c r="D48" s="297"/>
      <c r="E48" s="311"/>
      <c r="F48" s="311"/>
      <c r="G48" s="304"/>
      <c r="H48" s="304"/>
      <c r="I48" s="307"/>
      <c r="J48" s="307"/>
      <c r="K48" s="311"/>
      <c r="L48" s="311"/>
      <c r="M48" s="265"/>
      <c r="N48" s="267"/>
      <c r="O48" s="270"/>
      <c r="P48" s="273"/>
      <c r="R48" s="34"/>
      <c r="S48" s="34" t="s">
        <v>146</v>
      </c>
    </row>
    <row r="49" spans="1:22" ht="19.5" customHeight="1" x14ac:dyDescent="0.2">
      <c r="A49" s="276"/>
      <c r="B49" s="279"/>
      <c r="C49" s="296"/>
      <c r="D49" s="297"/>
      <c r="E49" s="311"/>
      <c r="F49" s="311"/>
      <c r="G49" s="304"/>
      <c r="H49" s="304"/>
      <c r="I49" s="307"/>
      <c r="J49" s="307"/>
      <c r="K49" s="311"/>
      <c r="L49" s="311"/>
      <c r="M49" s="265"/>
      <c r="N49" s="267"/>
      <c r="O49" s="270"/>
      <c r="P49" s="273"/>
      <c r="R49" s="34"/>
      <c r="S49" s="34" t="s">
        <v>326</v>
      </c>
      <c r="U49" s="202" t="s">
        <v>182</v>
      </c>
    </row>
    <row r="50" spans="1:22" ht="19.5" customHeight="1" x14ac:dyDescent="0.2">
      <c r="A50" s="277"/>
      <c r="B50" s="280"/>
      <c r="C50" s="298"/>
      <c r="D50" s="299"/>
      <c r="E50" s="312"/>
      <c r="F50" s="312"/>
      <c r="G50" s="305"/>
      <c r="H50" s="305"/>
      <c r="I50" s="308"/>
      <c r="J50" s="308"/>
      <c r="K50" s="312"/>
      <c r="L50" s="312"/>
      <c r="M50" s="264"/>
      <c r="N50" s="268"/>
      <c r="O50" s="271"/>
      <c r="P50" s="274"/>
      <c r="Q50" s="62">
        <v>0.29166666666666669</v>
      </c>
    </row>
    <row r="51" spans="1:22" ht="19.5" customHeight="1" x14ac:dyDescent="0.2">
      <c r="A51" s="275" t="s">
        <v>26</v>
      </c>
      <c r="B51" s="278">
        <f>SUM(B34+1)</f>
        <v>45672</v>
      </c>
      <c r="C51" s="294" t="s">
        <v>352</v>
      </c>
      <c r="D51" s="295"/>
      <c r="E51" s="310"/>
      <c r="F51" s="310"/>
      <c r="G51" s="303">
        <v>0.33333333333333331</v>
      </c>
      <c r="H51" s="303">
        <v>0.50763888888888886</v>
      </c>
      <c r="I51" s="306">
        <v>0</v>
      </c>
      <c r="J51" s="306">
        <v>0</v>
      </c>
      <c r="K51" s="310"/>
      <c r="L51" s="310"/>
      <c r="M51" s="263">
        <f>(F51-E51)+(L51-K51)</f>
        <v>0</v>
      </c>
      <c r="N51" s="266">
        <f>(H51-G51)</f>
        <v>0.17430555555555555</v>
      </c>
      <c r="O51" s="269">
        <f>(J51-I51)</f>
        <v>0</v>
      </c>
      <c r="P51" s="272">
        <f>SUM(M51:O65)</f>
        <v>0.17430555555555555</v>
      </c>
      <c r="R51" t="s">
        <v>231</v>
      </c>
      <c r="S51" s="34" t="s">
        <v>32</v>
      </c>
    </row>
    <row r="52" spans="1:22" ht="19.5" customHeight="1" x14ac:dyDescent="0.2">
      <c r="A52" s="276"/>
      <c r="B52" s="279"/>
      <c r="C52" s="296"/>
      <c r="D52" s="297"/>
      <c r="E52" s="311"/>
      <c r="F52" s="311"/>
      <c r="G52" s="304"/>
      <c r="H52" s="304"/>
      <c r="I52" s="307"/>
      <c r="J52" s="307"/>
      <c r="K52" s="311"/>
      <c r="L52" s="311"/>
      <c r="M52" s="265"/>
      <c r="N52" s="267"/>
      <c r="O52" s="270"/>
      <c r="P52" s="273"/>
      <c r="S52" s="34" t="s">
        <v>148</v>
      </c>
    </row>
    <row r="53" spans="1:22" ht="19.5" customHeight="1" x14ac:dyDescent="0.2">
      <c r="A53" s="276"/>
      <c r="B53" s="279"/>
      <c r="C53" s="296"/>
      <c r="D53" s="297"/>
      <c r="E53" s="311"/>
      <c r="F53" s="311"/>
      <c r="G53" s="304"/>
      <c r="H53" s="304"/>
      <c r="I53" s="307"/>
      <c r="J53" s="307"/>
      <c r="K53" s="311"/>
      <c r="L53" s="311"/>
      <c r="M53" s="265"/>
      <c r="N53" s="267"/>
      <c r="O53" s="270"/>
      <c r="P53" s="273"/>
      <c r="S53" s="34" t="s">
        <v>348</v>
      </c>
      <c r="U53" s="202" t="s">
        <v>182</v>
      </c>
    </row>
    <row r="54" spans="1:22" ht="19.5" customHeight="1" x14ac:dyDescent="0.2">
      <c r="A54" s="276"/>
      <c r="B54" s="279"/>
      <c r="C54" s="296"/>
      <c r="D54" s="297"/>
      <c r="E54" s="311"/>
      <c r="F54" s="311"/>
      <c r="G54" s="304"/>
      <c r="H54" s="304"/>
      <c r="I54" s="307"/>
      <c r="J54" s="307"/>
      <c r="K54" s="311"/>
      <c r="L54" s="311"/>
      <c r="M54" s="265"/>
      <c r="N54" s="267"/>
      <c r="O54" s="270"/>
      <c r="P54" s="273"/>
      <c r="R54" s="34" t="s">
        <v>237</v>
      </c>
      <c r="S54" s="34" t="s">
        <v>32</v>
      </c>
    </row>
    <row r="55" spans="1:22" ht="19.5" customHeight="1" x14ac:dyDescent="0.2">
      <c r="A55" s="276"/>
      <c r="B55" s="279"/>
      <c r="C55" s="296"/>
      <c r="D55" s="297"/>
      <c r="E55" s="311"/>
      <c r="F55" s="311"/>
      <c r="G55" s="304"/>
      <c r="H55" s="304"/>
      <c r="I55" s="307"/>
      <c r="J55" s="307"/>
      <c r="K55" s="311"/>
      <c r="L55" s="311"/>
      <c r="M55" s="265"/>
      <c r="N55" s="267"/>
      <c r="O55" s="270"/>
      <c r="P55" s="273"/>
      <c r="S55" s="34" t="s">
        <v>349</v>
      </c>
    </row>
    <row r="56" spans="1:22" ht="19.5" customHeight="1" x14ac:dyDescent="0.2">
      <c r="A56" s="276"/>
      <c r="B56" s="279"/>
      <c r="C56" s="296"/>
      <c r="D56" s="297"/>
      <c r="E56" s="311"/>
      <c r="F56" s="311"/>
      <c r="G56" s="304"/>
      <c r="H56" s="304"/>
      <c r="I56" s="307"/>
      <c r="J56" s="307"/>
      <c r="K56" s="311"/>
      <c r="L56" s="311"/>
      <c r="M56" s="265"/>
      <c r="N56" s="267"/>
      <c r="O56" s="270"/>
      <c r="P56" s="273"/>
      <c r="S56" s="34" t="s">
        <v>350</v>
      </c>
      <c r="V56" s="202" t="s">
        <v>182</v>
      </c>
    </row>
    <row r="57" spans="1:22" ht="19.5" customHeight="1" x14ac:dyDescent="0.2">
      <c r="A57" s="276"/>
      <c r="B57" s="279"/>
      <c r="C57" s="296"/>
      <c r="D57" s="297"/>
      <c r="E57" s="311"/>
      <c r="F57" s="311"/>
      <c r="G57" s="304"/>
      <c r="H57" s="304"/>
      <c r="I57" s="307"/>
      <c r="J57" s="307"/>
      <c r="K57" s="311"/>
      <c r="L57" s="311"/>
      <c r="M57" s="265"/>
      <c r="N57" s="267"/>
      <c r="O57" s="270"/>
      <c r="P57" s="273"/>
      <c r="R57" s="34" t="s">
        <v>199</v>
      </c>
      <c r="S57" s="34" t="s">
        <v>24</v>
      </c>
      <c r="T57" s="34"/>
      <c r="V57" s="34"/>
    </row>
    <row r="58" spans="1:22" ht="19.5" customHeight="1" x14ac:dyDescent="0.2">
      <c r="A58" s="276"/>
      <c r="B58" s="279"/>
      <c r="C58" s="296"/>
      <c r="D58" s="297"/>
      <c r="E58" s="311"/>
      <c r="F58" s="311"/>
      <c r="G58" s="304"/>
      <c r="H58" s="304"/>
      <c r="I58" s="307"/>
      <c r="J58" s="307"/>
      <c r="K58" s="311"/>
      <c r="L58" s="311"/>
      <c r="M58" s="265"/>
      <c r="N58" s="267"/>
      <c r="O58" s="270"/>
      <c r="P58" s="273"/>
      <c r="S58" s="34" t="s">
        <v>200</v>
      </c>
      <c r="T58" s="34"/>
      <c r="V58" s="34"/>
    </row>
    <row r="59" spans="1:22" ht="19.5" customHeight="1" x14ac:dyDescent="0.2">
      <c r="A59" s="276"/>
      <c r="B59" s="279"/>
      <c r="C59" s="296"/>
      <c r="D59" s="297"/>
      <c r="E59" s="311"/>
      <c r="F59" s="311"/>
      <c r="G59" s="304"/>
      <c r="H59" s="304"/>
      <c r="I59" s="307"/>
      <c r="J59" s="307"/>
      <c r="K59" s="311"/>
      <c r="L59" s="311"/>
      <c r="M59" s="265"/>
      <c r="N59" s="267"/>
      <c r="O59" s="270"/>
      <c r="P59" s="273"/>
      <c r="S59" s="34" t="s">
        <v>342</v>
      </c>
      <c r="T59" s="34"/>
      <c r="U59" s="207">
        <v>2413810149601</v>
      </c>
      <c r="V59" s="202" t="s">
        <v>182</v>
      </c>
    </row>
    <row r="60" spans="1:22" ht="19.5" customHeight="1" x14ac:dyDescent="0.2">
      <c r="A60" s="276"/>
      <c r="B60" s="279"/>
      <c r="C60" s="296"/>
      <c r="D60" s="297"/>
      <c r="E60" s="311"/>
      <c r="F60" s="311"/>
      <c r="G60" s="304"/>
      <c r="H60" s="304"/>
      <c r="I60" s="307"/>
      <c r="J60" s="307"/>
      <c r="K60" s="311"/>
      <c r="L60" s="311"/>
      <c r="M60" s="265"/>
      <c r="N60" s="267"/>
      <c r="O60" s="270"/>
      <c r="P60" s="273"/>
      <c r="R60" t="s">
        <v>171</v>
      </c>
      <c r="S60" s="34" t="s">
        <v>24</v>
      </c>
      <c r="T60" s="34"/>
      <c r="U60" s="207"/>
    </row>
    <row r="61" spans="1:22" ht="19.5" customHeight="1" x14ac:dyDescent="0.2">
      <c r="A61" s="276"/>
      <c r="B61" s="279"/>
      <c r="C61" s="296"/>
      <c r="D61" s="297"/>
      <c r="E61" s="311"/>
      <c r="F61" s="311"/>
      <c r="G61" s="304"/>
      <c r="H61" s="304"/>
      <c r="I61" s="307"/>
      <c r="J61" s="307"/>
      <c r="K61" s="311"/>
      <c r="L61" s="311"/>
      <c r="M61" s="265"/>
      <c r="N61" s="267"/>
      <c r="O61" s="270"/>
      <c r="P61" s="273"/>
      <c r="S61" s="34" t="s">
        <v>179</v>
      </c>
      <c r="T61" s="34"/>
      <c r="U61" s="207"/>
    </row>
    <row r="62" spans="1:22" ht="19.5" customHeight="1" x14ac:dyDescent="0.2">
      <c r="A62" s="276"/>
      <c r="B62" s="279"/>
      <c r="C62" s="296"/>
      <c r="D62" s="297"/>
      <c r="E62" s="311"/>
      <c r="F62" s="311"/>
      <c r="G62" s="304"/>
      <c r="H62" s="304"/>
      <c r="I62" s="307"/>
      <c r="J62" s="307"/>
      <c r="K62" s="311"/>
      <c r="L62" s="311"/>
      <c r="M62" s="265"/>
      <c r="N62" s="267"/>
      <c r="O62" s="270"/>
      <c r="P62" s="273"/>
      <c r="S62" s="34" t="s">
        <v>353</v>
      </c>
      <c r="T62" s="34"/>
      <c r="U62" s="187" t="s">
        <v>180</v>
      </c>
    </row>
    <row r="63" spans="1:22" ht="19.5" customHeight="1" x14ac:dyDescent="0.2">
      <c r="A63" s="276"/>
      <c r="B63" s="279"/>
      <c r="C63" s="296"/>
      <c r="D63" s="297"/>
      <c r="E63" s="311"/>
      <c r="F63" s="311"/>
      <c r="G63" s="304"/>
      <c r="H63" s="304"/>
      <c r="I63" s="307"/>
      <c r="J63" s="307"/>
      <c r="K63" s="311"/>
      <c r="L63" s="311"/>
      <c r="M63" s="265"/>
      <c r="N63" s="267"/>
      <c r="O63" s="270"/>
      <c r="P63" s="273"/>
      <c r="S63" s="34"/>
      <c r="T63" s="34"/>
      <c r="U63" s="207"/>
    </row>
    <row r="64" spans="1:22" ht="19.5" customHeight="1" x14ac:dyDescent="0.2">
      <c r="A64" s="276"/>
      <c r="B64" s="279"/>
      <c r="C64" s="296"/>
      <c r="D64" s="297"/>
      <c r="E64" s="311"/>
      <c r="F64" s="311"/>
      <c r="G64" s="304"/>
      <c r="H64" s="304"/>
      <c r="I64" s="307"/>
      <c r="J64" s="307"/>
      <c r="K64" s="311"/>
      <c r="L64" s="311"/>
      <c r="M64" s="265"/>
      <c r="N64" s="267"/>
      <c r="O64" s="270"/>
      <c r="P64" s="273"/>
      <c r="S64" s="34"/>
      <c r="T64" s="34"/>
      <c r="U64" s="207"/>
    </row>
    <row r="65" spans="1:25" ht="19.5" customHeight="1" x14ac:dyDescent="0.2">
      <c r="A65" s="277"/>
      <c r="B65" s="280"/>
      <c r="C65" s="298"/>
      <c r="D65" s="299"/>
      <c r="E65" s="312"/>
      <c r="F65" s="312"/>
      <c r="G65" s="305"/>
      <c r="H65" s="305"/>
      <c r="I65" s="308"/>
      <c r="J65" s="308"/>
      <c r="K65" s="312"/>
      <c r="L65" s="312"/>
      <c r="M65" s="264"/>
      <c r="N65" s="268"/>
      <c r="O65" s="271"/>
      <c r="P65" s="274"/>
      <c r="Q65" s="62">
        <v>0.16666666666666666</v>
      </c>
    </row>
    <row r="66" spans="1:25" ht="19.5" customHeight="1" x14ac:dyDescent="0.2">
      <c r="A66" s="275" t="s">
        <v>30</v>
      </c>
      <c r="B66" s="278">
        <f>SUM(B51+1)</f>
        <v>45673</v>
      </c>
      <c r="C66" s="294" t="s">
        <v>225</v>
      </c>
      <c r="D66" s="295"/>
      <c r="E66" s="310"/>
      <c r="F66" s="310"/>
      <c r="G66" s="303">
        <v>0.3659722222222222</v>
      </c>
      <c r="H66" s="303">
        <v>0.51041666666666663</v>
      </c>
      <c r="I66" s="306">
        <v>0.5625</v>
      </c>
      <c r="J66" s="306">
        <v>0.73750000000000004</v>
      </c>
      <c r="K66" s="310"/>
      <c r="L66" s="310"/>
      <c r="M66" s="263">
        <f>(F66-E66)+(L66-K66)</f>
        <v>0</v>
      </c>
      <c r="N66" s="266">
        <f>(H66-G66)</f>
        <v>0.14444444444444443</v>
      </c>
      <c r="O66" s="269">
        <f>(J66-I66)</f>
        <v>0.17500000000000004</v>
      </c>
      <c r="P66" s="272">
        <f>SUM(M66:O85)</f>
        <v>0.31944444444444448</v>
      </c>
      <c r="R66" s="34" t="s">
        <v>225</v>
      </c>
      <c r="S66" s="34" t="s">
        <v>23</v>
      </c>
    </row>
    <row r="67" spans="1:25" ht="19.5" customHeight="1" x14ac:dyDescent="0.2">
      <c r="A67" s="276"/>
      <c r="B67" s="279"/>
      <c r="C67" s="296"/>
      <c r="D67" s="297"/>
      <c r="E67" s="311"/>
      <c r="F67" s="311"/>
      <c r="G67" s="304"/>
      <c r="H67" s="304"/>
      <c r="I67" s="307"/>
      <c r="J67" s="307"/>
      <c r="K67" s="311"/>
      <c r="L67" s="311"/>
      <c r="M67" s="265"/>
      <c r="N67" s="267"/>
      <c r="O67" s="270"/>
      <c r="P67" s="273"/>
      <c r="R67" s="34"/>
      <c r="S67" s="34" t="s">
        <v>229</v>
      </c>
    </row>
    <row r="68" spans="1:25" ht="19.5" customHeight="1" x14ac:dyDescent="0.2">
      <c r="A68" s="276"/>
      <c r="B68" s="279"/>
      <c r="C68" s="296"/>
      <c r="D68" s="297"/>
      <c r="E68" s="311"/>
      <c r="F68" s="311"/>
      <c r="G68" s="304"/>
      <c r="H68" s="304"/>
      <c r="I68" s="307"/>
      <c r="J68" s="307"/>
      <c r="K68" s="311"/>
      <c r="L68" s="311"/>
      <c r="M68" s="265"/>
      <c r="N68" s="267"/>
      <c r="O68" s="270"/>
      <c r="P68" s="273"/>
      <c r="R68" s="34"/>
      <c r="S68" s="34" t="s">
        <v>354</v>
      </c>
      <c r="V68" s="202" t="s">
        <v>182</v>
      </c>
    </row>
    <row r="69" spans="1:25" ht="19.5" customHeight="1" x14ac:dyDescent="0.2">
      <c r="A69" s="276"/>
      <c r="B69" s="279"/>
      <c r="C69" s="296"/>
      <c r="D69" s="297"/>
      <c r="E69" s="311"/>
      <c r="F69" s="311"/>
      <c r="G69" s="304"/>
      <c r="H69" s="304"/>
      <c r="I69" s="307"/>
      <c r="J69" s="307"/>
      <c r="K69" s="311"/>
      <c r="L69" s="311"/>
      <c r="M69" s="265"/>
      <c r="N69" s="267"/>
      <c r="O69" s="270"/>
      <c r="P69" s="273"/>
      <c r="R69" s="34"/>
      <c r="S69" s="34" t="s">
        <v>365</v>
      </c>
      <c r="V69" s="187" t="s">
        <v>180</v>
      </c>
    </row>
    <row r="70" spans="1:25" ht="19.5" customHeight="1" x14ac:dyDescent="0.2">
      <c r="A70" s="276"/>
      <c r="B70" s="279"/>
      <c r="C70" s="296"/>
      <c r="D70" s="297"/>
      <c r="E70" s="311"/>
      <c r="F70" s="311"/>
      <c r="G70" s="304"/>
      <c r="H70" s="304"/>
      <c r="I70" s="307"/>
      <c r="J70" s="307"/>
      <c r="K70" s="311"/>
      <c r="L70" s="311"/>
      <c r="M70" s="265"/>
      <c r="N70" s="267"/>
      <c r="O70" s="270"/>
      <c r="P70" s="273"/>
      <c r="R70" s="34" t="s">
        <v>356</v>
      </c>
      <c r="S70" s="34" t="s">
        <v>24</v>
      </c>
    </row>
    <row r="71" spans="1:25" ht="19.5" customHeight="1" x14ac:dyDescent="0.2">
      <c r="A71" s="276"/>
      <c r="B71" s="279"/>
      <c r="C71" s="296"/>
      <c r="D71" s="297"/>
      <c r="E71" s="311"/>
      <c r="F71" s="311"/>
      <c r="G71" s="304"/>
      <c r="H71" s="304"/>
      <c r="I71" s="307"/>
      <c r="J71" s="307"/>
      <c r="K71" s="311"/>
      <c r="L71" s="311"/>
      <c r="M71" s="265"/>
      <c r="N71" s="267"/>
      <c r="O71" s="270"/>
      <c r="P71" s="273"/>
      <c r="S71" s="34" t="s">
        <v>189</v>
      </c>
    </row>
    <row r="72" spans="1:25" ht="19.5" customHeight="1" x14ac:dyDescent="0.2">
      <c r="A72" s="276"/>
      <c r="B72" s="279"/>
      <c r="C72" s="296"/>
      <c r="D72" s="297"/>
      <c r="E72" s="311"/>
      <c r="F72" s="311"/>
      <c r="G72" s="304"/>
      <c r="H72" s="304"/>
      <c r="I72" s="307"/>
      <c r="J72" s="307"/>
      <c r="K72" s="311"/>
      <c r="L72" s="311"/>
      <c r="M72" s="265"/>
      <c r="N72" s="267"/>
      <c r="O72" s="270"/>
      <c r="P72" s="273"/>
      <c r="S72" s="34" t="s">
        <v>357</v>
      </c>
      <c r="U72" s="202" t="s">
        <v>182</v>
      </c>
    </row>
    <row r="73" spans="1:25" ht="19.5" customHeight="1" x14ac:dyDescent="0.2">
      <c r="A73" s="276"/>
      <c r="B73" s="279"/>
      <c r="C73" s="296"/>
      <c r="D73" s="297"/>
      <c r="E73" s="311"/>
      <c r="F73" s="311"/>
      <c r="G73" s="304"/>
      <c r="H73" s="304"/>
      <c r="I73" s="307"/>
      <c r="J73" s="307"/>
      <c r="K73" s="311"/>
      <c r="L73" s="311"/>
      <c r="M73" s="265"/>
      <c r="N73" s="267"/>
      <c r="O73" s="270"/>
      <c r="P73" s="273"/>
      <c r="R73" s="34" t="s">
        <v>172</v>
      </c>
      <c r="S73" s="34" t="s">
        <v>28</v>
      </c>
      <c r="U73" s="34"/>
    </row>
    <row r="74" spans="1:25" ht="19.5" customHeight="1" x14ac:dyDescent="0.2">
      <c r="A74" s="276"/>
      <c r="B74" s="279"/>
      <c r="C74" s="296"/>
      <c r="D74" s="297"/>
      <c r="E74" s="311"/>
      <c r="F74" s="311"/>
      <c r="G74" s="304"/>
      <c r="H74" s="304"/>
      <c r="I74" s="307"/>
      <c r="J74" s="307"/>
      <c r="K74" s="311"/>
      <c r="L74" s="311"/>
      <c r="M74" s="265"/>
      <c r="N74" s="267"/>
      <c r="O74" s="270"/>
      <c r="P74" s="273"/>
      <c r="S74" s="34" t="s">
        <v>178</v>
      </c>
      <c r="U74" s="34"/>
    </row>
    <row r="75" spans="1:25" ht="19.5" customHeight="1" x14ac:dyDescent="0.2">
      <c r="A75" s="276"/>
      <c r="B75" s="279"/>
      <c r="C75" s="296"/>
      <c r="D75" s="297"/>
      <c r="E75" s="311"/>
      <c r="F75" s="311"/>
      <c r="G75" s="304"/>
      <c r="H75" s="304"/>
      <c r="I75" s="307"/>
      <c r="J75" s="307"/>
      <c r="K75" s="311"/>
      <c r="L75" s="311"/>
      <c r="M75" s="265"/>
      <c r="N75" s="267"/>
      <c r="O75" s="270"/>
      <c r="P75" s="273"/>
      <c r="S75" s="34" t="s">
        <v>355</v>
      </c>
      <c r="T75" s="34" t="s">
        <v>265</v>
      </c>
      <c r="V75" s="202" t="s">
        <v>182</v>
      </c>
    </row>
    <row r="76" spans="1:25" ht="19.5" customHeight="1" x14ac:dyDescent="0.2">
      <c r="A76" s="276"/>
      <c r="B76" s="279"/>
      <c r="C76" s="296"/>
      <c r="D76" s="297"/>
      <c r="E76" s="311"/>
      <c r="F76" s="311"/>
      <c r="G76" s="304"/>
      <c r="H76" s="304"/>
      <c r="I76" s="307"/>
      <c r="J76" s="307"/>
      <c r="K76" s="311"/>
      <c r="L76" s="311"/>
      <c r="M76" s="265"/>
      <c r="N76" s="267"/>
      <c r="O76" s="270"/>
      <c r="P76" s="273"/>
      <c r="S76" s="34" t="s">
        <v>328</v>
      </c>
      <c r="V76" s="34"/>
      <c r="W76" s="187" t="s">
        <v>180</v>
      </c>
    </row>
    <row r="77" spans="1:25" ht="19.5" customHeight="1" x14ac:dyDescent="0.2">
      <c r="A77" s="276"/>
      <c r="B77" s="279"/>
      <c r="C77" s="296"/>
      <c r="D77" s="297"/>
      <c r="E77" s="311"/>
      <c r="F77" s="311"/>
      <c r="G77" s="304"/>
      <c r="H77" s="304"/>
      <c r="I77" s="307"/>
      <c r="J77" s="307"/>
      <c r="K77" s="311"/>
      <c r="L77" s="311"/>
      <c r="M77" s="265"/>
      <c r="N77" s="267"/>
      <c r="O77" s="270"/>
      <c r="P77" s="273"/>
      <c r="S77" s="34"/>
      <c r="T77" s="34" t="s">
        <v>337</v>
      </c>
      <c r="V77" s="34" t="s">
        <v>196</v>
      </c>
      <c r="X77" s="187" t="s">
        <v>180</v>
      </c>
    </row>
    <row r="78" spans="1:25" ht="19.5" customHeight="1" x14ac:dyDescent="0.2">
      <c r="A78" s="276"/>
      <c r="B78" s="279"/>
      <c r="C78" s="296"/>
      <c r="D78" s="297"/>
      <c r="E78" s="311"/>
      <c r="F78" s="311"/>
      <c r="G78" s="304"/>
      <c r="H78" s="304"/>
      <c r="I78" s="307"/>
      <c r="J78" s="307"/>
      <c r="K78" s="311"/>
      <c r="L78" s="311"/>
      <c r="M78" s="265"/>
      <c r="N78" s="267"/>
      <c r="O78" s="270"/>
      <c r="P78" s="273"/>
      <c r="S78" s="34"/>
      <c r="T78" s="34"/>
      <c r="U78" s="34" t="s">
        <v>360</v>
      </c>
      <c r="V78" s="34"/>
      <c r="W78" s="202" t="s">
        <v>182</v>
      </c>
      <c r="Y78" s="34"/>
    </row>
    <row r="79" spans="1:25" ht="19.5" customHeight="1" x14ac:dyDescent="0.2">
      <c r="A79" s="276"/>
      <c r="B79" s="279"/>
      <c r="C79" s="296"/>
      <c r="D79" s="297"/>
      <c r="E79" s="311"/>
      <c r="F79" s="311"/>
      <c r="G79" s="304"/>
      <c r="H79" s="304"/>
      <c r="I79" s="307"/>
      <c r="J79" s="307"/>
      <c r="K79" s="311"/>
      <c r="L79" s="311"/>
      <c r="M79" s="265"/>
      <c r="N79" s="267"/>
      <c r="O79" s="270"/>
      <c r="P79" s="273"/>
      <c r="S79" s="34"/>
      <c r="T79" s="34"/>
      <c r="U79" s="34" t="s">
        <v>361</v>
      </c>
      <c r="V79" s="34"/>
      <c r="W79" s="187" t="s">
        <v>180</v>
      </c>
      <c r="Y79" s="34"/>
    </row>
    <row r="80" spans="1:25" ht="19.5" customHeight="1" x14ac:dyDescent="0.2">
      <c r="A80" s="276"/>
      <c r="B80" s="279"/>
      <c r="C80" s="296"/>
      <c r="D80" s="297"/>
      <c r="E80" s="311"/>
      <c r="F80" s="311"/>
      <c r="G80" s="304"/>
      <c r="H80" s="304"/>
      <c r="I80" s="307"/>
      <c r="J80" s="307"/>
      <c r="K80" s="311"/>
      <c r="L80" s="311"/>
      <c r="M80" s="265"/>
      <c r="N80" s="267"/>
      <c r="O80" s="270"/>
      <c r="P80" s="273"/>
      <c r="S80" s="34"/>
      <c r="T80" s="34" t="s">
        <v>359</v>
      </c>
      <c r="V80" s="34" t="s">
        <v>358</v>
      </c>
      <c r="X80" s="187" t="s">
        <v>180</v>
      </c>
      <c r="Y80" s="34"/>
    </row>
    <row r="81" spans="1:27" ht="19.5" customHeight="1" x14ac:dyDescent="0.2">
      <c r="A81" s="276"/>
      <c r="B81" s="279"/>
      <c r="C81" s="296"/>
      <c r="D81" s="297"/>
      <c r="E81" s="311"/>
      <c r="F81" s="311"/>
      <c r="G81" s="304"/>
      <c r="H81" s="304"/>
      <c r="I81" s="307"/>
      <c r="J81" s="307"/>
      <c r="K81" s="311"/>
      <c r="L81" s="311"/>
      <c r="M81" s="265"/>
      <c r="N81" s="267"/>
      <c r="O81" s="270"/>
      <c r="P81" s="273"/>
      <c r="S81" s="34"/>
      <c r="T81" s="34"/>
      <c r="U81" s="193" t="s">
        <v>362</v>
      </c>
      <c r="V81" s="193"/>
      <c r="W81" s="189"/>
      <c r="X81" s="189"/>
      <c r="Y81" s="187" t="s">
        <v>180</v>
      </c>
    </row>
    <row r="82" spans="1:27" ht="19.5" customHeight="1" x14ac:dyDescent="0.2">
      <c r="A82" s="276"/>
      <c r="B82" s="279"/>
      <c r="C82" s="296"/>
      <c r="D82" s="297"/>
      <c r="E82" s="311"/>
      <c r="F82" s="311"/>
      <c r="G82" s="304"/>
      <c r="H82" s="304"/>
      <c r="I82" s="307"/>
      <c r="J82" s="307"/>
      <c r="K82" s="311"/>
      <c r="L82" s="311"/>
      <c r="M82" s="265"/>
      <c r="N82" s="267"/>
      <c r="O82" s="270"/>
      <c r="P82" s="273"/>
      <c r="S82" s="34"/>
      <c r="T82" s="34" t="s">
        <v>363</v>
      </c>
      <c r="U82" s="34"/>
      <c r="V82" s="34" t="s">
        <v>364</v>
      </c>
      <c r="X82" s="187" t="s">
        <v>180</v>
      </c>
    </row>
    <row r="83" spans="1:27" ht="19.5" customHeight="1" x14ac:dyDescent="0.2">
      <c r="A83" s="276"/>
      <c r="B83" s="279"/>
      <c r="C83" s="296"/>
      <c r="D83" s="297"/>
      <c r="E83" s="311"/>
      <c r="F83" s="311"/>
      <c r="G83" s="304"/>
      <c r="H83" s="304"/>
      <c r="I83" s="307"/>
      <c r="J83" s="307"/>
      <c r="K83" s="311"/>
      <c r="L83" s="311"/>
      <c r="M83" s="265"/>
      <c r="N83" s="267"/>
      <c r="O83" s="270"/>
      <c r="P83" s="273"/>
      <c r="S83" s="34"/>
      <c r="T83" s="34"/>
      <c r="U83" s="34" t="s">
        <v>360</v>
      </c>
      <c r="V83" s="34"/>
      <c r="W83" s="202" t="s">
        <v>182</v>
      </c>
    </row>
    <row r="84" spans="1:27" ht="19.5" customHeight="1" x14ac:dyDescent="0.2">
      <c r="A84" s="276"/>
      <c r="B84" s="279"/>
      <c r="C84" s="296"/>
      <c r="D84" s="297"/>
      <c r="E84" s="311"/>
      <c r="F84" s="311"/>
      <c r="G84" s="304"/>
      <c r="H84" s="304"/>
      <c r="I84" s="307"/>
      <c r="J84" s="307"/>
      <c r="K84" s="311"/>
      <c r="L84" s="311"/>
      <c r="M84" s="265"/>
      <c r="N84" s="267"/>
      <c r="O84" s="270"/>
      <c r="P84" s="273"/>
      <c r="S84" s="34"/>
      <c r="T84" s="34"/>
      <c r="U84" s="34" t="s">
        <v>361</v>
      </c>
      <c r="V84" s="34"/>
      <c r="W84" s="187" t="s">
        <v>180</v>
      </c>
    </row>
    <row r="85" spans="1:27" ht="19.5" customHeight="1" x14ac:dyDescent="0.2">
      <c r="A85" s="277"/>
      <c r="B85" s="280"/>
      <c r="C85" s="298"/>
      <c r="D85" s="299"/>
      <c r="E85" s="312"/>
      <c r="F85" s="312"/>
      <c r="G85" s="305"/>
      <c r="H85" s="305"/>
      <c r="I85" s="308"/>
      <c r="J85" s="308"/>
      <c r="K85" s="312"/>
      <c r="L85" s="312"/>
      <c r="M85" s="264"/>
      <c r="N85" s="268"/>
      <c r="O85" s="271"/>
      <c r="P85" s="274"/>
      <c r="Q85" s="62">
        <v>0.29166666666666669</v>
      </c>
    </row>
    <row r="86" spans="1:27" ht="19.5" customHeight="1" x14ac:dyDescent="0.2">
      <c r="A86" s="275" t="s">
        <v>31</v>
      </c>
      <c r="B86" s="278">
        <f>SUM(B66+1)</f>
        <v>45674</v>
      </c>
      <c r="C86" s="294"/>
      <c r="D86" s="295"/>
      <c r="E86" s="310"/>
      <c r="F86" s="310"/>
      <c r="G86" s="303">
        <v>0.3611111111111111</v>
      </c>
      <c r="H86" s="303">
        <v>0.52083333333333337</v>
      </c>
      <c r="I86" s="306">
        <v>0.55208333333333337</v>
      </c>
      <c r="J86" s="306">
        <v>0.68055555555555558</v>
      </c>
      <c r="K86" s="310"/>
      <c r="L86" s="310"/>
      <c r="M86" s="263">
        <f>(F86-E86)+(L86-K86)</f>
        <v>0</v>
      </c>
      <c r="N86" s="266">
        <f>(H86-G86)</f>
        <v>0.15972222222222227</v>
      </c>
      <c r="O86" s="269">
        <f>(J86-I86)</f>
        <v>0.12847222222222221</v>
      </c>
      <c r="P86" s="272">
        <f>SUM(M86:O100)</f>
        <v>0.28819444444444448</v>
      </c>
      <c r="R86" t="s">
        <v>329</v>
      </c>
      <c r="S86" s="34"/>
      <c r="T86" t="s">
        <v>33</v>
      </c>
      <c r="V86" s="34"/>
    </row>
    <row r="87" spans="1:27" ht="19.5" customHeight="1" x14ac:dyDescent="0.2">
      <c r="A87" s="276"/>
      <c r="B87" s="279"/>
      <c r="C87" s="296"/>
      <c r="D87" s="297"/>
      <c r="E87" s="311"/>
      <c r="F87" s="311"/>
      <c r="G87" s="304"/>
      <c r="H87" s="304"/>
      <c r="I87" s="307"/>
      <c r="J87" s="307"/>
      <c r="K87" s="311"/>
      <c r="L87" s="311"/>
      <c r="M87" s="265"/>
      <c r="N87" s="267"/>
      <c r="O87" s="270"/>
      <c r="P87" s="273"/>
      <c r="S87" s="34"/>
      <c r="T87" t="s">
        <v>330</v>
      </c>
      <c r="V87" s="34"/>
      <c r="W87" s="202" t="s">
        <v>182</v>
      </c>
    </row>
    <row r="88" spans="1:27" ht="19.5" customHeight="1" x14ac:dyDescent="0.2">
      <c r="A88" s="276"/>
      <c r="B88" s="279"/>
      <c r="C88" s="296"/>
      <c r="D88" s="297"/>
      <c r="E88" s="311"/>
      <c r="F88" s="311"/>
      <c r="G88" s="304"/>
      <c r="H88" s="304"/>
      <c r="I88" s="307"/>
      <c r="J88" s="307"/>
      <c r="K88" s="311"/>
      <c r="L88" s="311"/>
      <c r="M88" s="265"/>
      <c r="N88" s="267"/>
      <c r="O88" s="270"/>
      <c r="P88" s="273"/>
      <c r="R88" s="34" t="s">
        <v>225</v>
      </c>
      <c r="S88" s="34" t="s">
        <v>24</v>
      </c>
      <c r="V88" s="34"/>
      <c r="W88" s="34"/>
    </row>
    <row r="89" spans="1:27" ht="19.5" customHeight="1" x14ac:dyDescent="0.2">
      <c r="A89" s="276"/>
      <c r="B89" s="279"/>
      <c r="C89" s="296"/>
      <c r="D89" s="297"/>
      <c r="E89" s="311"/>
      <c r="F89" s="311"/>
      <c r="G89" s="304"/>
      <c r="H89" s="304"/>
      <c r="I89" s="307"/>
      <c r="J89" s="307"/>
      <c r="K89" s="311"/>
      <c r="L89" s="311"/>
      <c r="M89" s="265"/>
      <c r="N89" s="267"/>
      <c r="O89" s="270"/>
      <c r="P89" s="273"/>
      <c r="R89" s="34"/>
      <c r="S89" s="34" t="s">
        <v>229</v>
      </c>
      <c r="V89" s="34"/>
      <c r="W89" s="34"/>
    </row>
    <row r="90" spans="1:27" ht="19.5" customHeight="1" x14ac:dyDescent="0.2">
      <c r="A90" s="276"/>
      <c r="B90" s="279"/>
      <c r="C90" s="296"/>
      <c r="D90" s="297"/>
      <c r="E90" s="311"/>
      <c r="F90" s="311"/>
      <c r="G90" s="304"/>
      <c r="H90" s="304"/>
      <c r="I90" s="307"/>
      <c r="J90" s="307"/>
      <c r="K90" s="311"/>
      <c r="L90" s="311"/>
      <c r="M90" s="265"/>
      <c r="N90" s="267"/>
      <c r="O90" s="270"/>
      <c r="P90" s="273"/>
      <c r="S90" t="s">
        <v>366</v>
      </c>
      <c r="V90" s="202" t="s">
        <v>182</v>
      </c>
    </row>
    <row r="91" spans="1:27" ht="19.5" customHeight="1" x14ac:dyDescent="0.2">
      <c r="A91" s="276"/>
      <c r="B91" s="279"/>
      <c r="C91" s="296"/>
      <c r="D91" s="297"/>
      <c r="E91" s="311"/>
      <c r="F91" s="311"/>
      <c r="G91" s="304"/>
      <c r="H91" s="304"/>
      <c r="I91" s="307"/>
      <c r="J91" s="307"/>
      <c r="K91" s="311"/>
      <c r="L91" s="311"/>
      <c r="M91" s="265"/>
      <c r="N91" s="267"/>
      <c r="O91" s="270"/>
      <c r="P91" s="273"/>
      <c r="R91" s="34" t="s">
        <v>172</v>
      </c>
      <c r="S91" s="34" t="s">
        <v>45</v>
      </c>
      <c r="V91" s="34"/>
    </row>
    <row r="92" spans="1:27" ht="19.5" customHeight="1" x14ac:dyDescent="0.2">
      <c r="A92" s="276"/>
      <c r="B92" s="279"/>
      <c r="C92" s="296"/>
      <c r="D92" s="297"/>
      <c r="E92" s="311"/>
      <c r="F92" s="311"/>
      <c r="G92" s="304"/>
      <c r="H92" s="304"/>
      <c r="I92" s="307"/>
      <c r="J92" s="307"/>
      <c r="K92" s="311"/>
      <c r="L92" s="311"/>
      <c r="M92" s="265"/>
      <c r="N92" s="267"/>
      <c r="O92" s="270"/>
      <c r="P92" s="273"/>
      <c r="S92" s="34" t="s">
        <v>178</v>
      </c>
      <c r="V92" s="34"/>
    </row>
    <row r="93" spans="1:27" ht="19.5" customHeight="1" x14ac:dyDescent="0.2">
      <c r="A93" s="276"/>
      <c r="B93" s="279"/>
      <c r="C93" s="296"/>
      <c r="D93" s="297"/>
      <c r="E93" s="311"/>
      <c r="F93" s="311"/>
      <c r="G93" s="304"/>
      <c r="H93" s="304"/>
      <c r="I93" s="307"/>
      <c r="J93" s="307"/>
      <c r="K93" s="311"/>
      <c r="L93" s="311"/>
      <c r="M93" s="265"/>
      <c r="N93" s="267"/>
      <c r="O93" s="270"/>
      <c r="P93" s="273"/>
      <c r="S93" s="34" t="s">
        <v>328</v>
      </c>
      <c r="V93" s="34"/>
      <c r="W93" s="187" t="s">
        <v>180</v>
      </c>
    </row>
    <row r="94" spans="1:27" ht="19.5" customHeight="1" x14ac:dyDescent="0.2">
      <c r="A94" s="276"/>
      <c r="B94" s="279"/>
      <c r="C94" s="296"/>
      <c r="D94" s="297"/>
      <c r="E94" s="311"/>
      <c r="F94" s="311"/>
      <c r="G94" s="304"/>
      <c r="H94" s="304"/>
      <c r="I94" s="307"/>
      <c r="J94" s="307"/>
      <c r="K94" s="311"/>
      <c r="L94" s="311"/>
      <c r="M94" s="265"/>
      <c r="N94" s="267"/>
      <c r="O94" s="270"/>
      <c r="P94" s="273"/>
      <c r="S94" s="34"/>
      <c r="T94" t="s">
        <v>367</v>
      </c>
      <c r="V94" s="34" t="s">
        <v>368</v>
      </c>
      <c r="X94" s="202" t="s">
        <v>182</v>
      </c>
    </row>
    <row r="95" spans="1:27" ht="19.5" customHeight="1" x14ac:dyDescent="0.2">
      <c r="A95" s="276"/>
      <c r="B95" s="279"/>
      <c r="C95" s="296"/>
      <c r="D95" s="297"/>
      <c r="E95" s="311"/>
      <c r="F95" s="311"/>
      <c r="G95" s="304"/>
      <c r="H95" s="304"/>
      <c r="I95" s="307"/>
      <c r="J95" s="307"/>
      <c r="K95" s="311"/>
      <c r="L95" s="311"/>
      <c r="M95" s="265"/>
      <c r="N95" s="267"/>
      <c r="O95" s="270"/>
      <c r="P95" s="273"/>
      <c r="T95" s="34" t="s">
        <v>369</v>
      </c>
      <c r="V95" s="34" t="s">
        <v>370</v>
      </c>
      <c r="X95" s="202" t="s">
        <v>182</v>
      </c>
      <c r="Z95" s="205" t="s">
        <v>375</v>
      </c>
      <c r="AA95" s="187"/>
    </row>
    <row r="96" spans="1:27" ht="19.5" customHeight="1" x14ac:dyDescent="0.2">
      <c r="A96" s="276"/>
      <c r="B96" s="279"/>
      <c r="C96" s="296"/>
      <c r="D96" s="297"/>
      <c r="E96" s="311"/>
      <c r="F96" s="311"/>
      <c r="G96" s="304"/>
      <c r="H96" s="304"/>
      <c r="I96" s="307"/>
      <c r="J96" s="307"/>
      <c r="K96" s="311"/>
      <c r="L96" s="311"/>
      <c r="M96" s="265"/>
      <c r="N96" s="267"/>
      <c r="O96" s="270"/>
      <c r="P96" s="273"/>
      <c r="T96" s="34" t="s">
        <v>371</v>
      </c>
      <c r="V96" s="34" t="s">
        <v>264</v>
      </c>
      <c r="X96" s="202" t="s">
        <v>182</v>
      </c>
    </row>
    <row r="97" spans="1:26" ht="19.5" customHeight="1" x14ac:dyDescent="0.2">
      <c r="A97" s="276"/>
      <c r="B97" s="279"/>
      <c r="C97" s="296"/>
      <c r="D97" s="297"/>
      <c r="E97" s="311"/>
      <c r="F97" s="311"/>
      <c r="G97" s="304"/>
      <c r="H97" s="304"/>
      <c r="I97" s="307"/>
      <c r="J97" s="307"/>
      <c r="K97" s="311"/>
      <c r="L97" s="311"/>
      <c r="M97" s="265"/>
      <c r="N97" s="267"/>
      <c r="O97" s="270"/>
      <c r="P97" s="273"/>
      <c r="T97" s="34" t="s">
        <v>359</v>
      </c>
      <c r="V97" s="34" t="s">
        <v>358</v>
      </c>
      <c r="X97" s="187" t="s">
        <v>180</v>
      </c>
      <c r="Z97" s="205" t="s">
        <v>372</v>
      </c>
    </row>
    <row r="98" spans="1:26" ht="19.5" customHeight="1" x14ac:dyDescent="0.2">
      <c r="A98" s="276"/>
      <c r="B98" s="279"/>
      <c r="C98" s="296"/>
      <c r="D98" s="297"/>
      <c r="E98" s="311"/>
      <c r="F98" s="311"/>
      <c r="G98" s="304"/>
      <c r="H98" s="304"/>
      <c r="I98" s="307"/>
      <c r="J98" s="307"/>
      <c r="K98" s="311"/>
      <c r="L98" s="311"/>
      <c r="M98" s="265"/>
      <c r="N98" s="267"/>
      <c r="O98" s="270"/>
      <c r="P98" s="273"/>
      <c r="T98" s="34"/>
      <c r="U98" s="198" t="s">
        <v>362</v>
      </c>
      <c r="V98" s="198"/>
      <c r="W98" s="192"/>
      <c r="X98" s="192"/>
      <c r="Y98" s="202" t="s">
        <v>182</v>
      </c>
    </row>
    <row r="99" spans="1:26" ht="19.5" customHeight="1" x14ac:dyDescent="0.2">
      <c r="A99" s="276"/>
      <c r="B99" s="279"/>
      <c r="C99" s="296"/>
      <c r="D99" s="297"/>
      <c r="E99" s="311"/>
      <c r="F99" s="311"/>
      <c r="G99" s="304"/>
      <c r="H99" s="304"/>
      <c r="I99" s="307"/>
      <c r="J99" s="307"/>
      <c r="K99" s="311"/>
      <c r="L99" s="311"/>
      <c r="M99" s="265"/>
      <c r="N99" s="267"/>
      <c r="O99" s="270"/>
      <c r="P99" s="273"/>
      <c r="T99" s="34" t="s">
        <v>373</v>
      </c>
      <c r="U99" s="34"/>
      <c r="V99" s="34" t="s">
        <v>374</v>
      </c>
      <c r="X99" s="202" t="s">
        <v>182</v>
      </c>
      <c r="Y99" s="34"/>
    </row>
    <row r="100" spans="1:26" ht="19.5" customHeight="1" x14ac:dyDescent="0.2">
      <c r="A100" s="277"/>
      <c r="B100" s="280"/>
      <c r="C100" s="298"/>
      <c r="D100" s="299"/>
      <c r="E100" s="312"/>
      <c r="F100" s="312"/>
      <c r="G100" s="305"/>
      <c r="H100" s="305"/>
      <c r="I100" s="308"/>
      <c r="J100" s="308"/>
      <c r="K100" s="312"/>
      <c r="L100" s="312"/>
      <c r="M100" s="264"/>
      <c r="N100" s="268"/>
      <c r="O100" s="271"/>
      <c r="P100" s="274"/>
      <c r="Q100" s="62">
        <v>0.29166666666666669</v>
      </c>
      <c r="T100" s="34"/>
    </row>
    <row r="101" spans="1:26" ht="19.5" customHeight="1" x14ac:dyDescent="0.2">
      <c r="A101" s="35" t="s">
        <v>34</v>
      </c>
      <c r="B101" s="47">
        <f>SUM(B86+1)</f>
        <v>45675</v>
      </c>
      <c r="C101" s="294"/>
      <c r="D101" s="295"/>
      <c r="E101" s="310"/>
      <c r="F101" s="310"/>
      <c r="G101" s="310"/>
      <c r="H101" s="310"/>
      <c r="I101" s="310"/>
      <c r="J101" s="310"/>
      <c r="K101" s="310"/>
      <c r="L101" s="310"/>
      <c r="M101" s="263">
        <f>(F101-E101)+(L101-K101)</f>
        <v>0</v>
      </c>
      <c r="N101" s="263">
        <f>(H101-G101)+(J101-I101)</f>
        <v>0</v>
      </c>
      <c r="O101" s="263">
        <f>(H101-G101)+(J101-I101)</f>
        <v>0</v>
      </c>
      <c r="P101" s="263">
        <f>SUM(M101:O102)</f>
        <v>0</v>
      </c>
    </row>
    <row r="102" spans="1:26" ht="19.5" customHeight="1" x14ac:dyDescent="0.2">
      <c r="A102" s="37" t="s">
        <v>35</v>
      </c>
      <c r="B102" s="48">
        <f>SUM(B101+1)</f>
        <v>45676</v>
      </c>
      <c r="C102" s="298"/>
      <c r="D102" s="299"/>
      <c r="E102" s="312"/>
      <c r="F102" s="312"/>
      <c r="G102" s="312"/>
      <c r="H102" s="312"/>
      <c r="I102" s="312"/>
      <c r="J102" s="312"/>
      <c r="K102" s="312"/>
      <c r="L102" s="312"/>
      <c r="M102" s="264"/>
      <c r="N102" s="264"/>
      <c r="O102" s="264"/>
      <c r="P102" s="264"/>
    </row>
    <row r="103" spans="1:26" ht="30" customHeight="1" x14ac:dyDescent="0.2">
      <c r="A103" s="38"/>
      <c r="B103" s="38"/>
      <c r="C103" s="38"/>
      <c r="D103" s="38"/>
      <c r="E103" s="39"/>
      <c r="F103" s="40"/>
      <c r="G103" s="40"/>
      <c r="H103" s="38"/>
      <c r="I103" s="38"/>
      <c r="J103" s="38"/>
      <c r="K103" s="41"/>
      <c r="L103" s="41"/>
      <c r="M103" s="41"/>
      <c r="N103" s="38"/>
    </row>
    <row r="104" spans="1:26" ht="30.75" customHeight="1" x14ac:dyDescent="0.2">
      <c r="A104" s="38"/>
      <c r="B104" s="38"/>
      <c r="C104" s="38"/>
      <c r="D104" s="38"/>
      <c r="F104" s="38"/>
      <c r="G104" s="38"/>
      <c r="H104" s="38"/>
      <c r="I104" s="38"/>
      <c r="J104" s="281" t="s">
        <v>36</v>
      </c>
      <c r="K104" s="281"/>
      <c r="L104" s="281"/>
      <c r="M104" s="108">
        <f>SUM(M9+M34+M51+M66+M86+M101+M102)</f>
        <v>0</v>
      </c>
      <c r="N104" s="110">
        <f>SUM(N9+N34+N51+N66+N86+N101+N102)</f>
        <v>0.8319444444444446</v>
      </c>
      <c r="O104" s="109">
        <f>SUM(O9+O34+O51+O66+O86+O101+O102)</f>
        <v>0.62847222222222232</v>
      </c>
      <c r="P104" s="111">
        <f>SUM(M104:O104)</f>
        <v>1.4604166666666669</v>
      </c>
    </row>
    <row r="105" spans="1:26" ht="30.75" customHeight="1" x14ac:dyDescent="0.2">
      <c r="A105" s="38"/>
      <c r="B105" s="38"/>
      <c r="C105" s="38"/>
      <c r="D105" s="38"/>
      <c r="F105" s="38"/>
      <c r="G105" s="38"/>
      <c r="H105" s="38"/>
      <c r="I105" s="38"/>
      <c r="J105" s="281" t="s">
        <v>37</v>
      </c>
      <c r="K105" s="281"/>
      <c r="L105" s="282"/>
      <c r="M105" s="42"/>
      <c r="N105" s="51">
        <f>SUM(Q9:Q102)</f>
        <v>1.3333333333333335</v>
      </c>
      <c r="O105" s="43"/>
    </row>
    <row r="106" spans="1:26" ht="30.75" customHeight="1" x14ac:dyDescent="0.2">
      <c r="A106" s="38"/>
      <c r="B106" s="38"/>
      <c r="C106" s="38"/>
      <c r="D106" s="38"/>
      <c r="F106" s="38"/>
      <c r="G106" s="38"/>
      <c r="H106" s="38"/>
      <c r="I106" s="38"/>
      <c r="J106" s="281" t="s">
        <v>38</v>
      </c>
      <c r="K106" s="281"/>
      <c r="L106" s="282"/>
      <c r="M106" s="42"/>
      <c r="N106" s="51">
        <f>SUM(P104-N105)</f>
        <v>0.12708333333333344</v>
      </c>
      <c r="O106" s="43"/>
    </row>
    <row r="107" spans="1:26" ht="30.75" customHeight="1" x14ac:dyDescent="0.2">
      <c r="A107" s="38"/>
      <c r="B107" s="38"/>
      <c r="C107" s="38"/>
      <c r="D107" s="38"/>
      <c r="F107" s="38"/>
      <c r="G107" s="38"/>
      <c r="H107" s="38"/>
      <c r="I107" s="38"/>
      <c r="J107" s="281" t="s">
        <v>39</v>
      </c>
      <c r="K107" s="281"/>
      <c r="L107" s="282"/>
      <c r="M107" s="42"/>
      <c r="N107" s="51">
        <f>'SEM2'!N109</f>
        <v>0.31250000000000033</v>
      </c>
      <c r="O107" s="43"/>
    </row>
    <row r="108" spans="1:26" ht="30.75" customHeight="1" x14ac:dyDescent="0.2">
      <c r="H108" s="38"/>
      <c r="I108" s="38"/>
      <c r="J108" s="281" t="s">
        <v>40</v>
      </c>
      <c r="K108" s="281"/>
      <c r="L108" s="282"/>
      <c r="M108" s="44"/>
      <c r="N108" s="52">
        <f>N106+N107</f>
        <v>0.43958333333333377</v>
      </c>
      <c r="O108" s="45"/>
    </row>
    <row r="115" spans="5:9" x14ac:dyDescent="0.2">
      <c r="F115" s="38"/>
      <c r="G115" s="38"/>
      <c r="H115" s="38"/>
      <c r="I115" s="38"/>
    </row>
    <row r="116" spans="5:9" x14ac:dyDescent="0.2">
      <c r="F116" s="38"/>
      <c r="G116" s="38"/>
      <c r="H116" s="38"/>
      <c r="I116" s="38"/>
    </row>
    <row r="117" spans="5:9" x14ac:dyDescent="0.2">
      <c r="F117" s="38"/>
      <c r="G117" s="38"/>
      <c r="H117" s="38"/>
      <c r="I117" s="38"/>
    </row>
    <row r="118" spans="5:9" x14ac:dyDescent="0.2">
      <c r="F118" s="38"/>
      <c r="G118" s="38"/>
      <c r="H118" s="38"/>
      <c r="I118" s="38"/>
    </row>
    <row r="119" spans="5:9" x14ac:dyDescent="0.2">
      <c r="F119" s="38"/>
      <c r="G119" s="38"/>
      <c r="H119" s="38"/>
      <c r="I119" s="38"/>
    </row>
    <row r="120" spans="5:9" x14ac:dyDescent="0.2">
      <c r="F120" s="38"/>
      <c r="G120" s="38"/>
      <c r="H120" s="38"/>
      <c r="I120" s="38"/>
    </row>
    <row r="126" spans="5:9" x14ac:dyDescent="0.2">
      <c r="E126" s="15"/>
    </row>
  </sheetData>
  <mergeCells count="99">
    <mergeCell ref="I101:I102"/>
    <mergeCell ref="J101:J102"/>
    <mergeCell ref="K101:K102"/>
    <mergeCell ref="L101:L102"/>
    <mergeCell ref="C101:D102"/>
    <mergeCell ref="E101:E102"/>
    <mergeCell ref="F101:F102"/>
    <mergeCell ref="G101:G102"/>
    <mergeCell ref="H101:H102"/>
    <mergeCell ref="L66:L85"/>
    <mergeCell ref="K86:K100"/>
    <mergeCell ref="L86:L100"/>
    <mergeCell ref="G9:G33"/>
    <mergeCell ref="G34:G50"/>
    <mergeCell ref="G51:G65"/>
    <mergeCell ref="G66:G85"/>
    <mergeCell ref="G86:G100"/>
    <mergeCell ref="H9:H33"/>
    <mergeCell ref="H34:H50"/>
    <mergeCell ref="H51:H65"/>
    <mergeCell ref="H66:H85"/>
    <mergeCell ref="H86:H100"/>
    <mergeCell ref="I9:I33"/>
    <mergeCell ref="I34:I50"/>
    <mergeCell ref="I51:I65"/>
    <mergeCell ref="L9:L33"/>
    <mergeCell ref="K34:K50"/>
    <mergeCell ref="L34:L50"/>
    <mergeCell ref="K51:K65"/>
    <mergeCell ref="L51:L65"/>
    <mergeCell ref="E86:E100"/>
    <mergeCell ref="F86:F100"/>
    <mergeCell ref="K9:K33"/>
    <mergeCell ref="K66:K85"/>
    <mergeCell ref="I66:I85"/>
    <mergeCell ref="I86:I100"/>
    <mergeCell ref="J9:J33"/>
    <mergeCell ref="J34:J50"/>
    <mergeCell ref="J51:J65"/>
    <mergeCell ref="J66:J85"/>
    <mergeCell ref="J86:J100"/>
    <mergeCell ref="E9:E33"/>
    <mergeCell ref="F9:F33"/>
    <mergeCell ref="E34:E50"/>
    <mergeCell ref="C86:D100"/>
    <mergeCell ref="Q6:Q7"/>
    <mergeCell ref="A1:N1"/>
    <mergeCell ref="G6:H6"/>
    <mergeCell ref="I6:J6"/>
    <mergeCell ref="K6:L6"/>
    <mergeCell ref="M6:P6"/>
    <mergeCell ref="A86:A100"/>
    <mergeCell ref="B9:B33"/>
    <mergeCell ref="B34:B50"/>
    <mergeCell ref="B51:B65"/>
    <mergeCell ref="B66:B85"/>
    <mergeCell ref="B86:B100"/>
    <mergeCell ref="A9:A33"/>
    <mergeCell ref="A34:A50"/>
    <mergeCell ref="F34:F50"/>
    <mergeCell ref="J108:L108"/>
    <mergeCell ref="J104:L104"/>
    <mergeCell ref="J105:L105"/>
    <mergeCell ref="J106:L106"/>
    <mergeCell ref="J107:L107"/>
    <mergeCell ref="A51:A65"/>
    <mergeCell ref="A66:A85"/>
    <mergeCell ref="M9:M33"/>
    <mergeCell ref="N9:N33"/>
    <mergeCell ref="O9:O33"/>
    <mergeCell ref="M51:M65"/>
    <mergeCell ref="N51:N65"/>
    <mergeCell ref="O51:O65"/>
    <mergeCell ref="C66:D85"/>
    <mergeCell ref="E51:E65"/>
    <mergeCell ref="F51:F65"/>
    <mergeCell ref="C9:D33"/>
    <mergeCell ref="C34:D50"/>
    <mergeCell ref="C51:D65"/>
    <mergeCell ref="E66:E85"/>
    <mergeCell ref="F66:F85"/>
    <mergeCell ref="P9:P33"/>
    <mergeCell ref="M34:M50"/>
    <mergeCell ref="N34:N50"/>
    <mergeCell ref="O34:O50"/>
    <mergeCell ref="P34:P50"/>
    <mergeCell ref="P51:P65"/>
    <mergeCell ref="M66:M85"/>
    <mergeCell ref="N66:N85"/>
    <mergeCell ref="O66:O85"/>
    <mergeCell ref="P66:P85"/>
    <mergeCell ref="M101:M102"/>
    <mergeCell ref="N101:N102"/>
    <mergeCell ref="O101:O102"/>
    <mergeCell ref="P101:P102"/>
    <mergeCell ref="M86:M100"/>
    <mergeCell ref="N86:N100"/>
    <mergeCell ref="O86:O100"/>
    <mergeCell ref="P86:P100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6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70">
    <pageSetUpPr fitToPage="1"/>
  </sheetPr>
  <dimension ref="A1:AE133"/>
  <sheetViews>
    <sheetView topLeftCell="A74" zoomScale="85" zoomScaleNormal="85" workbookViewId="0">
      <selection activeCell="W96" sqref="W96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3.7109375" customWidth="1"/>
    <col min="20" max="20" width="13.42578125" customWidth="1"/>
    <col min="21" max="21" width="14.42578125" customWidth="1"/>
    <col min="24" max="24" width="13.7109375" customWidth="1"/>
    <col min="27" max="27" width="13.7109375" customWidth="1"/>
  </cols>
  <sheetData>
    <row r="1" spans="1:27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7" ht="60.6" hidden="1" customHeight="1" x14ac:dyDescent="0.2"/>
    <row r="3" spans="1:27" s="3" customFormat="1" ht="12.75" customHeight="1" x14ac:dyDescent="0.2">
      <c r="K3" s="4"/>
      <c r="L3" s="4"/>
      <c r="M3" s="4"/>
      <c r="O3" s="5"/>
      <c r="P3" s="5"/>
      <c r="Q3" s="60"/>
    </row>
    <row r="4" spans="1:27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7" ht="39" customHeight="1" x14ac:dyDescent="0.2">
      <c r="A5" s="12" t="s">
        <v>46</v>
      </c>
      <c r="B5" s="13" t="s">
        <v>3</v>
      </c>
      <c r="C5" s="14">
        <f>SUM('SEM3'!B102+1)</f>
        <v>45677</v>
      </c>
      <c r="D5" s="15" t="s">
        <v>4</v>
      </c>
      <c r="E5" s="16">
        <f>SUM(B109)</f>
        <v>45683</v>
      </c>
      <c r="F5" s="17"/>
      <c r="G5" s="17"/>
      <c r="H5" s="17"/>
      <c r="I5" s="17"/>
      <c r="J5" s="17"/>
      <c r="K5" s="18"/>
      <c r="L5" s="18"/>
      <c r="P5" s="19"/>
    </row>
    <row r="6" spans="1:27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7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7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7" ht="19.5" customHeight="1" x14ac:dyDescent="0.2">
      <c r="A9" s="275" t="s">
        <v>20</v>
      </c>
      <c r="B9" s="278">
        <f>SUM(C5)</f>
        <v>45677</v>
      </c>
      <c r="C9" s="294" t="s">
        <v>378</v>
      </c>
      <c r="D9" s="295"/>
      <c r="E9" s="310"/>
      <c r="F9" s="310"/>
      <c r="G9" s="303">
        <v>0.36458333333333331</v>
      </c>
      <c r="H9" s="303">
        <v>0.52083333333333337</v>
      </c>
      <c r="I9" s="306">
        <v>0.55208333333333337</v>
      </c>
      <c r="J9" s="306">
        <v>0.68541666666666667</v>
      </c>
      <c r="K9" s="310"/>
      <c r="L9" s="310"/>
      <c r="M9" s="263">
        <f>(F9-E9)+(L9-K9)</f>
        <v>0</v>
      </c>
      <c r="N9" s="266">
        <f>(H9-G9)</f>
        <v>0.15625000000000006</v>
      </c>
      <c r="O9" s="269">
        <f>(J9-I9)</f>
        <v>0.1333333333333333</v>
      </c>
      <c r="P9" s="272">
        <f>SUM(M9:O25)</f>
        <v>0.28958333333333336</v>
      </c>
      <c r="R9" t="s">
        <v>237</v>
      </c>
      <c r="S9" t="s">
        <v>24</v>
      </c>
      <c r="W9" s="34"/>
    </row>
    <row r="10" spans="1:27" ht="19.5" customHeight="1" x14ac:dyDescent="0.2">
      <c r="A10" s="276"/>
      <c r="B10" s="279"/>
      <c r="C10" s="296"/>
      <c r="D10" s="297"/>
      <c r="E10" s="311"/>
      <c r="F10" s="311"/>
      <c r="G10" s="304"/>
      <c r="H10" s="304"/>
      <c r="I10" s="307"/>
      <c r="J10" s="307"/>
      <c r="K10" s="311"/>
      <c r="L10" s="311"/>
      <c r="M10" s="265"/>
      <c r="N10" s="267"/>
      <c r="O10" s="270"/>
      <c r="P10" s="273"/>
      <c r="S10" t="s">
        <v>148</v>
      </c>
    </row>
    <row r="11" spans="1:27" ht="19.5" customHeight="1" x14ac:dyDescent="0.2">
      <c r="A11" s="276"/>
      <c r="B11" s="279"/>
      <c r="C11" s="296"/>
      <c r="D11" s="297"/>
      <c r="E11" s="311"/>
      <c r="F11" s="311"/>
      <c r="G11" s="304"/>
      <c r="H11" s="304"/>
      <c r="I11" s="307"/>
      <c r="J11" s="307"/>
      <c r="K11" s="311"/>
      <c r="L11" s="311"/>
      <c r="M11" s="265"/>
      <c r="N11" s="267"/>
      <c r="O11" s="270"/>
      <c r="P11" s="273"/>
      <c r="S11" t="s">
        <v>227</v>
      </c>
      <c r="U11" s="202" t="s">
        <v>182</v>
      </c>
      <c r="W11" s="170"/>
    </row>
    <row r="12" spans="1:27" ht="19.5" customHeight="1" x14ac:dyDescent="0.2">
      <c r="A12" s="276"/>
      <c r="B12" s="279"/>
      <c r="C12" s="296"/>
      <c r="D12" s="297"/>
      <c r="E12" s="311"/>
      <c r="F12" s="311"/>
      <c r="G12" s="304"/>
      <c r="H12" s="304"/>
      <c r="I12" s="307"/>
      <c r="J12" s="307"/>
      <c r="K12" s="311"/>
      <c r="L12" s="311"/>
      <c r="M12" s="265"/>
      <c r="N12" s="267"/>
      <c r="O12" s="270"/>
      <c r="P12" s="273"/>
      <c r="R12" t="s">
        <v>145</v>
      </c>
      <c r="S12" t="s">
        <v>24</v>
      </c>
      <c r="U12" s="34"/>
      <c r="W12" s="170"/>
    </row>
    <row r="13" spans="1:27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11"/>
      <c r="L13" s="311"/>
      <c r="M13" s="265"/>
      <c r="N13" s="267"/>
      <c r="O13" s="270"/>
      <c r="P13" s="273"/>
      <c r="S13" t="s">
        <v>146</v>
      </c>
      <c r="U13" s="202" t="s">
        <v>182</v>
      </c>
      <c r="W13" s="170"/>
    </row>
    <row r="14" spans="1:27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S14" t="s">
        <v>376</v>
      </c>
      <c r="U14" s="34"/>
      <c r="W14" s="170"/>
    </row>
    <row r="15" spans="1:27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265"/>
      <c r="N15" s="267"/>
      <c r="O15" s="270"/>
      <c r="P15" s="273"/>
      <c r="S15" t="s">
        <v>377</v>
      </c>
      <c r="U15" s="34"/>
      <c r="W15" s="170"/>
      <c r="X15" s="202" t="s">
        <v>182</v>
      </c>
      <c r="Z15" s="187" t="s">
        <v>379</v>
      </c>
      <c r="AA15" s="187"/>
    </row>
    <row r="16" spans="1:27" ht="19.5" customHeight="1" x14ac:dyDescent="0.2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11"/>
      <c r="L16" s="311"/>
      <c r="M16" s="265"/>
      <c r="N16" s="267"/>
      <c r="O16" s="270"/>
      <c r="P16" s="273"/>
      <c r="R16" s="34" t="s">
        <v>172</v>
      </c>
      <c r="S16" s="34" t="s">
        <v>28</v>
      </c>
      <c r="V16" s="34"/>
    </row>
    <row r="17" spans="1:29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265"/>
      <c r="N17" s="267"/>
      <c r="O17" s="270"/>
      <c r="P17" s="273"/>
      <c r="S17" s="34" t="s">
        <v>178</v>
      </c>
      <c r="V17" s="34"/>
    </row>
    <row r="18" spans="1:29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S18" s="34" t="s">
        <v>328</v>
      </c>
      <c r="V18" s="34"/>
      <c r="W18" s="187" t="s">
        <v>180</v>
      </c>
    </row>
    <row r="19" spans="1:29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265"/>
      <c r="N19" s="267"/>
      <c r="O19" s="270"/>
      <c r="P19" s="273"/>
      <c r="S19" s="34"/>
      <c r="T19" s="34" t="s">
        <v>380</v>
      </c>
      <c r="V19" s="34" t="s">
        <v>381</v>
      </c>
      <c r="X19" s="202" t="s">
        <v>182</v>
      </c>
      <c r="Z19" s="205" t="s">
        <v>375</v>
      </c>
      <c r="AA19" s="187"/>
      <c r="AB19" s="201" t="s">
        <v>383</v>
      </c>
      <c r="AC19" s="201"/>
    </row>
    <row r="20" spans="1:29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265"/>
      <c r="N20" s="267"/>
      <c r="O20" s="270"/>
      <c r="P20" s="273"/>
      <c r="S20" s="34"/>
      <c r="T20" s="34" t="s">
        <v>382</v>
      </c>
      <c r="V20" s="34" t="s">
        <v>197</v>
      </c>
      <c r="X20" s="202" t="s">
        <v>182</v>
      </c>
      <c r="Z20" s="34"/>
    </row>
    <row r="21" spans="1:29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265"/>
      <c r="N21" s="267"/>
      <c r="O21" s="270"/>
      <c r="P21" s="273"/>
      <c r="S21" s="34"/>
      <c r="T21" s="34" t="s">
        <v>385</v>
      </c>
      <c r="V21" s="34" t="s">
        <v>386</v>
      </c>
      <c r="X21" s="187" t="s">
        <v>180</v>
      </c>
    </row>
    <row r="22" spans="1:29" ht="19.5" customHeight="1" x14ac:dyDescent="0.2">
      <c r="A22" s="276"/>
      <c r="B22" s="279"/>
      <c r="C22" s="296"/>
      <c r="D22" s="297"/>
      <c r="E22" s="311"/>
      <c r="F22" s="311"/>
      <c r="G22" s="304"/>
      <c r="H22" s="304"/>
      <c r="I22" s="307"/>
      <c r="J22" s="307"/>
      <c r="K22" s="311"/>
      <c r="L22" s="311"/>
      <c r="M22" s="265"/>
      <c r="N22" s="267"/>
      <c r="O22" s="270"/>
      <c r="P22" s="273"/>
      <c r="R22" t="s">
        <v>171</v>
      </c>
      <c r="S22" t="s">
        <v>33</v>
      </c>
      <c r="V22" s="34"/>
    </row>
    <row r="23" spans="1:29" ht="19.5" customHeight="1" x14ac:dyDescent="0.2">
      <c r="A23" s="276"/>
      <c r="B23" s="279"/>
      <c r="C23" s="296"/>
      <c r="D23" s="297"/>
      <c r="E23" s="311"/>
      <c r="F23" s="311"/>
      <c r="G23" s="304"/>
      <c r="H23" s="304"/>
      <c r="I23" s="307"/>
      <c r="J23" s="307"/>
      <c r="K23" s="311"/>
      <c r="L23" s="311"/>
      <c r="M23" s="265"/>
      <c r="N23" s="267"/>
      <c r="O23" s="270"/>
      <c r="P23" s="273"/>
      <c r="S23" s="34" t="s">
        <v>179</v>
      </c>
      <c r="V23" s="34"/>
    </row>
    <row r="24" spans="1:29" ht="19.5" customHeight="1" x14ac:dyDescent="0.2">
      <c r="A24" s="276"/>
      <c r="B24" s="279"/>
      <c r="C24" s="296"/>
      <c r="D24" s="297"/>
      <c r="E24" s="311"/>
      <c r="F24" s="311"/>
      <c r="G24" s="304"/>
      <c r="H24" s="304"/>
      <c r="I24" s="307"/>
      <c r="J24" s="307"/>
      <c r="K24" s="311"/>
      <c r="L24" s="311"/>
      <c r="M24" s="265"/>
      <c r="N24" s="267"/>
      <c r="O24" s="270"/>
      <c r="P24" s="273"/>
      <c r="S24" s="34" t="s">
        <v>384</v>
      </c>
      <c r="V24" s="34"/>
      <c r="X24" s="202" t="s">
        <v>182</v>
      </c>
    </row>
    <row r="25" spans="1:29" ht="19.5" customHeight="1" x14ac:dyDescent="0.2">
      <c r="A25" s="277"/>
      <c r="B25" s="280"/>
      <c r="C25" s="298"/>
      <c r="D25" s="299"/>
      <c r="E25" s="312"/>
      <c r="F25" s="312"/>
      <c r="G25" s="305"/>
      <c r="H25" s="305"/>
      <c r="I25" s="308"/>
      <c r="J25" s="308"/>
      <c r="K25" s="312"/>
      <c r="L25" s="312"/>
      <c r="M25" s="264"/>
      <c r="N25" s="268"/>
      <c r="O25" s="271"/>
      <c r="P25" s="274"/>
      <c r="Q25" s="62">
        <v>0.29166666666666669</v>
      </c>
    </row>
    <row r="26" spans="1:29" ht="19.5" customHeight="1" x14ac:dyDescent="0.2">
      <c r="A26" s="275" t="s">
        <v>22</v>
      </c>
      <c r="B26" s="278">
        <f>SUM(B9+1)</f>
        <v>45678</v>
      </c>
      <c r="C26" s="294" t="s">
        <v>396</v>
      </c>
      <c r="D26" s="295"/>
      <c r="E26" s="310"/>
      <c r="F26" s="310"/>
      <c r="G26" s="303">
        <v>0.32916666666666666</v>
      </c>
      <c r="H26" s="303">
        <v>0.52083333333333337</v>
      </c>
      <c r="I26" s="306">
        <v>0.55208333333333337</v>
      </c>
      <c r="J26" s="306">
        <v>0.7090277777777777</v>
      </c>
      <c r="K26" s="310"/>
      <c r="L26" s="310"/>
      <c r="M26" s="263">
        <f>(F26-E26)+(L26-K26)</f>
        <v>0</v>
      </c>
      <c r="N26" s="266">
        <f>(H26-G26)</f>
        <v>0.19166666666666671</v>
      </c>
      <c r="O26" s="269">
        <f>(J26-I26)</f>
        <v>0.15694444444444433</v>
      </c>
      <c r="P26" s="272">
        <f>SUM(M26:O44)</f>
        <v>0.34861111111111104</v>
      </c>
      <c r="R26" s="34" t="s">
        <v>172</v>
      </c>
      <c r="S26" s="34" t="s">
        <v>25</v>
      </c>
      <c r="V26" s="34"/>
      <c r="X26" s="34"/>
    </row>
    <row r="27" spans="1:29" ht="19.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11"/>
      <c r="L27" s="311"/>
      <c r="M27" s="265"/>
      <c r="N27" s="267"/>
      <c r="O27" s="270"/>
      <c r="P27" s="273"/>
      <c r="S27" s="34" t="s">
        <v>178</v>
      </c>
      <c r="V27" s="34"/>
    </row>
    <row r="28" spans="1:29" ht="19.5" customHeight="1" x14ac:dyDescent="0.2">
      <c r="A28" s="276"/>
      <c r="B28" s="279"/>
      <c r="C28" s="296"/>
      <c r="D28" s="297"/>
      <c r="E28" s="311"/>
      <c r="F28" s="311"/>
      <c r="G28" s="304"/>
      <c r="H28" s="304"/>
      <c r="I28" s="307"/>
      <c r="J28" s="307"/>
      <c r="K28" s="311"/>
      <c r="L28" s="311"/>
      <c r="M28" s="265"/>
      <c r="N28" s="267"/>
      <c r="O28" s="270"/>
      <c r="P28" s="273"/>
      <c r="S28" s="34" t="s">
        <v>328</v>
      </c>
      <c r="V28" s="34"/>
      <c r="W28" s="187" t="s">
        <v>180</v>
      </c>
    </row>
    <row r="29" spans="1:29" ht="19.5" customHeight="1" x14ac:dyDescent="0.2">
      <c r="A29" s="276"/>
      <c r="B29" s="279"/>
      <c r="C29" s="296"/>
      <c r="D29" s="297"/>
      <c r="E29" s="311"/>
      <c r="F29" s="311"/>
      <c r="G29" s="304"/>
      <c r="H29" s="304"/>
      <c r="I29" s="307"/>
      <c r="J29" s="307"/>
      <c r="K29" s="311"/>
      <c r="L29" s="311"/>
      <c r="M29" s="265"/>
      <c r="N29" s="267"/>
      <c r="O29" s="270"/>
      <c r="P29" s="273"/>
      <c r="S29" s="34"/>
      <c r="T29" s="34" t="s">
        <v>380</v>
      </c>
      <c r="V29" s="34" t="s">
        <v>381</v>
      </c>
      <c r="X29" s="202" t="s">
        <v>182</v>
      </c>
      <c r="Z29" s="205" t="s">
        <v>375</v>
      </c>
      <c r="AA29" s="187"/>
    </row>
    <row r="30" spans="1:29" ht="19.5" customHeight="1" x14ac:dyDescent="0.2">
      <c r="A30" s="276"/>
      <c r="B30" s="279"/>
      <c r="C30" s="296"/>
      <c r="D30" s="297"/>
      <c r="E30" s="311"/>
      <c r="F30" s="311"/>
      <c r="G30" s="304"/>
      <c r="H30" s="304"/>
      <c r="I30" s="307"/>
      <c r="J30" s="307"/>
      <c r="K30" s="311"/>
      <c r="L30" s="311"/>
      <c r="M30" s="265"/>
      <c r="N30" s="267"/>
      <c r="O30" s="270"/>
      <c r="P30" s="273"/>
      <c r="S30" s="34"/>
      <c r="T30" s="34" t="s">
        <v>388</v>
      </c>
      <c r="V30" s="34" t="s">
        <v>389</v>
      </c>
      <c r="X30" s="202" t="s">
        <v>182</v>
      </c>
      <c r="Z30" s="205" t="s">
        <v>390</v>
      </c>
      <c r="AA30" s="187"/>
      <c r="AB30" s="187"/>
    </row>
    <row r="31" spans="1:29" ht="19.5" customHeight="1" x14ac:dyDescent="0.2">
      <c r="A31" s="276"/>
      <c r="B31" s="279"/>
      <c r="C31" s="296"/>
      <c r="D31" s="297"/>
      <c r="E31" s="311"/>
      <c r="F31" s="311"/>
      <c r="G31" s="304"/>
      <c r="H31" s="304"/>
      <c r="I31" s="307"/>
      <c r="J31" s="307"/>
      <c r="K31" s="311"/>
      <c r="L31" s="311"/>
      <c r="M31" s="265"/>
      <c r="N31" s="267"/>
      <c r="O31" s="270"/>
      <c r="P31" s="273"/>
      <c r="R31" t="s">
        <v>158</v>
      </c>
      <c r="S31" s="34" t="s">
        <v>32</v>
      </c>
    </row>
    <row r="32" spans="1:29" ht="19.5" customHeight="1" x14ac:dyDescent="0.2">
      <c r="A32" s="276"/>
      <c r="B32" s="279"/>
      <c r="C32" s="296"/>
      <c r="D32" s="297"/>
      <c r="E32" s="311"/>
      <c r="F32" s="311"/>
      <c r="G32" s="304"/>
      <c r="H32" s="304"/>
      <c r="I32" s="307"/>
      <c r="J32" s="307"/>
      <c r="K32" s="311"/>
      <c r="L32" s="311"/>
      <c r="M32" s="265"/>
      <c r="N32" s="267"/>
      <c r="O32" s="270"/>
      <c r="P32" s="273"/>
      <c r="S32" t="s">
        <v>387</v>
      </c>
      <c r="W32" s="187" t="s">
        <v>180</v>
      </c>
    </row>
    <row r="33" spans="1:28" ht="19.5" customHeight="1" x14ac:dyDescent="0.2">
      <c r="A33" s="276"/>
      <c r="B33" s="279"/>
      <c r="C33" s="296"/>
      <c r="D33" s="297"/>
      <c r="E33" s="311"/>
      <c r="F33" s="311"/>
      <c r="G33" s="304"/>
      <c r="H33" s="304"/>
      <c r="I33" s="307"/>
      <c r="J33" s="307"/>
      <c r="K33" s="311"/>
      <c r="L33" s="311"/>
      <c r="M33" s="265"/>
      <c r="N33" s="267"/>
      <c r="O33" s="270"/>
      <c r="P33" s="273"/>
      <c r="R33" t="s">
        <v>226</v>
      </c>
      <c r="S33" t="s">
        <v>32</v>
      </c>
    </row>
    <row r="34" spans="1:28" ht="19.5" customHeight="1" x14ac:dyDescent="0.2">
      <c r="A34" s="276"/>
      <c r="B34" s="279"/>
      <c r="C34" s="296"/>
      <c r="D34" s="297"/>
      <c r="E34" s="311"/>
      <c r="F34" s="311"/>
      <c r="G34" s="304"/>
      <c r="H34" s="304"/>
      <c r="I34" s="307"/>
      <c r="J34" s="307"/>
      <c r="K34" s="311"/>
      <c r="L34" s="311"/>
      <c r="M34" s="265"/>
      <c r="N34" s="267"/>
      <c r="O34" s="270"/>
      <c r="P34" s="273"/>
      <c r="S34" t="s">
        <v>391</v>
      </c>
      <c r="W34" s="202" t="s">
        <v>182</v>
      </c>
    </row>
    <row r="35" spans="1:28" ht="19.5" customHeight="1" x14ac:dyDescent="0.2">
      <c r="A35" s="276"/>
      <c r="B35" s="279"/>
      <c r="C35" s="296"/>
      <c r="D35" s="297"/>
      <c r="E35" s="311"/>
      <c r="F35" s="311"/>
      <c r="G35" s="304"/>
      <c r="H35" s="304"/>
      <c r="I35" s="307"/>
      <c r="J35" s="307"/>
      <c r="K35" s="311"/>
      <c r="L35" s="311"/>
      <c r="M35" s="265"/>
      <c r="N35" s="267"/>
      <c r="O35" s="270"/>
      <c r="P35" s="273"/>
      <c r="R35" t="s">
        <v>231</v>
      </c>
      <c r="S35" s="34" t="s">
        <v>32</v>
      </c>
      <c r="W35" s="34"/>
    </row>
    <row r="36" spans="1:28" ht="19.5" customHeight="1" x14ac:dyDescent="0.2">
      <c r="A36" s="276"/>
      <c r="B36" s="279"/>
      <c r="C36" s="296"/>
      <c r="D36" s="297"/>
      <c r="E36" s="311"/>
      <c r="F36" s="311"/>
      <c r="G36" s="304"/>
      <c r="H36" s="304"/>
      <c r="I36" s="307"/>
      <c r="J36" s="307"/>
      <c r="K36" s="311"/>
      <c r="L36" s="311"/>
      <c r="M36" s="265"/>
      <c r="N36" s="267"/>
      <c r="O36" s="270"/>
      <c r="P36" s="273"/>
      <c r="S36" s="34" t="s">
        <v>392</v>
      </c>
      <c r="V36" s="202" t="s">
        <v>182</v>
      </c>
      <c r="W36" s="34"/>
    </row>
    <row r="37" spans="1:28" ht="19.5" customHeight="1" x14ac:dyDescent="0.2">
      <c r="A37" s="276"/>
      <c r="B37" s="279"/>
      <c r="C37" s="296"/>
      <c r="D37" s="297"/>
      <c r="E37" s="311"/>
      <c r="F37" s="311"/>
      <c r="G37" s="304"/>
      <c r="H37" s="304"/>
      <c r="I37" s="307"/>
      <c r="J37" s="307"/>
      <c r="K37" s="311"/>
      <c r="L37" s="311"/>
      <c r="M37" s="265"/>
      <c r="N37" s="267"/>
      <c r="O37" s="270"/>
      <c r="P37" s="273"/>
      <c r="R37" t="s">
        <v>393</v>
      </c>
      <c r="S37" s="34" t="s">
        <v>24</v>
      </c>
      <c r="W37" s="34"/>
    </row>
    <row r="38" spans="1:28" ht="19.5" customHeight="1" x14ac:dyDescent="0.2">
      <c r="A38" s="276"/>
      <c r="B38" s="279"/>
      <c r="C38" s="296"/>
      <c r="D38" s="297"/>
      <c r="E38" s="311"/>
      <c r="F38" s="311"/>
      <c r="G38" s="304"/>
      <c r="H38" s="304"/>
      <c r="I38" s="307"/>
      <c r="J38" s="307"/>
      <c r="K38" s="311"/>
      <c r="L38" s="311"/>
      <c r="M38" s="265"/>
      <c r="N38" s="267"/>
      <c r="O38" s="270"/>
      <c r="P38" s="273"/>
      <c r="S38" s="34" t="s">
        <v>394</v>
      </c>
      <c r="W38" s="34"/>
    </row>
    <row r="39" spans="1:28" ht="19.5" customHeight="1" x14ac:dyDescent="0.2">
      <c r="A39" s="276"/>
      <c r="B39" s="279"/>
      <c r="C39" s="296"/>
      <c r="D39" s="297"/>
      <c r="E39" s="311"/>
      <c r="F39" s="311"/>
      <c r="G39" s="304"/>
      <c r="H39" s="304"/>
      <c r="I39" s="307"/>
      <c r="J39" s="307"/>
      <c r="K39" s="311"/>
      <c r="L39" s="311"/>
      <c r="M39" s="265"/>
      <c r="N39" s="267"/>
      <c r="O39" s="270"/>
      <c r="P39" s="273"/>
      <c r="S39" s="34" t="s">
        <v>395</v>
      </c>
      <c r="V39" s="187" t="s">
        <v>180</v>
      </c>
      <c r="W39" s="34"/>
    </row>
    <row r="40" spans="1:28" ht="19.5" customHeight="1" x14ac:dyDescent="0.2">
      <c r="A40" s="276"/>
      <c r="B40" s="279"/>
      <c r="C40" s="296"/>
      <c r="D40" s="297"/>
      <c r="E40" s="311"/>
      <c r="F40" s="311"/>
      <c r="G40" s="304"/>
      <c r="H40" s="304"/>
      <c r="I40" s="307"/>
      <c r="J40" s="307"/>
      <c r="K40" s="311"/>
      <c r="L40" s="311"/>
      <c r="M40" s="265"/>
      <c r="N40" s="267"/>
      <c r="O40" s="270"/>
      <c r="P40" s="273"/>
      <c r="R40" t="s">
        <v>199</v>
      </c>
      <c r="S40" s="34" t="s">
        <v>24</v>
      </c>
      <c r="W40" s="34"/>
    </row>
    <row r="41" spans="1:28" ht="19.5" customHeight="1" x14ac:dyDescent="0.2">
      <c r="A41" s="276"/>
      <c r="B41" s="279"/>
      <c r="C41" s="296"/>
      <c r="D41" s="297"/>
      <c r="E41" s="311"/>
      <c r="F41" s="311"/>
      <c r="G41" s="304"/>
      <c r="H41" s="304"/>
      <c r="I41" s="307"/>
      <c r="J41" s="307"/>
      <c r="K41" s="311"/>
      <c r="L41" s="311"/>
      <c r="M41" s="265"/>
      <c r="N41" s="267"/>
      <c r="O41" s="270"/>
      <c r="P41" s="273"/>
      <c r="S41" s="34" t="s">
        <v>200</v>
      </c>
      <c r="W41" s="34"/>
    </row>
    <row r="42" spans="1:28" ht="19.5" customHeight="1" x14ac:dyDescent="0.2">
      <c r="A42" s="276"/>
      <c r="B42" s="279"/>
      <c r="C42" s="296"/>
      <c r="D42" s="297"/>
      <c r="E42" s="311"/>
      <c r="F42" s="311"/>
      <c r="G42" s="304"/>
      <c r="H42" s="304"/>
      <c r="I42" s="307"/>
      <c r="J42" s="307"/>
      <c r="K42" s="311"/>
      <c r="L42" s="311"/>
      <c r="M42" s="265"/>
      <c r="N42" s="267"/>
      <c r="O42" s="270"/>
      <c r="P42" s="273"/>
      <c r="S42" s="34"/>
      <c r="T42" t="s">
        <v>397</v>
      </c>
      <c r="V42" s="313">
        <v>2403010149602</v>
      </c>
      <c r="W42" s="313"/>
      <c r="X42" s="187" t="s">
        <v>180</v>
      </c>
      <c r="Z42" s="205" t="s">
        <v>399</v>
      </c>
      <c r="AA42" s="187"/>
    </row>
    <row r="43" spans="1:28" ht="19.5" customHeight="1" x14ac:dyDescent="0.2">
      <c r="A43" s="276"/>
      <c r="B43" s="279"/>
      <c r="C43" s="296"/>
      <c r="D43" s="297"/>
      <c r="E43" s="311"/>
      <c r="F43" s="311"/>
      <c r="G43" s="304"/>
      <c r="H43" s="304"/>
      <c r="I43" s="307"/>
      <c r="J43" s="307"/>
      <c r="K43" s="311"/>
      <c r="L43" s="311"/>
      <c r="M43" s="265"/>
      <c r="N43" s="267"/>
      <c r="O43" s="270"/>
      <c r="P43" s="273"/>
      <c r="S43" s="34"/>
      <c r="T43" s="34" t="s">
        <v>398</v>
      </c>
      <c r="V43" s="313">
        <v>2113410149601</v>
      </c>
      <c r="W43" s="313"/>
      <c r="X43" s="187" t="s">
        <v>180</v>
      </c>
      <c r="Z43" s="205" t="s">
        <v>399</v>
      </c>
      <c r="AA43" s="187"/>
    </row>
    <row r="44" spans="1:28" ht="19.5" customHeight="1" x14ac:dyDescent="0.2">
      <c r="A44" s="277"/>
      <c r="B44" s="280"/>
      <c r="C44" s="298"/>
      <c r="D44" s="299"/>
      <c r="E44" s="312"/>
      <c r="F44" s="312"/>
      <c r="G44" s="305"/>
      <c r="H44" s="305"/>
      <c r="I44" s="308"/>
      <c r="J44" s="308"/>
      <c r="K44" s="312"/>
      <c r="L44" s="312"/>
      <c r="M44" s="264"/>
      <c r="N44" s="268"/>
      <c r="O44" s="271"/>
      <c r="P44" s="274"/>
      <c r="Q44" s="62">
        <v>0.29166666666666669</v>
      </c>
    </row>
    <row r="45" spans="1:28" ht="19.5" customHeight="1" x14ac:dyDescent="0.2">
      <c r="A45" s="275" t="s">
        <v>26</v>
      </c>
      <c r="B45" s="278">
        <f>SUM(B26+1)</f>
        <v>45679</v>
      </c>
      <c r="C45" s="294" t="s">
        <v>411</v>
      </c>
      <c r="D45" s="295"/>
      <c r="E45" s="310"/>
      <c r="F45" s="310"/>
      <c r="G45" s="303">
        <v>0.32847222222222222</v>
      </c>
      <c r="H45" s="303">
        <v>0.5</v>
      </c>
      <c r="I45" s="306">
        <v>0.5625</v>
      </c>
      <c r="J45" s="306">
        <v>0.72916666666666663</v>
      </c>
      <c r="K45" s="310"/>
      <c r="L45" s="310"/>
      <c r="M45" s="263">
        <f>(F45-E45)+(L45-K45)</f>
        <v>0</v>
      </c>
      <c r="N45" s="266">
        <f>(H45-G45)</f>
        <v>0.17152777777777778</v>
      </c>
      <c r="O45" s="269">
        <f>(J45-I45)</f>
        <v>0.16666666666666663</v>
      </c>
      <c r="P45" s="272">
        <f>SUM(M45:O64)</f>
        <v>0.33819444444444441</v>
      </c>
      <c r="R45" s="34" t="s">
        <v>172</v>
      </c>
      <c r="S45" s="34" t="s">
        <v>23</v>
      </c>
      <c r="V45" s="34"/>
      <c r="X45" s="34"/>
    </row>
    <row r="46" spans="1:28" ht="19.5" customHeight="1" x14ac:dyDescent="0.2">
      <c r="A46" s="276"/>
      <c r="B46" s="279"/>
      <c r="C46" s="296"/>
      <c r="D46" s="297"/>
      <c r="E46" s="311"/>
      <c r="F46" s="311"/>
      <c r="G46" s="304"/>
      <c r="H46" s="304"/>
      <c r="I46" s="307"/>
      <c r="J46" s="307"/>
      <c r="K46" s="311"/>
      <c r="L46" s="311"/>
      <c r="M46" s="265"/>
      <c r="N46" s="267"/>
      <c r="O46" s="270"/>
      <c r="P46" s="273"/>
      <c r="S46" s="34" t="s">
        <v>178</v>
      </c>
      <c r="V46" s="34"/>
    </row>
    <row r="47" spans="1:28" ht="19.5" customHeight="1" x14ac:dyDescent="0.2">
      <c r="A47" s="276"/>
      <c r="B47" s="279"/>
      <c r="C47" s="296"/>
      <c r="D47" s="297"/>
      <c r="E47" s="311"/>
      <c r="F47" s="311"/>
      <c r="G47" s="304"/>
      <c r="H47" s="304"/>
      <c r="I47" s="307"/>
      <c r="J47" s="307"/>
      <c r="K47" s="311"/>
      <c r="L47" s="311"/>
      <c r="M47" s="265"/>
      <c r="N47" s="267"/>
      <c r="O47" s="270"/>
      <c r="P47" s="273"/>
      <c r="S47" s="34" t="s">
        <v>328</v>
      </c>
      <c r="V47" s="34"/>
      <c r="W47" s="187" t="s">
        <v>180</v>
      </c>
    </row>
    <row r="48" spans="1:28" ht="19.5" customHeight="1" x14ac:dyDescent="0.2">
      <c r="A48" s="276"/>
      <c r="B48" s="279"/>
      <c r="C48" s="296"/>
      <c r="D48" s="297"/>
      <c r="E48" s="311"/>
      <c r="F48" s="311"/>
      <c r="G48" s="304"/>
      <c r="H48" s="304"/>
      <c r="I48" s="307"/>
      <c r="J48" s="307"/>
      <c r="K48" s="311"/>
      <c r="L48" s="311"/>
      <c r="M48" s="265"/>
      <c r="N48" s="267"/>
      <c r="O48" s="270"/>
      <c r="P48" s="273"/>
      <c r="S48" s="34"/>
      <c r="T48" s="34" t="s">
        <v>400</v>
      </c>
      <c r="V48" s="34"/>
      <c r="W48" s="34" t="s">
        <v>270</v>
      </c>
      <c r="X48" s="34"/>
      <c r="Y48" s="202" t="s">
        <v>182</v>
      </c>
      <c r="AA48" s="198" t="s">
        <v>402</v>
      </c>
      <c r="AB48" s="192"/>
    </row>
    <row r="49" spans="1:31" ht="19.5" customHeight="1" x14ac:dyDescent="0.2">
      <c r="A49" s="276"/>
      <c r="B49" s="279"/>
      <c r="C49" s="296"/>
      <c r="D49" s="297"/>
      <c r="E49" s="311"/>
      <c r="F49" s="311"/>
      <c r="G49" s="304"/>
      <c r="H49" s="304"/>
      <c r="I49" s="307"/>
      <c r="J49" s="307"/>
      <c r="K49" s="311"/>
      <c r="L49" s="311"/>
      <c r="M49" s="265"/>
      <c r="N49" s="267"/>
      <c r="O49" s="270"/>
      <c r="P49" s="273"/>
      <c r="T49" s="34" t="s">
        <v>401</v>
      </c>
      <c r="V49" s="34" t="s">
        <v>271</v>
      </c>
      <c r="X49" s="202" t="s">
        <v>182</v>
      </c>
      <c r="AD49" s="198" t="s">
        <v>402</v>
      </c>
      <c r="AE49" s="192"/>
    </row>
    <row r="50" spans="1:31" ht="19.5" customHeight="1" x14ac:dyDescent="0.2">
      <c r="A50" s="276"/>
      <c r="B50" s="279"/>
      <c r="C50" s="296"/>
      <c r="D50" s="297"/>
      <c r="E50" s="311"/>
      <c r="F50" s="311"/>
      <c r="G50" s="304"/>
      <c r="H50" s="304"/>
      <c r="I50" s="307"/>
      <c r="J50" s="307"/>
      <c r="K50" s="311"/>
      <c r="L50" s="311"/>
      <c r="M50" s="265"/>
      <c r="N50" s="267"/>
      <c r="O50" s="270"/>
      <c r="P50" s="273"/>
      <c r="T50" s="34" t="s">
        <v>388</v>
      </c>
      <c r="V50" s="34" t="s">
        <v>389</v>
      </c>
      <c r="X50" s="202" t="s">
        <v>182</v>
      </c>
      <c r="Z50" s="202" t="s">
        <v>390</v>
      </c>
      <c r="AA50" s="188"/>
      <c r="AB50" s="188"/>
      <c r="AD50" s="198" t="s">
        <v>402</v>
      </c>
      <c r="AE50" s="192"/>
    </row>
    <row r="51" spans="1:31" ht="19.5" customHeight="1" x14ac:dyDescent="0.2">
      <c r="A51" s="276"/>
      <c r="B51" s="279"/>
      <c r="C51" s="296"/>
      <c r="D51" s="297"/>
      <c r="E51" s="311"/>
      <c r="F51" s="311"/>
      <c r="G51" s="304"/>
      <c r="H51" s="304"/>
      <c r="I51" s="307"/>
      <c r="J51" s="307"/>
      <c r="K51" s="311"/>
      <c r="L51" s="311"/>
      <c r="M51" s="265"/>
      <c r="N51" s="267"/>
      <c r="O51" s="270"/>
      <c r="P51" s="273"/>
      <c r="R51" s="34" t="s">
        <v>403</v>
      </c>
      <c r="S51" s="34" t="s">
        <v>33</v>
      </c>
    </row>
    <row r="52" spans="1:31" ht="19.5" customHeight="1" x14ac:dyDescent="0.2">
      <c r="A52" s="276"/>
      <c r="B52" s="279"/>
      <c r="C52" s="296"/>
      <c r="D52" s="297"/>
      <c r="E52" s="311"/>
      <c r="F52" s="311"/>
      <c r="G52" s="304"/>
      <c r="H52" s="304"/>
      <c r="I52" s="307"/>
      <c r="J52" s="307"/>
      <c r="K52" s="311"/>
      <c r="L52" s="311"/>
      <c r="M52" s="265"/>
      <c r="N52" s="267"/>
      <c r="O52" s="270"/>
      <c r="P52" s="273"/>
      <c r="S52" s="34" t="s">
        <v>404</v>
      </c>
      <c r="U52" s="202" t="s">
        <v>182</v>
      </c>
    </row>
    <row r="53" spans="1:31" ht="19.5" customHeight="1" x14ac:dyDescent="0.2">
      <c r="A53" s="276"/>
      <c r="B53" s="279"/>
      <c r="C53" s="296"/>
      <c r="D53" s="297"/>
      <c r="E53" s="311"/>
      <c r="F53" s="311"/>
      <c r="G53" s="304"/>
      <c r="H53" s="304"/>
      <c r="I53" s="307"/>
      <c r="J53" s="307"/>
      <c r="K53" s="311"/>
      <c r="L53" s="311"/>
      <c r="M53" s="265"/>
      <c r="N53" s="267"/>
      <c r="O53" s="270"/>
      <c r="P53" s="273"/>
      <c r="R53" s="34" t="s">
        <v>153</v>
      </c>
      <c r="S53" s="34" t="s">
        <v>32</v>
      </c>
    </row>
    <row r="54" spans="1:31" ht="19.5" customHeight="1" x14ac:dyDescent="0.2">
      <c r="A54" s="276"/>
      <c r="B54" s="279"/>
      <c r="C54" s="296"/>
      <c r="D54" s="297"/>
      <c r="E54" s="311"/>
      <c r="F54" s="311"/>
      <c r="G54" s="304"/>
      <c r="H54" s="304"/>
      <c r="I54" s="307"/>
      <c r="J54" s="307"/>
      <c r="K54" s="311"/>
      <c r="L54" s="311"/>
      <c r="M54" s="265"/>
      <c r="N54" s="267"/>
      <c r="O54" s="270"/>
      <c r="P54" s="273"/>
      <c r="S54" s="34" t="s">
        <v>187</v>
      </c>
      <c r="T54" s="34" t="s">
        <v>406</v>
      </c>
    </row>
    <row r="55" spans="1:31" ht="19.5" customHeight="1" x14ac:dyDescent="0.2">
      <c r="A55" s="276"/>
      <c r="B55" s="279"/>
      <c r="C55" s="296"/>
      <c r="D55" s="297"/>
      <c r="E55" s="311"/>
      <c r="F55" s="311"/>
      <c r="G55" s="304"/>
      <c r="H55" s="304"/>
      <c r="I55" s="307"/>
      <c r="J55" s="307"/>
      <c r="K55" s="311"/>
      <c r="L55" s="311"/>
      <c r="M55" s="265"/>
      <c r="N55" s="267"/>
      <c r="O55" s="270"/>
      <c r="P55" s="273"/>
      <c r="S55" s="34" t="s">
        <v>405</v>
      </c>
      <c r="V55" s="202" t="s">
        <v>182</v>
      </c>
      <c r="X55" s="205" t="s">
        <v>407</v>
      </c>
      <c r="Y55" s="187"/>
      <c r="Z55" s="187"/>
    </row>
    <row r="56" spans="1:31" ht="19.5" customHeight="1" x14ac:dyDescent="0.2">
      <c r="A56" s="276"/>
      <c r="B56" s="279"/>
      <c r="C56" s="296"/>
      <c r="D56" s="297"/>
      <c r="E56" s="311"/>
      <c r="F56" s="311"/>
      <c r="G56" s="304"/>
      <c r="H56" s="304"/>
      <c r="I56" s="307"/>
      <c r="J56" s="307"/>
      <c r="K56" s="311"/>
      <c r="L56" s="311"/>
      <c r="M56" s="265"/>
      <c r="N56" s="267"/>
      <c r="O56" s="270"/>
      <c r="P56" s="273"/>
      <c r="R56" s="34" t="s">
        <v>145</v>
      </c>
      <c r="S56" s="34" t="s">
        <v>32</v>
      </c>
    </row>
    <row r="57" spans="1:31" ht="19.5" customHeight="1" x14ac:dyDescent="0.2">
      <c r="A57" s="276"/>
      <c r="B57" s="279"/>
      <c r="C57" s="296"/>
      <c r="D57" s="297"/>
      <c r="E57" s="311"/>
      <c r="F57" s="311"/>
      <c r="G57" s="304"/>
      <c r="H57" s="304"/>
      <c r="I57" s="307"/>
      <c r="J57" s="307"/>
      <c r="K57" s="311"/>
      <c r="L57" s="311"/>
      <c r="M57" s="265"/>
      <c r="N57" s="267"/>
      <c r="O57" s="270"/>
      <c r="P57" s="273"/>
      <c r="S57" s="34" t="s">
        <v>189</v>
      </c>
    </row>
    <row r="58" spans="1:31" ht="19.5" customHeight="1" x14ac:dyDescent="0.2">
      <c r="A58" s="276"/>
      <c r="B58" s="279"/>
      <c r="C58" s="296"/>
      <c r="D58" s="297"/>
      <c r="E58" s="311"/>
      <c r="F58" s="311"/>
      <c r="G58" s="304"/>
      <c r="H58" s="304"/>
      <c r="I58" s="307"/>
      <c r="J58" s="307"/>
      <c r="K58" s="311"/>
      <c r="L58" s="311"/>
      <c r="M58" s="265"/>
      <c r="N58" s="267"/>
      <c r="O58" s="270"/>
      <c r="P58" s="273"/>
      <c r="S58" s="34" t="s">
        <v>408</v>
      </c>
    </row>
    <row r="59" spans="1:31" ht="19.5" customHeight="1" x14ac:dyDescent="0.2">
      <c r="A59" s="276"/>
      <c r="B59" s="279"/>
      <c r="C59" s="296"/>
      <c r="D59" s="297"/>
      <c r="E59" s="311"/>
      <c r="F59" s="311"/>
      <c r="G59" s="304"/>
      <c r="H59" s="304"/>
      <c r="I59" s="307"/>
      <c r="J59" s="307"/>
      <c r="K59" s="311"/>
      <c r="L59" s="311"/>
      <c r="M59" s="265"/>
      <c r="N59" s="267"/>
      <c r="O59" s="270"/>
      <c r="P59" s="273"/>
      <c r="R59" s="34" t="s">
        <v>410</v>
      </c>
      <c r="S59" s="34" t="s">
        <v>24</v>
      </c>
    </row>
    <row r="60" spans="1:31" ht="19.5" customHeight="1" x14ac:dyDescent="0.2">
      <c r="A60" s="276"/>
      <c r="B60" s="279"/>
      <c r="C60" s="296"/>
      <c r="D60" s="297"/>
      <c r="E60" s="311"/>
      <c r="F60" s="311"/>
      <c r="G60" s="304"/>
      <c r="H60" s="304"/>
      <c r="I60" s="307"/>
      <c r="J60" s="307"/>
      <c r="K60" s="311"/>
      <c r="L60" s="311"/>
      <c r="M60" s="265"/>
      <c r="N60" s="267"/>
      <c r="O60" s="270"/>
      <c r="P60" s="273"/>
      <c r="S60" s="34" t="s">
        <v>409</v>
      </c>
    </row>
    <row r="61" spans="1:31" ht="19.5" customHeight="1" x14ac:dyDescent="0.2">
      <c r="A61" s="276"/>
      <c r="B61" s="279"/>
      <c r="C61" s="296"/>
      <c r="D61" s="297"/>
      <c r="E61" s="311"/>
      <c r="F61" s="311"/>
      <c r="G61" s="304"/>
      <c r="H61" s="304"/>
      <c r="I61" s="307"/>
      <c r="J61" s="307"/>
      <c r="K61" s="311"/>
      <c r="L61" s="311"/>
      <c r="M61" s="265"/>
      <c r="N61" s="267"/>
      <c r="O61" s="270"/>
      <c r="P61" s="273"/>
      <c r="R61" s="34" t="s">
        <v>199</v>
      </c>
      <c r="S61" s="34" t="s">
        <v>24</v>
      </c>
    </row>
    <row r="62" spans="1:31" ht="19.5" customHeight="1" x14ac:dyDescent="0.2">
      <c r="A62" s="276"/>
      <c r="B62" s="279"/>
      <c r="C62" s="296"/>
      <c r="D62" s="297"/>
      <c r="E62" s="311"/>
      <c r="F62" s="311"/>
      <c r="G62" s="304"/>
      <c r="H62" s="304"/>
      <c r="I62" s="307"/>
      <c r="J62" s="307"/>
      <c r="K62" s="311"/>
      <c r="L62" s="311"/>
      <c r="M62" s="265"/>
      <c r="N62" s="267"/>
      <c r="O62" s="270"/>
      <c r="P62" s="273"/>
      <c r="S62" s="34" t="s">
        <v>200</v>
      </c>
    </row>
    <row r="63" spans="1:31" ht="19.5" customHeight="1" x14ac:dyDescent="0.2">
      <c r="A63" s="276"/>
      <c r="B63" s="279"/>
      <c r="C63" s="296"/>
      <c r="D63" s="297"/>
      <c r="E63" s="311"/>
      <c r="F63" s="311"/>
      <c r="G63" s="304"/>
      <c r="H63" s="304"/>
      <c r="I63" s="307"/>
      <c r="J63" s="307"/>
      <c r="K63" s="311"/>
      <c r="L63" s="311"/>
      <c r="M63" s="265"/>
      <c r="N63" s="267"/>
      <c r="O63" s="270"/>
      <c r="P63" s="273"/>
      <c r="S63" s="34"/>
      <c r="T63" s="34" t="s">
        <v>412</v>
      </c>
      <c r="U63" s="34" t="s">
        <v>413</v>
      </c>
      <c r="V63" s="34" t="s">
        <v>414</v>
      </c>
      <c r="X63" s="187" t="s">
        <v>180</v>
      </c>
    </row>
    <row r="64" spans="1:31" ht="19.5" customHeight="1" x14ac:dyDescent="0.2">
      <c r="A64" s="277"/>
      <c r="B64" s="280"/>
      <c r="C64" s="298"/>
      <c r="D64" s="299"/>
      <c r="E64" s="312"/>
      <c r="F64" s="312"/>
      <c r="G64" s="305"/>
      <c r="H64" s="305"/>
      <c r="I64" s="308"/>
      <c r="J64" s="308"/>
      <c r="K64" s="312"/>
      <c r="L64" s="312"/>
      <c r="M64" s="264"/>
      <c r="N64" s="268"/>
      <c r="O64" s="271"/>
      <c r="P64" s="274"/>
      <c r="Q64" s="62">
        <v>0.29166666666666669</v>
      </c>
    </row>
    <row r="65" spans="1:28" ht="19.5" customHeight="1" x14ac:dyDescent="0.2">
      <c r="A65" s="275" t="s">
        <v>30</v>
      </c>
      <c r="B65" s="278">
        <f>SUM(B45+1)</f>
        <v>45680</v>
      </c>
      <c r="C65" s="294" t="s">
        <v>421</v>
      </c>
      <c r="D65" s="295"/>
      <c r="E65" s="310"/>
      <c r="F65" s="310"/>
      <c r="G65" s="303">
        <v>0.36458333333333331</v>
      </c>
      <c r="H65" s="303">
        <v>0.52083333333333337</v>
      </c>
      <c r="I65" s="306">
        <v>0.56944444444444442</v>
      </c>
      <c r="J65" s="306">
        <v>0.74305555555555558</v>
      </c>
      <c r="K65" s="310"/>
      <c r="L65" s="310"/>
      <c r="M65" s="263">
        <f>(F65-E65)+(L65-K65)</f>
        <v>0</v>
      </c>
      <c r="N65" s="266">
        <f>(H65-G65)</f>
        <v>0.15625000000000006</v>
      </c>
      <c r="O65" s="269">
        <f>(J65-I65)</f>
        <v>0.17361111111111116</v>
      </c>
      <c r="P65" s="272">
        <f>SUM(M65:O86)</f>
        <v>0.32986111111111122</v>
      </c>
      <c r="R65" s="34" t="s">
        <v>172</v>
      </c>
      <c r="S65" s="34" t="s">
        <v>33</v>
      </c>
      <c r="V65" s="34"/>
    </row>
    <row r="66" spans="1:28" ht="19.5" customHeight="1" x14ac:dyDescent="0.2">
      <c r="A66" s="276"/>
      <c r="B66" s="279"/>
      <c r="C66" s="296"/>
      <c r="D66" s="297"/>
      <c r="E66" s="311"/>
      <c r="F66" s="311"/>
      <c r="G66" s="304"/>
      <c r="H66" s="304"/>
      <c r="I66" s="307"/>
      <c r="J66" s="307"/>
      <c r="K66" s="311"/>
      <c r="L66" s="311"/>
      <c r="M66" s="265"/>
      <c r="N66" s="267"/>
      <c r="O66" s="270"/>
      <c r="P66" s="273"/>
      <c r="S66" s="34" t="s">
        <v>178</v>
      </c>
      <c r="V66" s="34"/>
    </row>
    <row r="67" spans="1:28" ht="19.5" customHeight="1" x14ac:dyDescent="0.2">
      <c r="A67" s="276"/>
      <c r="B67" s="279"/>
      <c r="C67" s="296"/>
      <c r="D67" s="297"/>
      <c r="E67" s="311"/>
      <c r="F67" s="311"/>
      <c r="G67" s="304"/>
      <c r="H67" s="304"/>
      <c r="I67" s="307"/>
      <c r="J67" s="307"/>
      <c r="K67" s="311"/>
      <c r="L67" s="311"/>
      <c r="M67" s="265"/>
      <c r="N67" s="267"/>
      <c r="O67" s="270"/>
      <c r="P67" s="273"/>
      <c r="S67" s="34" t="s">
        <v>328</v>
      </c>
      <c r="V67" s="34"/>
      <c r="W67" s="187" t="s">
        <v>180</v>
      </c>
    </row>
    <row r="68" spans="1:28" ht="19.5" customHeight="1" x14ac:dyDescent="0.2">
      <c r="A68" s="276"/>
      <c r="B68" s="279"/>
      <c r="C68" s="296"/>
      <c r="D68" s="297"/>
      <c r="E68" s="311"/>
      <c r="F68" s="311"/>
      <c r="G68" s="304"/>
      <c r="H68" s="304"/>
      <c r="I68" s="307"/>
      <c r="J68" s="307"/>
      <c r="K68" s="311"/>
      <c r="L68" s="311"/>
      <c r="M68" s="265"/>
      <c r="N68" s="267"/>
      <c r="O68" s="270"/>
      <c r="P68" s="273"/>
      <c r="R68" s="34"/>
      <c r="S68" s="34"/>
      <c r="T68" s="34" t="s">
        <v>401</v>
      </c>
      <c r="V68" s="34" t="s">
        <v>271</v>
      </c>
      <c r="X68" s="202" t="s">
        <v>182</v>
      </c>
      <c r="Z68" s="198" t="s">
        <v>415</v>
      </c>
      <c r="AA68" s="192"/>
    </row>
    <row r="69" spans="1:28" ht="19.5" customHeight="1" x14ac:dyDescent="0.2">
      <c r="A69" s="276"/>
      <c r="B69" s="279"/>
      <c r="C69" s="296"/>
      <c r="D69" s="297"/>
      <c r="E69" s="311"/>
      <c r="F69" s="311"/>
      <c r="G69" s="304"/>
      <c r="H69" s="304"/>
      <c r="I69" s="307"/>
      <c r="J69" s="307"/>
      <c r="K69" s="311"/>
      <c r="L69" s="311"/>
      <c r="M69" s="265"/>
      <c r="N69" s="267"/>
      <c r="O69" s="270"/>
      <c r="P69" s="273"/>
      <c r="R69" s="34"/>
      <c r="S69" s="34"/>
      <c r="T69" s="34" t="s">
        <v>388</v>
      </c>
      <c r="V69" s="34" t="s">
        <v>389</v>
      </c>
      <c r="X69" s="202" t="s">
        <v>182</v>
      </c>
      <c r="Z69" s="198" t="s">
        <v>415</v>
      </c>
      <c r="AA69" s="192"/>
    </row>
    <row r="70" spans="1:28" ht="19.5" customHeight="1" x14ac:dyDescent="0.2">
      <c r="A70" s="276"/>
      <c r="B70" s="279"/>
      <c r="C70" s="296"/>
      <c r="D70" s="297"/>
      <c r="E70" s="311"/>
      <c r="F70" s="311"/>
      <c r="G70" s="304"/>
      <c r="H70" s="304"/>
      <c r="I70" s="307"/>
      <c r="J70" s="307"/>
      <c r="K70" s="311"/>
      <c r="L70" s="311"/>
      <c r="M70" s="265"/>
      <c r="N70" s="267"/>
      <c r="O70" s="270"/>
      <c r="P70" s="273"/>
      <c r="R70" s="34"/>
      <c r="S70" s="34"/>
      <c r="T70" s="34" t="s">
        <v>416</v>
      </c>
      <c r="V70" s="34" t="s">
        <v>270</v>
      </c>
      <c r="X70" s="202" t="s">
        <v>182</v>
      </c>
      <c r="Z70" s="205" t="s">
        <v>418</v>
      </c>
      <c r="AA70" s="187"/>
      <c r="AB70" s="187"/>
    </row>
    <row r="71" spans="1:28" ht="19.5" customHeight="1" x14ac:dyDescent="0.2">
      <c r="A71" s="276"/>
      <c r="B71" s="279"/>
      <c r="C71" s="296"/>
      <c r="D71" s="297"/>
      <c r="E71" s="311"/>
      <c r="F71" s="311"/>
      <c r="G71" s="304"/>
      <c r="H71" s="304"/>
      <c r="I71" s="307"/>
      <c r="J71" s="307"/>
      <c r="K71" s="311"/>
      <c r="L71" s="311"/>
      <c r="M71" s="265"/>
      <c r="N71" s="267"/>
      <c r="O71" s="270"/>
      <c r="P71" s="273"/>
      <c r="R71" s="34"/>
      <c r="S71" s="34"/>
      <c r="T71" s="34" t="s">
        <v>385</v>
      </c>
      <c r="V71" s="34" t="s">
        <v>386</v>
      </c>
      <c r="X71" s="187" t="s">
        <v>180</v>
      </c>
      <c r="Z71" s="205" t="s">
        <v>390</v>
      </c>
      <c r="AA71" s="187"/>
      <c r="AB71" s="187"/>
    </row>
    <row r="72" spans="1:28" ht="19.5" customHeight="1" x14ac:dyDescent="0.2">
      <c r="A72" s="276"/>
      <c r="B72" s="279"/>
      <c r="C72" s="296"/>
      <c r="D72" s="297"/>
      <c r="E72" s="311"/>
      <c r="F72" s="311"/>
      <c r="G72" s="304"/>
      <c r="H72" s="304"/>
      <c r="I72" s="307"/>
      <c r="J72" s="307"/>
      <c r="K72" s="311"/>
      <c r="L72" s="311"/>
      <c r="M72" s="265"/>
      <c r="N72" s="267"/>
      <c r="O72" s="270"/>
      <c r="P72" s="273"/>
      <c r="R72" s="34" t="s">
        <v>237</v>
      </c>
      <c r="S72" s="34" t="s">
        <v>32</v>
      </c>
      <c r="T72" s="34"/>
      <c r="V72" s="34"/>
    </row>
    <row r="73" spans="1:28" ht="19.5" customHeight="1" x14ac:dyDescent="0.2">
      <c r="A73" s="276"/>
      <c r="B73" s="279"/>
      <c r="C73" s="296"/>
      <c r="D73" s="297"/>
      <c r="E73" s="311"/>
      <c r="F73" s="311"/>
      <c r="G73" s="304"/>
      <c r="H73" s="304"/>
      <c r="I73" s="307"/>
      <c r="J73" s="307"/>
      <c r="K73" s="311"/>
      <c r="L73" s="311"/>
      <c r="M73" s="265"/>
      <c r="N73" s="267"/>
      <c r="O73" s="270"/>
      <c r="P73" s="273"/>
      <c r="R73" s="34"/>
      <c r="S73" s="34" t="s">
        <v>349</v>
      </c>
      <c r="T73" s="34"/>
      <c r="V73" s="34"/>
    </row>
    <row r="74" spans="1:28" ht="19.5" customHeight="1" x14ac:dyDescent="0.2">
      <c r="A74" s="276"/>
      <c r="B74" s="279"/>
      <c r="C74" s="296"/>
      <c r="D74" s="297"/>
      <c r="E74" s="311"/>
      <c r="F74" s="311"/>
      <c r="G74" s="304"/>
      <c r="H74" s="304"/>
      <c r="I74" s="307"/>
      <c r="J74" s="307"/>
      <c r="K74" s="311"/>
      <c r="L74" s="311"/>
      <c r="M74" s="265"/>
      <c r="N74" s="267"/>
      <c r="O74" s="270"/>
      <c r="P74" s="273"/>
      <c r="R74" s="34"/>
      <c r="S74" s="34" t="s">
        <v>417</v>
      </c>
      <c r="T74" s="34"/>
      <c r="V74" s="34"/>
      <c r="X74" s="202" t="s">
        <v>182</v>
      </c>
    </row>
    <row r="75" spans="1:28" ht="19.5" customHeight="1" x14ac:dyDescent="0.2">
      <c r="A75" s="276"/>
      <c r="B75" s="279"/>
      <c r="C75" s="296"/>
      <c r="D75" s="297"/>
      <c r="E75" s="311"/>
      <c r="F75" s="311"/>
      <c r="G75" s="304"/>
      <c r="H75" s="304"/>
      <c r="I75" s="307"/>
      <c r="J75" s="307"/>
      <c r="K75" s="311"/>
      <c r="L75" s="311"/>
      <c r="M75" s="265"/>
      <c r="N75" s="267"/>
      <c r="O75" s="270"/>
      <c r="P75" s="273"/>
      <c r="R75" s="34" t="s">
        <v>419</v>
      </c>
      <c r="S75" s="34" t="s">
        <v>24</v>
      </c>
      <c r="T75" s="34"/>
      <c r="V75" s="34"/>
      <c r="X75" s="34"/>
    </row>
    <row r="76" spans="1:28" ht="19.5" customHeight="1" x14ac:dyDescent="0.2">
      <c r="A76" s="276"/>
      <c r="B76" s="279"/>
      <c r="C76" s="296"/>
      <c r="D76" s="297"/>
      <c r="E76" s="311"/>
      <c r="F76" s="311"/>
      <c r="G76" s="304"/>
      <c r="H76" s="304"/>
      <c r="I76" s="307"/>
      <c r="J76" s="307"/>
      <c r="K76" s="311"/>
      <c r="L76" s="311"/>
      <c r="M76" s="265"/>
      <c r="N76" s="267"/>
      <c r="O76" s="270"/>
      <c r="P76" s="273"/>
      <c r="R76" s="34"/>
      <c r="S76" s="34" t="s">
        <v>420</v>
      </c>
      <c r="T76" s="34"/>
      <c r="V76" s="202" t="s">
        <v>182</v>
      </c>
      <c r="X76" s="34"/>
    </row>
    <row r="77" spans="1:28" ht="19.5" customHeight="1" x14ac:dyDescent="0.2">
      <c r="A77" s="276"/>
      <c r="B77" s="279"/>
      <c r="C77" s="296"/>
      <c r="D77" s="297"/>
      <c r="E77" s="311"/>
      <c r="F77" s="311"/>
      <c r="G77" s="304"/>
      <c r="H77" s="304"/>
      <c r="I77" s="307"/>
      <c r="J77" s="307"/>
      <c r="K77" s="311"/>
      <c r="L77" s="311"/>
      <c r="M77" s="265"/>
      <c r="N77" s="267"/>
      <c r="O77" s="270"/>
      <c r="P77" s="273"/>
      <c r="R77" s="34" t="s">
        <v>393</v>
      </c>
      <c r="S77" s="34" t="s">
        <v>32</v>
      </c>
      <c r="T77" s="34"/>
      <c r="V77" s="34"/>
      <c r="X77" s="34"/>
    </row>
    <row r="78" spans="1:28" ht="19.5" customHeight="1" x14ac:dyDescent="0.2">
      <c r="A78" s="276"/>
      <c r="B78" s="279"/>
      <c r="C78" s="296"/>
      <c r="D78" s="297"/>
      <c r="E78" s="311"/>
      <c r="F78" s="311"/>
      <c r="G78" s="304"/>
      <c r="H78" s="304"/>
      <c r="I78" s="307"/>
      <c r="J78" s="307"/>
      <c r="K78" s="311"/>
      <c r="L78" s="311"/>
      <c r="M78" s="265"/>
      <c r="N78" s="267"/>
      <c r="O78" s="270"/>
      <c r="P78" s="273"/>
      <c r="R78" s="34"/>
      <c r="S78" s="34" t="s">
        <v>394</v>
      </c>
      <c r="T78" s="34"/>
      <c r="V78" s="34"/>
      <c r="X78" s="34"/>
    </row>
    <row r="79" spans="1:28" ht="19.5" customHeight="1" x14ac:dyDescent="0.2">
      <c r="A79" s="276"/>
      <c r="B79" s="279"/>
      <c r="C79" s="296"/>
      <c r="D79" s="297"/>
      <c r="E79" s="311"/>
      <c r="F79" s="311"/>
      <c r="G79" s="304"/>
      <c r="H79" s="304"/>
      <c r="I79" s="307"/>
      <c r="J79" s="307"/>
      <c r="K79" s="311"/>
      <c r="L79" s="311"/>
      <c r="M79" s="265"/>
      <c r="N79" s="267"/>
      <c r="O79" s="270"/>
      <c r="P79" s="273"/>
      <c r="R79" s="34"/>
      <c r="S79" s="34" t="s">
        <v>422</v>
      </c>
      <c r="T79" s="34"/>
      <c r="V79" s="34"/>
      <c r="W79" s="187" t="s">
        <v>180</v>
      </c>
      <c r="X79" s="34"/>
    </row>
    <row r="80" spans="1:28" ht="19.5" customHeight="1" x14ac:dyDescent="0.2">
      <c r="A80" s="276"/>
      <c r="B80" s="279"/>
      <c r="C80" s="296"/>
      <c r="D80" s="297"/>
      <c r="E80" s="311"/>
      <c r="F80" s="311"/>
      <c r="G80" s="304"/>
      <c r="H80" s="304"/>
      <c r="I80" s="307"/>
      <c r="J80" s="307"/>
      <c r="K80" s="311"/>
      <c r="L80" s="311"/>
      <c r="M80" s="265"/>
      <c r="N80" s="267"/>
      <c r="O80" s="270"/>
      <c r="P80" s="273"/>
      <c r="R80" s="34" t="s">
        <v>231</v>
      </c>
      <c r="S80" s="34" t="s">
        <v>24</v>
      </c>
      <c r="T80" s="34"/>
      <c r="V80" s="34"/>
      <c r="X80" s="34"/>
    </row>
    <row r="81" spans="1:24" ht="19.5" customHeight="1" x14ac:dyDescent="0.2">
      <c r="A81" s="276"/>
      <c r="B81" s="279"/>
      <c r="C81" s="296"/>
      <c r="D81" s="297"/>
      <c r="E81" s="311"/>
      <c r="F81" s="311"/>
      <c r="G81" s="304"/>
      <c r="H81" s="304"/>
      <c r="I81" s="307"/>
      <c r="J81" s="307"/>
      <c r="K81" s="311"/>
      <c r="L81" s="311"/>
      <c r="M81" s="265"/>
      <c r="N81" s="267"/>
      <c r="O81" s="270"/>
      <c r="P81" s="273"/>
      <c r="S81" s="34" t="s">
        <v>148</v>
      </c>
      <c r="T81" s="34"/>
      <c r="V81" s="34"/>
      <c r="X81" s="34"/>
    </row>
    <row r="82" spans="1:24" ht="19.5" customHeight="1" x14ac:dyDescent="0.2">
      <c r="A82" s="276"/>
      <c r="B82" s="279"/>
      <c r="C82" s="296"/>
      <c r="D82" s="297"/>
      <c r="E82" s="311"/>
      <c r="F82" s="311"/>
      <c r="G82" s="304"/>
      <c r="H82" s="304"/>
      <c r="I82" s="307"/>
      <c r="J82" s="307"/>
      <c r="K82" s="311"/>
      <c r="L82" s="311"/>
      <c r="M82" s="265"/>
      <c r="N82" s="267"/>
      <c r="O82" s="270"/>
      <c r="P82" s="273"/>
      <c r="R82" s="34"/>
      <c r="S82" s="34" t="s">
        <v>423</v>
      </c>
      <c r="T82" s="34"/>
      <c r="V82" s="202" t="s">
        <v>182</v>
      </c>
      <c r="X82" s="34"/>
    </row>
    <row r="83" spans="1:24" ht="19.5" customHeight="1" x14ac:dyDescent="0.2">
      <c r="A83" s="276"/>
      <c r="B83" s="279"/>
      <c r="C83" s="296"/>
      <c r="D83" s="297"/>
      <c r="E83" s="311"/>
      <c r="F83" s="311"/>
      <c r="G83" s="304"/>
      <c r="H83" s="304"/>
      <c r="I83" s="307"/>
      <c r="J83" s="307"/>
      <c r="K83" s="311"/>
      <c r="L83" s="311"/>
      <c r="M83" s="265"/>
      <c r="N83" s="267"/>
      <c r="O83" s="270"/>
      <c r="P83" s="273"/>
      <c r="R83" s="34" t="s">
        <v>171</v>
      </c>
      <c r="S83" s="34" t="s">
        <v>24</v>
      </c>
      <c r="T83" s="34"/>
      <c r="V83" s="34"/>
      <c r="X83" s="34"/>
    </row>
    <row r="84" spans="1:24" ht="19.5" customHeight="1" x14ac:dyDescent="0.2">
      <c r="A84" s="276"/>
      <c r="B84" s="279"/>
      <c r="C84" s="296"/>
      <c r="D84" s="297"/>
      <c r="E84" s="311"/>
      <c r="F84" s="311"/>
      <c r="G84" s="304"/>
      <c r="H84" s="304"/>
      <c r="I84" s="307"/>
      <c r="J84" s="307"/>
      <c r="K84" s="311"/>
      <c r="L84" s="311"/>
      <c r="M84" s="265"/>
      <c r="N84" s="267"/>
      <c r="O84" s="270"/>
      <c r="P84" s="273"/>
      <c r="R84" s="34"/>
      <c r="S84" s="34" t="s">
        <v>179</v>
      </c>
      <c r="T84" s="34"/>
      <c r="V84" s="34"/>
      <c r="X84" s="34"/>
    </row>
    <row r="85" spans="1:24" ht="19.5" customHeight="1" x14ac:dyDescent="0.2">
      <c r="A85" s="276"/>
      <c r="B85" s="279"/>
      <c r="C85" s="296"/>
      <c r="D85" s="297"/>
      <c r="E85" s="311"/>
      <c r="F85" s="311"/>
      <c r="G85" s="304"/>
      <c r="H85" s="304"/>
      <c r="I85" s="307"/>
      <c r="J85" s="307"/>
      <c r="K85" s="311"/>
      <c r="L85" s="311"/>
      <c r="M85" s="265"/>
      <c r="N85" s="267"/>
      <c r="O85" s="270"/>
      <c r="P85" s="273"/>
      <c r="R85" s="34"/>
      <c r="S85" s="34" t="s">
        <v>424</v>
      </c>
      <c r="T85" s="34"/>
      <c r="V85" s="34"/>
      <c r="W85" s="202" t="s">
        <v>182</v>
      </c>
      <c r="X85" s="34"/>
    </row>
    <row r="86" spans="1:24" ht="19.5" customHeight="1" x14ac:dyDescent="0.2">
      <c r="A86" s="277"/>
      <c r="B86" s="280"/>
      <c r="C86" s="298"/>
      <c r="D86" s="299"/>
      <c r="E86" s="312"/>
      <c r="F86" s="312"/>
      <c r="G86" s="305"/>
      <c r="H86" s="305"/>
      <c r="I86" s="308"/>
      <c r="J86" s="308"/>
      <c r="K86" s="312"/>
      <c r="L86" s="312"/>
      <c r="M86" s="264"/>
      <c r="N86" s="268"/>
      <c r="O86" s="271"/>
      <c r="P86" s="274"/>
      <c r="Q86" s="62">
        <v>0.29166666666666669</v>
      </c>
    </row>
    <row r="87" spans="1:24" ht="19.5" customHeight="1" x14ac:dyDescent="0.2">
      <c r="A87" s="275" t="s">
        <v>31</v>
      </c>
      <c r="B87" s="278">
        <f>SUM(B65+1)</f>
        <v>45681</v>
      </c>
      <c r="C87" s="294" t="s">
        <v>440</v>
      </c>
      <c r="D87" s="295"/>
      <c r="E87" s="310"/>
      <c r="F87" s="310"/>
      <c r="G87" s="303">
        <v>0.36527777777777776</v>
      </c>
      <c r="H87" s="303">
        <v>0.52083333333333337</v>
      </c>
      <c r="I87" s="306">
        <v>0.55208333333333337</v>
      </c>
      <c r="J87" s="306">
        <v>0.68194444444444446</v>
      </c>
      <c r="K87" s="310"/>
      <c r="L87" s="310"/>
      <c r="M87" s="263">
        <f>(F87-E87)+(L87-K87)</f>
        <v>0</v>
      </c>
      <c r="N87" s="266">
        <f>(H87-G87)</f>
        <v>0.15555555555555561</v>
      </c>
      <c r="O87" s="269">
        <f>(J87-I87)</f>
        <v>0.12986111111111109</v>
      </c>
      <c r="P87" s="272">
        <f>SUM(M87:O107)</f>
        <v>0.28541666666666671</v>
      </c>
      <c r="R87" s="34" t="s">
        <v>393</v>
      </c>
      <c r="S87" s="34" t="s">
        <v>24</v>
      </c>
      <c r="T87" s="34"/>
      <c r="V87" s="34"/>
    </row>
    <row r="88" spans="1:24" ht="19.5" customHeight="1" x14ac:dyDescent="0.2">
      <c r="A88" s="276"/>
      <c r="B88" s="279"/>
      <c r="C88" s="296"/>
      <c r="D88" s="297"/>
      <c r="E88" s="311"/>
      <c r="F88" s="311"/>
      <c r="G88" s="304"/>
      <c r="H88" s="304"/>
      <c r="I88" s="307"/>
      <c r="J88" s="307"/>
      <c r="K88" s="311"/>
      <c r="L88" s="311"/>
      <c r="M88" s="265"/>
      <c r="N88" s="267"/>
      <c r="O88" s="270"/>
      <c r="P88" s="273"/>
      <c r="R88" s="34"/>
      <c r="S88" s="34" t="s">
        <v>394</v>
      </c>
      <c r="T88" s="34"/>
      <c r="V88" s="34"/>
    </row>
    <row r="89" spans="1:24" ht="19.5" customHeight="1" x14ac:dyDescent="0.2">
      <c r="A89" s="276"/>
      <c r="B89" s="279"/>
      <c r="C89" s="296"/>
      <c r="D89" s="297"/>
      <c r="E89" s="311"/>
      <c r="F89" s="311"/>
      <c r="G89" s="304"/>
      <c r="H89" s="304"/>
      <c r="I89" s="307"/>
      <c r="J89" s="307"/>
      <c r="K89" s="311"/>
      <c r="L89" s="311"/>
      <c r="M89" s="265"/>
      <c r="N89" s="267"/>
      <c r="O89" s="270"/>
      <c r="P89" s="273"/>
      <c r="R89" s="34"/>
      <c r="S89" s="34" t="s">
        <v>422</v>
      </c>
      <c r="T89" s="34"/>
      <c r="V89" s="34"/>
      <c r="W89" s="202" t="s">
        <v>182</v>
      </c>
    </row>
    <row r="90" spans="1:24" ht="19.5" customHeight="1" x14ac:dyDescent="0.2">
      <c r="A90" s="276"/>
      <c r="B90" s="279"/>
      <c r="C90" s="296"/>
      <c r="D90" s="297"/>
      <c r="E90" s="311"/>
      <c r="F90" s="311"/>
      <c r="G90" s="304"/>
      <c r="H90" s="304"/>
      <c r="I90" s="307"/>
      <c r="J90" s="307"/>
      <c r="K90" s="311"/>
      <c r="L90" s="311"/>
      <c r="M90" s="265"/>
      <c r="N90" s="267"/>
      <c r="O90" s="270"/>
      <c r="P90" s="273"/>
      <c r="R90" s="34" t="s">
        <v>419</v>
      </c>
      <c r="S90" s="34" t="s">
        <v>28</v>
      </c>
      <c r="T90" s="34"/>
      <c r="V90" s="34"/>
      <c r="W90" s="34"/>
    </row>
    <row r="91" spans="1:24" ht="19.5" customHeight="1" x14ac:dyDescent="0.2">
      <c r="A91" s="276"/>
      <c r="B91" s="279"/>
      <c r="C91" s="296"/>
      <c r="D91" s="297"/>
      <c r="E91" s="311"/>
      <c r="F91" s="311"/>
      <c r="G91" s="304"/>
      <c r="H91" s="304"/>
      <c r="I91" s="307"/>
      <c r="J91" s="307"/>
      <c r="K91" s="311"/>
      <c r="L91" s="311"/>
      <c r="M91" s="265"/>
      <c r="N91" s="267"/>
      <c r="O91" s="270"/>
      <c r="P91" s="273"/>
      <c r="R91" s="34"/>
      <c r="S91" s="34" t="s">
        <v>425</v>
      </c>
      <c r="T91" s="34"/>
      <c r="V91" s="34"/>
      <c r="W91" s="34"/>
      <c r="X91" s="202" t="s">
        <v>182</v>
      </c>
    </row>
    <row r="92" spans="1:24" ht="19.5" customHeight="1" x14ac:dyDescent="0.2">
      <c r="A92" s="276"/>
      <c r="B92" s="279"/>
      <c r="C92" s="296"/>
      <c r="D92" s="297"/>
      <c r="E92" s="311"/>
      <c r="F92" s="311"/>
      <c r="G92" s="304"/>
      <c r="H92" s="304"/>
      <c r="I92" s="307"/>
      <c r="J92" s="307"/>
      <c r="K92" s="311"/>
      <c r="L92" s="311"/>
      <c r="M92" s="265"/>
      <c r="N92" s="267"/>
      <c r="O92" s="270"/>
      <c r="P92" s="273"/>
      <c r="R92" s="34"/>
      <c r="S92" s="34" t="s">
        <v>435</v>
      </c>
      <c r="T92" s="34"/>
      <c r="V92" s="202" t="s">
        <v>182</v>
      </c>
      <c r="W92" s="34"/>
      <c r="X92" s="34"/>
    </row>
    <row r="93" spans="1:24" ht="19.5" customHeight="1" x14ac:dyDescent="0.2">
      <c r="A93" s="276"/>
      <c r="B93" s="279"/>
      <c r="C93" s="296"/>
      <c r="D93" s="297"/>
      <c r="E93" s="311"/>
      <c r="F93" s="311"/>
      <c r="G93" s="304"/>
      <c r="H93" s="304"/>
      <c r="I93" s="307"/>
      <c r="J93" s="307"/>
      <c r="K93" s="311"/>
      <c r="L93" s="311"/>
      <c r="M93" s="265"/>
      <c r="N93" s="267"/>
      <c r="O93" s="270"/>
      <c r="P93" s="273"/>
      <c r="R93" s="34" t="s">
        <v>153</v>
      </c>
      <c r="S93" s="34" t="s">
        <v>32</v>
      </c>
      <c r="T93" s="34"/>
      <c r="V93" s="34"/>
      <c r="W93" s="34"/>
    </row>
    <row r="94" spans="1:24" ht="19.5" customHeight="1" x14ac:dyDescent="0.2">
      <c r="A94" s="276"/>
      <c r="B94" s="279"/>
      <c r="C94" s="296"/>
      <c r="D94" s="297"/>
      <c r="E94" s="311"/>
      <c r="F94" s="311"/>
      <c r="G94" s="304"/>
      <c r="H94" s="304"/>
      <c r="I94" s="307"/>
      <c r="J94" s="307"/>
      <c r="K94" s="311"/>
      <c r="L94" s="311"/>
      <c r="M94" s="265"/>
      <c r="N94" s="267"/>
      <c r="O94" s="270"/>
      <c r="P94" s="273"/>
      <c r="R94" s="34"/>
      <c r="S94" s="34" t="s">
        <v>426</v>
      </c>
      <c r="T94" s="34" t="s">
        <v>406</v>
      </c>
      <c r="V94" s="34"/>
      <c r="W94" s="34"/>
    </row>
    <row r="95" spans="1:24" ht="19.5" customHeight="1" x14ac:dyDescent="0.2">
      <c r="A95" s="276"/>
      <c r="B95" s="279"/>
      <c r="C95" s="296"/>
      <c r="D95" s="297"/>
      <c r="E95" s="311"/>
      <c r="F95" s="311"/>
      <c r="G95" s="304"/>
      <c r="H95" s="304"/>
      <c r="I95" s="307"/>
      <c r="J95" s="307"/>
      <c r="K95" s="311"/>
      <c r="L95" s="311"/>
      <c r="M95" s="265"/>
      <c r="N95" s="267"/>
      <c r="O95" s="270"/>
      <c r="P95" s="273"/>
      <c r="R95" s="34"/>
      <c r="S95" s="34" t="s">
        <v>427</v>
      </c>
      <c r="T95" s="34"/>
      <c r="U95" s="202" t="s">
        <v>182</v>
      </c>
      <c r="V95" s="34"/>
      <c r="W95" s="34"/>
    </row>
    <row r="96" spans="1:24" ht="19.5" customHeight="1" x14ac:dyDescent="0.2">
      <c r="A96" s="276"/>
      <c r="B96" s="279"/>
      <c r="C96" s="296"/>
      <c r="D96" s="297"/>
      <c r="E96" s="311"/>
      <c r="F96" s="311"/>
      <c r="G96" s="304"/>
      <c r="H96" s="304"/>
      <c r="I96" s="307"/>
      <c r="J96" s="307"/>
      <c r="K96" s="311"/>
      <c r="L96" s="311"/>
      <c r="M96" s="265"/>
      <c r="N96" s="267"/>
      <c r="O96" s="270"/>
      <c r="P96" s="273"/>
      <c r="R96" s="34"/>
      <c r="S96" s="34" t="s">
        <v>434</v>
      </c>
      <c r="T96" s="34"/>
      <c r="U96" s="34"/>
      <c r="V96" s="34"/>
      <c r="W96" s="187" t="s">
        <v>180</v>
      </c>
    </row>
    <row r="97" spans="1:24" ht="19.5" customHeight="1" x14ac:dyDescent="0.2">
      <c r="A97" s="276"/>
      <c r="B97" s="279"/>
      <c r="C97" s="296"/>
      <c r="D97" s="297"/>
      <c r="E97" s="311"/>
      <c r="F97" s="311"/>
      <c r="G97" s="304"/>
      <c r="H97" s="304"/>
      <c r="I97" s="307"/>
      <c r="J97" s="307"/>
      <c r="K97" s="311"/>
      <c r="L97" s="311"/>
      <c r="M97" s="265"/>
      <c r="N97" s="267"/>
      <c r="O97" s="270"/>
      <c r="P97" s="273"/>
      <c r="R97" s="34" t="s">
        <v>172</v>
      </c>
      <c r="S97" s="34" t="s">
        <v>24</v>
      </c>
      <c r="T97" s="34"/>
      <c r="V97" s="34"/>
      <c r="W97" s="34"/>
    </row>
    <row r="98" spans="1:24" ht="19.5" customHeight="1" x14ac:dyDescent="0.2">
      <c r="A98" s="276"/>
      <c r="B98" s="279"/>
      <c r="C98" s="296"/>
      <c r="D98" s="297"/>
      <c r="E98" s="311"/>
      <c r="F98" s="311"/>
      <c r="G98" s="304"/>
      <c r="H98" s="304"/>
      <c r="I98" s="307"/>
      <c r="J98" s="307"/>
      <c r="K98" s="311"/>
      <c r="L98" s="311"/>
      <c r="M98" s="265"/>
      <c r="N98" s="267"/>
      <c r="O98" s="270"/>
      <c r="P98" s="273"/>
      <c r="R98" s="34"/>
      <c r="S98" s="34" t="s">
        <v>179</v>
      </c>
      <c r="T98" s="34"/>
      <c r="V98" s="34"/>
      <c r="W98" s="34"/>
    </row>
    <row r="99" spans="1:24" ht="19.5" customHeight="1" x14ac:dyDescent="0.2">
      <c r="A99" s="276"/>
      <c r="B99" s="279"/>
      <c r="C99" s="296"/>
      <c r="D99" s="297"/>
      <c r="E99" s="311"/>
      <c r="F99" s="311"/>
      <c r="G99" s="304"/>
      <c r="H99" s="304"/>
      <c r="I99" s="307"/>
      <c r="J99" s="307"/>
      <c r="K99" s="311"/>
      <c r="L99" s="311"/>
      <c r="M99" s="265"/>
      <c r="N99" s="267"/>
      <c r="O99" s="270"/>
      <c r="P99" s="273"/>
      <c r="R99" s="34"/>
      <c r="S99" s="169" t="s">
        <v>428</v>
      </c>
      <c r="T99" s="169"/>
      <c r="U99" s="171"/>
      <c r="V99" s="202" t="s">
        <v>182</v>
      </c>
      <c r="W99" s="34"/>
    </row>
    <row r="100" spans="1:24" ht="19.5" customHeight="1" x14ac:dyDescent="0.2">
      <c r="A100" s="276"/>
      <c r="B100" s="279"/>
      <c r="C100" s="296"/>
      <c r="D100" s="297"/>
      <c r="E100" s="311"/>
      <c r="F100" s="311"/>
      <c r="G100" s="304"/>
      <c r="H100" s="304"/>
      <c r="I100" s="307"/>
      <c r="J100" s="307"/>
      <c r="K100" s="311"/>
      <c r="L100" s="311"/>
      <c r="M100" s="265"/>
      <c r="N100" s="267"/>
      <c r="O100" s="270"/>
      <c r="P100" s="273"/>
      <c r="R100" s="34"/>
      <c r="S100" s="169" t="s">
        <v>429</v>
      </c>
      <c r="T100" s="169"/>
      <c r="U100" s="171"/>
      <c r="V100" s="202" t="s">
        <v>182</v>
      </c>
      <c r="W100" s="34"/>
    </row>
    <row r="101" spans="1:24" ht="19.5" customHeight="1" x14ac:dyDescent="0.2">
      <c r="A101" s="276"/>
      <c r="B101" s="279"/>
      <c r="C101" s="296"/>
      <c r="D101" s="297"/>
      <c r="E101" s="311"/>
      <c r="F101" s="311"/>
      <c r="G101" s="304"/>
      <c r="H101" s="304"/>
      <c r="I101" s="307"/>
      <c r="J101" s="307"/>
      <c r="K101" s="311"/>
      <c r="L101" s="311"/>
      <c r="M101" s="265"/>
      <c r="N101" s="267"/>
      <c r="O101" s="270"/>
      <c r="P101" s="273"/>
      <c r="R101" s="34"/>
      <c r="S101" s="169"/>
      <c r="T101" s="34" t="s">
        <v>430</v>
      </c>
      <c r="V101" s="34" t="s">
        <v>431</v>
      </c>
      <c r="X101" s="187" t="s">
        <v>180</v>
      </c>
    </row>
    <row r="102" spans="1:24" ht="19.5" customHeight="1" x14ac:dyDescent="0.2">
      <c r="A102" s="276"/>
      <c r="B102" s="279"/>
      <c r="C102" s="296"/>
      <c r="D102" s="297"/>
      <c r="E102" s="311"/>
      <c r="F102" s="311"/>
      <c r="G102" s="304"/>
      <c r="H102" s="304"/>
      <c r="I102" s="307"/>
      <c r="J102" s="307"/>
      <c r="K102" s="311"/>
      <c r="L102" s="311"/>
      <c r="M102" s="265"/>
      <c r="N102" s="267"/>
      <c r="O102" s="270"/>
      <c r="P102" s="273"/>
      <c r="R102" s="34"/>
      <c r="S102" s="169"/>
      <c r="T102" s="34" t="s">
        <v>432</v>
      </c>
      <c r="V102" s="34" t="s">
        <v>364</v>
      </c>
      <c r="X102" s="187" t="s">
        <v>180</v>
      </c>
    </row>
    <row r="103" spans="1:24" ht="19.5" customHeight="1" x14ac:dyDescent="0.2">
      <c r="A103" s="276"/>
      <c r="B103" s="279"/>
      <c r="C103" s="296"/>
      <c r="D103" s="297"/>
      <c r="E103" s="311"/>
      <c r="F103" s="311"/>
      <c r="G103" s="304"/>
      <c r="H103" s="304"/>
      <c r="I103" s="307"/>
      <c r="J103" s="307"/>
      <c r="K103" s="311"/>
      <c r="L103" s="311"/>
      <c r="M103" s="265"/>
      <c r="N103" s="267"/>
      <c r="O103" s="270"/>
      <c r="P103" s="273"/>
      <c r="R103" s="34"/>
      <c r="S103" s="169"/>
      <c r="T103" s="34" t="s">
        <v>433</v>
      </c>
      <c r="V103" s="34" t="s">
        <v>196</v>
      </c>
      <c r="X103" s="187" t="s">
        <v>180</v>
      </c>
    </row>
    <row r="104" spans="1:24" ht="19.5" customHeight="1" x14ac:dyDescent="0.2">
      <c r="A104" s="276"/>
      <c r="B104" s="279"/>
      <c r="C104" s="296"/>
      <c r="D104" s="297"/>
      <c r="E104" s="311"/>
      <c r="F104" s="311"/>
      <c r="G104" s="304"/>
      <c r="H104" s="304"/>
      <c r="I104" s="307"/>
      <c r="J104" s="307"/>
      <c r="K104" s="311"/>
      <c r="L104" s="311"/>
      <c r="M104" s="265"/>
      <c r="N104" s="267"/>
      <c r="O104" s="270"/>
      <c r="P104" s="273"/>
      <c r="R104" s="34" t="s">
        <v>231</v>
      </c>
      <c r="S104" s="169" t="s">
        <v>24</v>
      </c>
      <c r="T104" s="34"/>
      <c r="V104" s="34"/>
    </row>
    <row r="105" spans="1:24" ht="19.5" customHeight="1" x14ac:dyDescent="0.2">
      <c r="A105" s="276"/>
      <c r="B105" s="279"/>
      <c r="C105" s="296"/>
      <c r="D105" s="297"/>
      <c r="E105" s="311"/>
      <c r="F105" s="311"/>
      <c r="G105" s="304"/>
      <c r="H105" s="304"/>
      <c r="I105" s="307"/>
      <c r="J105" s="307"/>
      <c r="K105" s="311"/>
      <c r="L105" s="311"/>
      <c r="M105" s="265"/>
      <c r="N105" s="267"/>
      <c r="O105" s="270"/>
      <c r="P105" s="273"/>
      <c r="R105" s="34"/>
      <c r="S105" s="169" t="s">
        <v>436</v>
      </c>
      <c r="T105" s="34"/>
      <c r="V105" s="202" t="s">
        <v>182</v>
      </c>
    </row>
    <row r="106" spans="1:24" ht="19.5" customHeight="1" x14ac:dyDescent="0.2">
      <c r="A106" s="276"/>
      <c r="B106" s="279"/>
      <c r="C106" s="296"/>
      <c r="D106" s="297"/>
      <c r="E106" s="311"/>
      <c r="F106" s="311"/>
      <c r="G106" s="304"/>
      <c r="H106" s="304"/>
      <c r="I106" s="307"/>
      <c r="J106" s="307"/>
      <c r="K106" s="311"/>
      <c r="L106" s="311"/>
      <c r="M106" s="265"/>
      <c r="N106" s="267"/>
      <c r="O106" s="270"/>
      <c r="P106" s="273"/>
      <c r="R106" s="34"/>
      <c r="S106" s="169"/>
      <c r="T106" s="34"/>
      <c r="V106" s="34"/>
    </row>
    <row r="107" spans="1:24" ht="19.5" customHeight="1" x14ac:dyDescent="0.2">
      <c r="A107" s="277"/>
      <c r="B107" s="280"/>
      <c r="C107" s="298"/>
      <c r="D107" s="299"/>
      <c r="E107" s="312"/>
      <c r="F107" s="312"/>
      <c r="G107" s="305"/>
      <c r="H107" s="305"/>
      <c r="I107" s="308"/>
      <c r="J107" s="308"/>
      <c r="K107" s="312"/>
      <c r="L107" s="312"/>
      <c r="M107" s="264"/>
      <c r="N107" s="268"/>
      <c r="O107" s="271"/>
      <c r="P107" s="274"/>
      <c r="Q107" s="62">
        <v>0.29166666666666669</v>
      </c>
      <c r="W107" s="34"/>
    </row>
    <row r="108" spans="1:24" ht="19.5" customHeight="1" x14ac:dyDescent="0.2">
      <c r="A108" s="35" t="s">
        <v>34</v>
      </c>
      <c r="B108" s="36">
        <f>SUM(B87+1)</f>
        <v>45682</v>
      </c>
      <c r="C108" s="294"/>
      <c r="D108" s="295"/>
      <c r="E108" s="310"/>
      <c r="F108" s="310"/>
      <c r="G108" s="310"/>
      <c r="H108" s="310"/>
      <c r="I108" s="310"/>
      <c r="J108" s="310"/>
      <c r="K108" s="310"/>
      <c r="L108" s="310"/>
      <c r="M108" s="263">
        <f>(F108-E108)+(L108-K108)</f>
        <v>0</v>
      </c>
      <c r="N108" s="263">
        <f>(H108-G108)+(J108-I108)</f>
        <v>0</v>
      </c>
      <c r="O108" s="263">
        <f>(H108-G108)+(J108-I108)</f>
        <v>0</v>
      </c>
      <c r="P108" s="263">
        <f>SUM(M108:O109)</f>
        <v>0</v>
      </c>
    </row>
    <row r="109" spans="1:24" ht="19.5" customHeight="1" x14ac:dyDescent="0.2">
      <c r="A109" s="37" t="s">
        <v>35</v>
      </c>
      <c r="B109" s="36">
        <f>SUM(B108+1)</f>
        <v>45683</v>
      </c>
      <c r="C109" s="298"/>
      <c r="D109" s="299"/>
      <c r="E109" s="312"/>
      <c r="F109" s="312"/>
      <c r="G109" s="312"/>
      <c r="H109" s="312"/>
      <c r="I109" s="312"/>
      <c r="J109" s="312"/>
      <c r="K109" s="312"/>
      <c r="L109" s="312"/>
      <c r="M109" s="264"/>
      <c r="N109" s="264"/>
      <c r="O109" s="264"/>
      <c r="P109" s="264"/>
    </row>
    <row r="110" spans="1:24" ht="30" customHeight="1" x14ac:dyDescent="0.2">
      <c r="A110" s="38"/>
      <c r="B110" s="38"/>
      <c r="C110" s="38"/>
      <c r="D110" s="38"/>
      <c r="E110" s="39"/>
      <c r="F110" s="40"/>
      <c r="G110" s="40"/>
      <c r="H110" s="38"/>
      <c r="I110" s="38"/>
      <c r="J110" s="38"/>
      <c r="K110" s="41"/>
      <c r="L110" s="41"/>
      <c r="M110" s="41"/>
      <c r="N110" s="38"/>
    </row>
    <row r="111" spans="1:24" ht="30.75" customHeight="1" x14ac:dyDescent="0.2">
      <c r="A111" s="38"/>
      <c r="B111" s="38"/>
      <c r="C111" s="38"/>
      <c r="D111" s="38"/>
      <c r="F111" s="38"/>
      <c r="G111" s="38"/>
      <c r="H111" s="38"/>
      <c r="I111" s="38"/>
      <c r="J111" s="281" t="s">
        <v>36</v>
      </c>
      <c r="K111" s="281"/>
      <c r="L111" s="281"/>
      <c r="M111" s="108">
        <f>SUM(M9+M26+M45+M65+M87+M108+M109)</f>
        <v>0</v>
      </c>
      <c r="N111" s="110">
        <f>SUM(N9+N26+N45+N65+N87+N108+N109)</f>
        <v>0.83125000000000027</v>
      </c>
      <c r="O111" s="109">
        <f>SUM(O9+O26+O45+O65+O87+O108+O109)</f>
        <v>0.76041666666666652</v>
      </c>
      <c r="P111" s="111">
        <f>SUM(P9+P26+P45+P65+P87+P108+P109)</f>
        <v>1.5916666666666666</v>
      </c>
    </row>
    <row r="112" spans="1:24" ht="30.75" customHeight="1" x14ac:dyDescent="0.2">
      <c r="A112" s="38"/>
      <c r="B112" s="38"/>
      <c r="C112" s="38"/>
      <c r="D112" s="38"/>
      <c r="F112" s="38"/>
      <c r="G112" s="38"/>
      <c r="H112" s="38"/>
      <c r="I112" s="38"/>
      <c r="J112" s="281" t="s">
        <v>37</v>
      </c>
      <c r="K112" s="281"/>
      <c r="L112" s="282"/>
      <c r="M112" s="42"/>
      <c r="N112" s="51">
        <f>SUM(Q9:Q109)</f>
        <v>1.4583333333333335</v>
      </c>
      <c r="O112" s="43"/>
    </row>
    <row r="113" spans="1:15" ht="30.75" customHeight="1" x14ac:dyDescent="0.2">
      <c r="A113" s="38"/>
      <c r="B113" s="38"/>
      <c r="C113" s="38"/>
      <c r="D113" s="38"/>
      <c r="F113" s="38"/>
      <c r="G113" s="38"/>
      <c r="H113" s="38"/>
      <c r="I113" s="38"/>
      <c r="J113" s="281" t="s">
        <v>38</v>
      </c>
      <c r="K113" s="281"/>
      <c r="L113" s="282"/>
      <c r="M113" s="42"/>
      <c r="N113" s="51">
        <f>SUM(P111-N112)</f>
        <v>0.13333333333333308</v>
      </c>
      <c r="O113" s="43"/>
    </row>
    <row r="114" spans="1:15" ht="30.75" customHeight="1" x14ac:dyDescent="0.2">
      <c r="A114" s="38"/>
      <c r="B114" s="38"/>
      <c r="C114" s="38"/>
      <c r="D114" s="38"/>
      <c r="F114" s="38"/>
      <c r="G114" s="38"/>
      <c r="H114" s="38"/>
      <c r="I114" s="38"/>
      <c r="J114" s="281" t="s">
        <v>39</v>
      </c>
      <c r="K114" s="281"/>
      <c r="L114" s="282"/>
      <c r="M114" s="42"/>
      <c r="N114" s="51">
        <f>'SEM3'!N108</f>
        <v>0.43958333333333377</v>
      </c>
      <c r="O114" s="43"/>
    </row>
    <row r="115" spans="1:15" ht="30.75" customHeight="1" x14ac:dyDescent="0.2">
      <c r="H115" s="38"/>
      <c r="I115" s="38"/>
      <c r="J115" s="281" t="s">
        <v>40</v>
      </c>
      <c r="K115" s="281"/>
      <c r="L115" s="282"/>
      <c r="M115" s="44"/>
      <c r="N115" s="52">
        <f>N113+N114</f>
        <v>0.57291666666666685</v>
      </c>
      <c r="O115" s="45"/>
    </row>
    <row r="122" spans="1:15" x14ac:dyDescent="0.2">
      <c r="F122" s="38"/>
      <c r="G122" s="38"/>
      <c r="H122" s="38"/>
      <c r="I122" s="38"/>
    </row>
    <row r="123" spans="1:15" x14ac:dyDescent="0.2">
      <c r="F123" s="38"/>
      <c r="G123" s="38"/>
      <c r="H123" s="38"/>
      <c r="I123" s="38"/>
    </row>
    <row r="124" spans="1:15" x14ac:dyDescent="0.2">
      <c r="F124" s="38"/>
      <c r="G124" s="38"/>
      <c r="H124" s="38"/>
      <c r="I124" s="38"/>
    </row>
    <row r="125" spans="1:15" x14ac:dyDescent="0.2">
      <c r="F125" s="38"/>
      <c r="G125" s="38"/>
      <c r="H125" s="38"/>
      <c r="I125" s="38"/>
    </row>
    <row r="126" spans="1:15" x14ac:dyDescent="0.2">
      <c r="F126" s="38"/>
      <c r="G126" s="38"/>
      <c r="H126" s="38"/>
      <c r="I126" s="38"/>
    </row>
    <row r="127" spans="1:15" x14ac:dyDescent="0.2">
      <c r="F127" s="38"/>
      <c r="G127" s="38"/>
      <c r="H127" s="38"/>
      <c r="I127" s="38"/>
    </row>
    <row r="133" spans="5:5" x14ac:dyDescent="0.2">
      <c r="E133" s="15"/>
    </row>
  </sheetData>
  <mergeCells count="101">
    <mergeCell ref="P108:P109"/>
    <mergeCell ref="I108:I109"/>
    <mergeCell ref="J108:J109"/>
    <mergeCell ref="K108:K109"/>
    <mergeCell ref="L108:L109"/>
    <mergeCell ref="C108:D109"/>
    <mergeCell ref="E108:E109"/>
    <mergeCell ref="F108:F109"/>
    <mergeCell ref="G108:G109"/>
    <mergeCell ref="H108:H109"/>
    <mergeCell ref="V42:W42"/>
    <mergeCell ref="V43:W43"/>
    <mergeCell ref="K45:K64"/>
    <mergeCell ref="L45:L64"/>
    <mergeCell ref="L65:L86"/>
    <mergeCell ref="K65:K86"/>
    <mergeCell ref="K87:K107"/>
    <mergeCell ref="L87:L107"/>
    <mergeCell ref="C87:D107"/>
    <mergeCell ref="E87:E107"/>
    <mergeCell ref="F87:F107"/>
    <mergeCell ref="H65:H86"/>
    <mergeCell ref="H87:H107"/>
    <mergeCell ref="G65:G86"/>
    <mergeCell ref="G87:G107"/>
    <mergeCell ref="J65:J86"/>
    <mergeCell ref="J87:J107"/>
    <mergeCell ref="E26:E44"/>
    <mergeCell ref="E45:E64"/>
    <mergeCell ref="F45:F64"/>
    <mergeCell ref="F65:F86"/>
    <mergeCell ref="E65:E86"/>
    <mergeCell ref="I65:I86"/>
    <mergeCell ref="I87:I107"/>
    <mergeCell ref="A87:A107"/>
    <mergeCell ref="B65:B86"/>
    <mergeCell ref="B87:B107"/>
    <mergeCell ref="Q6:Q7"/>
    <mergeCell ref="M87:M107"/>
    <mergeCell ref="N87:N107"/>
    <mergeCell ref="O87:O107"/>
    <mergeCell ref="P87:P107"/>
    <mergeCell ref="M65:M86"/>
    <mergeCell ref="N65:N86"/>
    <mergeCell ref="O65:O86"/>
    <mergeCell ref="P65:P86"/>
    <mergeCell ref="M45:M64"/>
    <mergeCell ref="O45:O64"/>
    <mergeCell ref="P45:P64"/>
    <mergeCell ref="M26:M44"/>
    <mergeCell ref="E9:E25"/>
    <mergeCell ref="F9:F25"/>
    <mergeCell ref="F26:F44"/>
    <mergeCell ref="J115:L115"/>
    <mergeCell ref="J111:L111"/>
    <mergeCell ref="J112:L112"/>
    <mergeCell ref="J113:L113"/>
    <mergeCell ref="J114:L114"/>
    <mergeCell ref="N9:N25"/>
    <mergeCell ref="O9:O25"/>
    <mergeCell ref="P9:P25"/>
    <mergeCell ref="A26:A44"/>
    <mergeCell ref="A65:A86"/>
    <mergeCell ref="N26:N44"/>
    <mergeCell ref="O26:O44"/>
    <mergeCell ref="P26:P44"/>
    <mergeCell ref="C9:D25"/>
    <mergeCell ref="C26:D44"/>
    <mergeCell ref="C45:D64"/>
    <mergeCell ref="C65:D86"/>
    <mergeCell ref="K9:K25"/>
    <mergeCell ref="L9:L25"/>
    <mergeCell ref="L26:L44"/>
    <mergeCell ref="K26:K44"/>
    <mergeCell ref="M108:M109"/>
    <mergeCell ref="N108:N109"/>
    <mergeCell ref="O108:O109"/>
    <mergeCell ref="A1:N1"/>
    <mergeCell ref="G6:H6"/>
    <mergeCell ref="I6:J6"/>
    <mergeCell ref="K6:L6"/>
    <mergeCell ref="M6:P6"/>
    <mergeCell ref="A9:A25"/>
    <mergeCell ref="A45:A64"/>
    <mergeCell ref="B9:B25"/>
    <mergeCell ref="B26:B44"/>
    <mergeCell ref="B45:B64"/>
    <mergeCell ref="N45:N64"/>
    <mergeCell ref="M9:M25"/>
    <mergeCell ref="J9:J25"/>
    <mergeCell ref="J26:J44"/>
    <mergeCell ref="J45:J64"/>
    <mergeCell ref="H9:H25"/>
    <mergeCell ref="H26:H44"/>
    <mergeCell ref="H45:H64"/>
    <mergeCell ref="G9:G25"/>
    <mergeCell ref="G26:G44"/>
    <mergeCell ref="G45:G64"/>
    <mergeCell ref="I9:I25"/>
    <mergeCell ref="I26:I44"/>
    <mergeCell ref="I45:I64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69">
    <pageSetUpPr fitToPage="1"/>
  </sheetPr>
  <dimension ref="A1:AC141"/>
  <sheetViews>
    <sheetView topLeftCell="A94" zoomScale="90" workbookViewId="0">
      <selection activeCell="R73" sqref="R73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3.85546875" customWidth="1"/>
    <col min="20" max="20" width="16.42578125" customWidth="1"/>
    <col min="21" max="22" width="13.28515625" customWidth="1"/>
    <col min="23" max="23" width="13.7109375" customWidth="1"/>
    <col min="24" max="24" width="13.42578125" customWidth="1"/>
  </cols>
  <sheetData>
    <row r="1" spans="1:24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4" ht="60.6" hidden="1" customHeight="1" x14ac:dyDescent="0.2"/>
    <row r="3" spans="1:24" s="3" customFormat="1" ht="12.75" customHeight="1" x14ac:dyDescent="0.2">
      <c r="K3" s="4"/>
      <c r="L3" s="4"/>
      <c r="M3" s="4"/>
      <c r="O3" s="5"/>
      <c r="P3" s="5"/>
      <c r="Q3" s="60"/>
    </row>
    <row r="4" spans="1:24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4" ht="39" customHeight="1" x14ac:dyDescent="0.2">
      <c r="A5" s="12" t="s">
        <v>49</v>
      </c>
      <c r="B5" s="13" t="s">
        <v>3</v>
      </c>
      <c r="C5" s="14">
        <f>SUM('SEM4'!B109+1)</f>
        <v>45684</v>
      </c>
      <c r="D5" s="15" t="s">
        <v>4</v>
      </c>
      <c r="E5" s="16">
        <f>SUM(B117)</f>
        <v>45690</v>
      </c>
      <c r="F5" s="17"/>
      <c r="G5" s="17"/>
      <c r="H5" s="17"/>
      <c r="I5" s="17"/>
      <c r="J5" s="17"/>
      <c r="K5" s="18"/>
      <c r="L5" s="18"/>
      <c r="P5" s="19"/>
    </row>
    <row r="6" spans="1:24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4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4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4" ht="19.5" customHeight="1" x14ac:dyDescent="0.2">
      <c r="A9" s="275" t="s">
        <v>20</v>
      </c>
      <c r="B9" s="278">
        <f>SUM(C5)</f>
        <v>45684</v>
      </c>
      <c r="C9" s="294" t="s">
        <v>439</v>
      </c>
      <c r="D9" s="295"/>
      <c r="E9" s="300"/>
      <c r="F9" s="300"/>
      <c r="G9" s="303">
        <v>0.32777777777777778</v>
      </c>
      <c r="H9" s="303">
        <v>0.52430555555555558</v>
      </c>
      <c r="I9" s="306">
        <v>0.55208333333333337</v>
      </c>
      <c r="J9" s="306">
        <v>0.73402777777777772</v>
      </c>
      <c r="K9" s="300"/>
      <c r="L9" s="300"/>
      <c r="M9" s="263">
        <f>(F21-E21)+(L21-K21)</f>
        <v>0</v>
      </c>
      <c r="N9" s="266">
        <f>(H9-G9)</f>
        <v>0.1965277777777778</v>
      </c>
      <c r="O9" s="269">
        <f>(J9-I9)</f>
        <v>0.18194444444444435</v>
      </c>
      <c r="P9" s="272">
        <f>SUM(M9:O21)</f>
        <v>0.37847222222222215</v>
      </c>
      <c r="R9" t="s">
        <v>165</v>
      </c>
      <c r="S9" s="34" t="s">
        <v>28</v>
      </c>
      <c r="U9" s="34"/>
      <c r="V9" s="169"/>
    </row>
    <row r="10" spans="1:24" ht="19.5" customHeight="1" x14ac:dyDescent="0.2">
      <c r="A10" s="276"/>
      <c r="B10" s="279"/>
      <c r="C10" s="296"/>
      <c r="D10" s="297"/>
      <c r="E10" s="301"/>
      <c r="F10" s="301"/>
      <c r="G10" s="304"/>
      <c r="H10" s="304"/>
      <c r="I10" s="307"/>
      <c r="J10" s="307"/>
      <c r="K10" s="301"/>
      <c r="L10" s="301"/>
      <c r="M10" s="265"/>
      <c r="N10" s="267"/>
      <c r="O10" s="270"/>
      <c r="P10" s="273"/>
      <c r="S10" t="s">
        <v>437</v>
      </c>
      <c r="U10" s="34"/>
      <c r="V10" s="187" t="s">
        <v>180</v>
      </c>
    </row>
    <row r="11" spans="1:24" ht="19.5" customHeight="1" x14ac:dyDescent="0.2">
      <c r="A11" s="276"/>
      <c r="B11" s="279"/>
      <c r="C11" s="296"/>
      <c r="D11" s="297"/>
      <c r="E11" s="301"/>
      <c r="F11" s="301"/>
      <c r="G11" s="304"/>
      <c r="H11" s="304"/>
      <c r="I11" s="307"/>
      <c r="J11" s="307"/>
      <c r="K11" s="301"/>
      <c r="L11" s="301"/>
      <c r="M11" s="265"/>
      <c r="N11" s="267"/>
      <c r="O11" s="270"/>
      <c r="P11" s="273"/>
      <c r="R11" s="34" t="s">
        <v>172</v>
      </c>
      <c r="S11" s="34" t="s">
        <v>33</v>
      </c>
      <c r="T11" s="34"/>
    </row>
    <row r="12" spans="1:24" ht="19.5" customHeight="1" x14ac:dyDescent="0.2">
      <c r="A12" s="276"/>
      <c r="B12" s="279"/>
      <c r="C12" s="296"/>
      <c r="D12" s="297"/>
      <c r="E12" s="301"/>
      <c r="F12" s="301"/>
      <c r="G12" s="304"/>
      <c r="H12" s="304"/>
      <c r="I12" s="307"/>
      <c r="J12" s="307"/>
      <c r="K12" s="301"/>
      <c r="L12" s="301"/>
      <c r="M12" s="265"/>
      <c r="N12" s="267"/>
      <c r="O12" s="270"/>
      <c r="P12" s="273"/>
      <c r="R12" s="34"/>
      <c r="S12" s="34" t="s">
        <v>178</v>
      </c>
      <c r="T12" s="34"/>
      <c r="V12" s="1"/>
    </row>
    <row r="13" spans="1:24" ht="19.5" customHeight="1" x14ac:dyDescent="0.2">
      <c r="A13" s="276"/>
      <c r="B13" s="279"/>
      <c r="C13" s="296"/>
      <c r="D13" s="297"/>
      <c r="E13" s="301"/>
      <c r="F13" s="301"/>
      <c r="G13" s="304"/>
      <c r="H13" s="304"/>
      <c r="I13" s="307"/>
      <c r="J13" s="307"/>
      <c r="K13" s="301"/>
      <c r="L13" s="301"/>
      <c r="M13" s="265"/>
      <c r="N13" s="267"/>
      <c r="O13" s="270"/>
      <c r="P13" s="273"/>
      <c r="R13" s="34"/>
      <c r="S13" s="169" t="s">
        <v>438</v>
      </c>
      <c r="T13" s="169"/>
      <c r="U13" s="171"/>
      <c r="V13" s="202" t="s">
        <v>182</v>
      </c>
      <c r="W13" s="34"/>
    </row>
    <row r="14" spans="1:24" ht="19.5" customHeight="1" x14ac:dyDescent="0.2">
      <c r="A14" s="276"/>
      <c r="B14" s="279"/>
      <c r="C14" s="296"/>
      <c r="D14" s="297"/>
      <c r="E14" s="301"/>
      <c r="F14" s="301"/>
      <c r="G14" s="304"/>
      <c r="H14" s="304"/>
      <c r="I14" s="307"/>
      <c r="J14" s="307"/>
      <c r="K14" s="301"/>
      <c r="L14" s="301"/>
      <c r="M14" s="265"/>
      <c r="N14" s="267"/>
      <c r="O14" s="270"/>
      <c r="P14" s="273"/>
      <c r="R14" s="34"/>
      <c r="S14" s="169"/>
      <c r="T14" s="34" t="s">
        <v>441</v>
      </c>
      <c r="V14" s="34" t="s">
        <v>443</v>
      </c>
      <c r="X14" s="202" t="s">
        <v>182</v>
      </c>
    </row>
    <row r="15" spans="1:24" ht="19.5" customHeight="1" x14ac:dyDescent="0.2">
      <c r="A15" s="276"/>
      <c r="B15" s="279"/>
      <c r="C15" s="296"/>
      <c r="D15" s="297"/>
      <c r="E15" s="301"/>
      <c r="F15" s="301"/>
      <c r="G15" s="304"/>
      <c r="H15" s="304"/>
      <c r="I15" s="307"/>
      <c r="J15" s="307"/>
      <c r="K15" s="301"/>
      <c r="L15" s="301"/>
      <c r="M15" s="265"/>
      <c r="N15" s="267"/>
      <c r="O15" s="270"/>
      <c r="P15" s="273"/>
      <c r="R15" s="34"/>
      <c r="S15" s="169"/>
      <c r="T15" s="34" t="s">
        <v>442</v>
      </c>
      <c r="V15" s="34" t="s">
        <v>444</v>
      </c>
      <c r="X15" s="202" t="s">
        <v>182</v>
      </c>
    </row>
    <row r="16" spans="1:24" ht="19.5" customHeight="1" x14ac:dyDescent="0.2">
      <c r="A16" s="276"/>
      <c r="B16" s="279"/>
      <c r="C16" s="296"/>
      <c r="D16" s="297"/>
      <c r="E16" s="301"/>
      <c r="F16" s="301"/>
      <c r="G16" s="304"/>
      <c r="H16" s="304"/>
      <c r="I16" s="307"/>
      <c r="J16" s="307"/>
      <c r="K16" s="301"/>
      <c r="L16" s="301"/>
      <c r="M16" s="265"/>
      <c r="N16" s="267"/>
      <c r="O16" s="270"/>
      <c r="P16" s="273"/>
      <c r="R16" s="34"/>
      <c r="S16" s="169" t="s">
        <v>445</v>
      </c>
      <c r="T16" s="34"/>
      <c r="V16" s="187" t="s">
        <v>180</v>
      </c>
    </row>
    <row r="17" spans="1:25" ht="19.5" customHeight="1" x14ac:dyDescent="0.2">
      <c r="A17" s="276"/>
      <c r="B17" s="279"/>
      <c r="C17" s="296"/>
      <c r="D17" s="297"/>
      <c r="E17" s="301"/>
      <c r="F17" s="301"/>
      <c r="G17" s="304"/>
      <c r="H17" s="304"/>
      <c r="I17" s="307"/>
      <c r="J17" s="307"/>
      <c r="K17" s="301"/>
      <c r="L17" s="301"/>
      <c r="M17" s="265"/>
      <c r="N17" s="267"/>
      <c r="O17" s="270"/>
      <c r="P17" s="273"/>
      <c r="R17" s="34"/>
      <c r="S17" s="169" t="s">
        <v>447</v>
      </c>
      <c r="T17" s="34"/>
      <c r="V17" t="s">
        <v>265</v>
      </c>
      <c r="X17" s="202" t="s">
        <v>182</v>
      </c>
    </row>
    <row r="18" spans="1:25" ht="19.5" customHeight="1" x14ac:dyDescent="0.2">
      <c r="A18" s="276"/>
      <c r="B18" s="279"/>
      <c r="C18" s="296"/>
      <c r="D18" s="297"/>
      <c r="E18" s="301"/>
      <c r="F18" s="301"/>
      <c r="G18" s="304"/>
      <c r="H18" s="304"/>
      <c r="I18" s="307"/>
      <c r="J18" s="307"/>
      <c r="K18" s="301"/>
      <c r="L18" s="301"/>
      <c r="M18" s="265"/>
      <c r="N18" s="267"/>
      <c r="O18" s="270"/>
      <c r="P18" s="273"/>
      <c r="R18" s="34" t="s">
        <v>231</v>
      </c>
      <c r="S18" s="169" t="s">
        <v>58</v>
      </c>
      <c r="T18" s="34"/>
      <c r="V18" s="34"/>
    </row>
    <row r="19" spans="1:25" ht="19.5" customHeight="1" x14ac:dyDescent="0.2">
      <c r="A19" s="276"/>
      <c r="B19" s="279"/>
      <c r="C19" s="296"/>
      <c r="D19" s="297"/>
      <c r="E19" s="301"/>
      <c r="F19" s="301"/>
      <c r="G19" s="304"/>
      <c r="H19" s="304"/>
      <c r="I19" s="307"/>
      <c r="J19" s="307"/>
      <c r="K19" s="301"/>
      <c r="L19" s="301"/>
      <c r="M19" s="265"/>
      <c r="N19" s="267"/>
      <c r="O19" s="270"/>
      <c r="P19" s="273"/>
      <c r="R19" s="34"/>
      <c r="S19" s="169" t="s">
        <v>148</v>
      </c>
      <c r="T19" s="34"/>
      <c r="V19" s="34"/>
    </row>
    <row r="20" spans="1:25" ht="19.5" customHeight="1" x14ac:dyDescent="0.2">
      <c r="A20" s="276"/>
      <c r="B20" s="279"/>
      <c r="C20" s="296"/>
      <c r="D20" s="297"/>
      <c r="E20" s="301"/>
      <c r="F20" s="301"/>
      <c r="G20" s="304"/>
      <c r="H20" s="304"/>
      <c r="I20" s="307"/>
      <c r="J20" s="307"/>
      <c r="K20" s="301"/>
      <c r="L20" s="301"/>
      <c r="M20" s="265"/>
      <c r="N20" s="267"/>
      <c r="O20" s="270"/>
      <c r="P20" s="273"/>
      <c r="R20" s="34"/>
      <c r="S20" t="s">
        <v>446</v>
      </c>
      <c r="T20" s="34"/>
      <c r="U20" s="34"/>
      <c r="V20" s="187" t="s">
        <v>180</v>
      </c>
    </row>
    <row r="21" spans="1:25" ht="19.5" customHeight="1" x14ac:dyDescent="0.2">
      <c r="A21" s="277"/>
      <c r="B21" s="280"/>
      <c r="C21" s="298"/>
      <c r="D21" s="299"/>
      <c r="E21" s="302"/>
      <c r="F21" s="302"/>
      <c r="G21" s="305"/>
      <c r="H21" s="305"/>
      <c r="I21" s="308"/>
      <c r="J21" s="308"/>
      <c r="K21" s="302"/>
      <c r="L21" s="302"/>
      <c r="M21" s="264"/>
      <c r="N21" s="268"/>
      <c r="O21" s="271"/>
      <c r="P21" s="274"/>
      <c r="Q21" s="62">
        <v>0.29166666666666669</v>
      </c>
    </row>
    <row r="22" spans="1:25" ht="19.5" customHeight="1" x14ac:dyDescent="0.2">
      <c r="A22" s="275" t="s">
        <v>22</v>
      </c>
      <c r="B22" s="278">
        <f>SUM(B9+1)</f>
        <v>45685</v>
      </c>
      <c r="C22" s="294" t="s">
        <v>458</v>
      </c>
      <c r="D22" s="295"/>
      <c r="E22" s="300"/>
      <c r="F22" s="300"/>
      <c r="G22" s="303">
        <v>0.33194444444444443</v>
      </c>
      <c r="H22" s="303">
        <v>0.52083333333333337</v>
      </c>
      <c r="I22" s="306">
        <v>0.55208333333333337</v>
      </c>
      <c r="J22" s="306">
        <v>0.7090277777777777</v>
      </c>
      <c r="K22" s="300"/>
      <c r="L22" s="300"/>
      <c r="M22" s="263">
        <f>(F42-E42)+(L42-K42)</f>
        <v>0</v>
      </c>
      <c r="N22" s="266">
        <f>(H22-G22)</f>
        <v>0.18888888888888894</v>
      </c>
      <c r="O22" s="269">
        <f>(J22-I22)</f>
        <v>0.15694444444444433</v>
      </c>
      <c r="P22" s="272">
        <f>SUM(M22:O42)</f>
        <v>0.34583333333333327</v>
      </c>
      <c r="R22" s="34" t="s">
        <v>231</v>
      </c>
      <c r="S22" s="169" t="s">
        <v>28</v>
      </c>
      <c r="T22" s="34"/>
      <c r="V22" s="34"/>
    </row>
    <row r="23" spans="1:25" ht="19.5" customHeight="1" x14ac:dyDescent="0.2">
      <c r="A23" s="276"/>
      <c r="B23" s="279"/>
      <c r="C23" s="296"/>
      <c r="D23" s="297"/>
      <c r="E23" s="301"/>
      <c r="F23" s="301"/>
      <c r="G23" s="304"/>
      <c r="H23" s="304"/>
      <c r="I23" s="307"/>
      <c r="J23" s="307"/>
      <c r="K23" s="301"/>
      <c r="L23" s="301"/>
      <c r="M23" s="265"/>
      <c r="N23" s="267"/>
      <c r="O23" s="270"/>
      <c r="P23" s="273"/>
      <c r="R23" s="34"/>
      <c r="S23" s="169" t="s">
        <v>148</v>
      </c>
      <c r="T23" s="34"/>
      <c r="V23" s="34"/>
    </row>
    <row r="24" spans="1:25" ht="19.5" customHeight="1" x14ac:dyDescent="0.2">
      <c r="A24" s="276"/>
      <c r="B24" s="279"/>
      <c r="C24" s="296"/>
      <c r="D24" s="297"/>
      <c r="E24" s="301"/>
      <c r="F24" s="301"/>
      <c r="G24" s="304"/>
      <c r="H24" s="304"/>
      <c r="I24" s="307"/>
      <c r="J24" s="307"/>
      <c r="K24" s="301"/>
      <c r="L24" s="301"/>
      <c r="M24" s="265"/>
      <c r="N24" s="267"/>
      <c r="O24" s="270"/>
      <c r="P24" s="273"/>
      <c r="R24" s="34"/>
      <c r="S24" t="s">
        <v>452</v>
      </c>
      <c r="T24" s="34"/>
      <c r="U24" s="34"/>
      <c r="V24" s="187" t="s">
        <v>180</v>
      </c>
    </row>
    <row r="25" spans="1:25" ht="19.5" customHeight="1" x14ac:dyDescent="0.2">
      <c r="A25" s="276"/>
      <c r="B25" s="279"/>
      <c r="C25" s="296"/>
      <c r="D25" s="297"/>
      <c r="E25" s="301"/>
      <c r="F25" s="301"/>
      <c r="G25" s="304"/>
      <c r="H25" s="304"/>
      <c r="I25" s="307"/>
      <c r="J25" s="307"/>
      <c r="K25" s="301"/>
      <c r="L25" s="301"/>
      <c r="M25" s="265"/>
      <c r="N25" s="267"/>
      <c r="O25" s="270"/>
      <c r="P25" s="273"/>
      <c r="R25" s="34"/>
      <c r="T25" s="34" t="s">
        <v>453</v>
      </c>
      <c r="U25" s="34"/>
      <c r="V25" t="s">
        <v>454</v>
      </c>
      <c r="X25" t="s">
        <v>457</v>
      </c>
      <c r="Y25" s="187" t="s">
        <v>180</v>
      </c>
    </row>
    <row r="26" spans="1:25" ht="19.5" customHeight="1" x14ac:dyDescent="0.2">
      <c r="A26" s="276"/>
      <c r="B26" s="279"/>
      <c r="C26" s="296"/>
      <c r="D26" s="297"/>
      <c r="E26" s="301"/>
      <c r="F26" s="301"/>
      <c r="G26" s="304"/>
      <c r="H26" s="304"/>
      <c r="I26" s="307"/>
      <c r="J26" s="307"/>
      <c r="K26" s="301"/>
      <c r="L26" s="301"/>
      <c r="M26" s="265"/>
      <c r="N26" s="267"/>
      <c r="O26" s="270"/>
      <c r="P26" s="273"/>
      <c r="R26" s="34"/>
      <c r="T26" s="34"/>
      <c r="U26" s="34"/>
      <c r="V26" t="s">
        <v>455</v>
      </c>
      <c r="X26" t="s">
        <v>456</v>
      </c>
      <c r="Y26" s="187" t="s">
        <v>180</v>
      </c>
    </row>
    <row r="27" spans="1:25" ht="19.5" customHeight="1" x14ac:dyDescent="0.2">
      <c r="A27" s="276"/>
      <c r="B27" s="279"/>
      <c r="C27" s="296"/>
      <c r="D27" s="297"/>
      <c r="E27" s="301"/>
      <c r="F27" s="301"/>
      <c r="G27" s="304"/>
      <c r="H27" s="304"/>
      <c r="I27" s="307"/>
      <c r="J27" s="307"/>
      <c r="K27" s="301"/>
      <c r="L27" s="301"/>
      <c r="M27" s="265"/>
      <c r="N27" s="267"/>
      <c r="O27" s="270"/>
      <c r="P27" s="273"/>
      <c r="R27" s="34"/>
      <c r="S27" t="s">
        <v>461</v>
      </c>
      <c r="T27" s="34"/>
      <c r="U27" s="34"/>
      <c r="V27" s="202" t="s">
        <v>182</v>
      </c>
    </row>
    <row r="28" spans="1:25" ht="19.5" customHeight="1" x14ac:dyDescent="0.2">
      <c r="A28" s="276"/>
      <c r="B28" s="279"/>
      <c r="C28" s="296"/>
      <c r="D28" s="297"/>
      <c r="E28" s="301"/>
      <c r="F28" s="301"/>
      <c r="G28" s="304"/>
      <c r="H28" s="304"/>
      <c r="I28" s="307"/>
      <c r="J28" s="307"/>
      <c r="K28" s="301"/>
      <c r="L28" s="301"/>
      <c r="M28" s="265"/>
      <c r="N28" s="267"/>
      <c r="O28" s="270"/>
      <c r="P28" s="273"/>
      <c r="R28" t="s">
        <v>448</v>
      </c>
      <c r="S28" s="34" t="s">
        <v>24</v>
      </c>
    </row>
    <row r="29" spans="1:25" ht="19.5" customHeight="1" x14ac:dyDescent="0.2">
      <c r="A29" s="276"/>
      <c r="B29" s="279"/>
      <c r="C29" s="296"/>
      <c r="D29" s="297"/>
      <c r="E29" s="301"/>
      <c r="F29" s="301"/>
      <c r="G29" s="304"/>
      <c r="H29" s="304"/>
      <c r="I29" s="307"/>
      <c r="J29" s="307"/>
      <c r="K29" s="301"/>
      <c r="L29" s="301"/>
      <c r="M29" s="265"/>
      <c r="N29" s="267"/>
      <c r="O29" s="270"/>
      <c r="P29" s="273"/>
      <c r="S29" s="34" t="s">
        <v>88</v>
      </c>
      <c r="T29" s="34"/>
      <c r="U29" s="34"/>
    </row>
    <row r="30" spans="1:25" ht="19.5" customHeight="1" x14ac:dyDescent="0.2">
      <c r="A30" s="276"/>
      <c r="B30" s="279"/>
      <c r="C30" s="296"/>
      <c r="D30" s="297"/>
      <c r="E30" s="301"/>
      <c r="F30" s="301"/>
      <c r="G30" s="304"/>
      <c r="H30" s="304"/>
      <c r="I30" s="307"/>
      <c r="J30" s="307"/>
      <c r="K30" s="301"/>
      <c r="L30" s="301"/>
      <c r="M30" s="265"/>
      <c r="N30" s="267"/>
      <c r="O30" s="270"/>
      <c r="P30" s="273"/>
      <c r="R30" s="34"/>
      <c r="S30" s="34" t="s">
        <v>216</v>
      </c>
      <c r="T30" s="34"/>
      <c r="U30" s="34"/>
    </row>
    <row r="31" spans="1:25" ht="19.5" customHeight="1" x14ac:dyDescent="0.2">
      <c r="A31" s="276"/>
      <c r="B31" s="279"/>
      <c r="C31" s="296"/>
      <c r="D31" s="297"/>
      <c r="E31" s="301"/>
      <c r="F31" s="301"/>
      <c r="G31" s="304"/>
      <c r="H31" s="304"/>
      <c r="I31" s="307"/>
      <c r="J31" s="307"/>
      <c r="K31" s="301"/>
      <c r="L31" s="301"/>
      <c r="M31" s="265"/>
      <c r="N31" s="267"/>
      <c r="O31" s="270"/>
      <c r="P31" s="273"/>
      <c r="R31" s="34" t="s">
        <v>449</v>
      </c>
      <c r="S31" s="34" t="s">
        <v>32</v>
      </c>
      <c r="T31" s="34"/>
      <c r="U31" s="34"/>
    </row>
    <row r="32" spans="1:25" ht="19.5" customHeight="1" x14ac:dyDescent="0.2">
      <c r="A32" s="276"/>
      <c r="B32" s="279"/>
      <c r="C32" s="296"/>
      <c r="D32" s="297"/>
      <c r="E32" s="301"/>
      <c r="F32" s="301"/>
      <c r="G32" s="304"/>
      <c r="H32" s="304"/>
      <c r="I32" s="307"/>
      <c r="J32" s="307"/>
      <c r="K32" s="301"/>
      <c r="L32" s="301"/>
      <c r="M32" s="265"/>
      <c r="N32" s="267"/>
      <c r="O32" s="270"/>
      <c r="P32" s="273"/>
      <c r="R32" s="34"/>
      <c r="S32" s="34" t="s">
        <v>450</v>
      </c>
      <c r="T32" s="34"/>
      <c r="U32" s="34"/>
      <c r="V32" s="202" t="s">
        <v>182</v>
      </c>
    </row>
    <row r="33" spans="1:29" ht="19.5" customHeight="1" x14ac:dyDescent="0.2">
      <c r="A33" s="276"/>
      <c r="B33" s="279"/>
      <c r="C33" s="296"/>
      <c r="D33" s="297"/>
      <c r="E33" s="301"/>
      <c r="F33" s="301"/>
      <c r="G33" s="304"/>
      <c r="H33" s="304"/>
      <c r="I33" s="307"/>
      <c r="J33" s="307"/>
      <c r="K33" s="301"/>
      <c r="L33" s="301"/>
      <c r="M33" s="265"/>
      <c r="N33" s="267"/>
      <c r="O33" s="270"/>
      <c r="P33" s="273"/>
      <c r="R33" s="34" t="s">
        <v>218</v>
      </c>
      <c r="S33" s="34" t="s">
        <v>32</v>
      </c>
      <c r="T33" s="34"/>
      <c r="U33" s="34"/>
    </row>
    <row r="34" spans="1:29" ht="19.5" customHeight="1" x14ac:dyDescent="0.2">
      <c r="A34" s="276"/>
      <c r="B34" s="279"/>
      <c r="C34" s="296"/>
      <c r="D34" s="297"/>
      <c r="E34" s="301"/>
      <c r="F34" s="301"/>
      <c r="G34" s="304"/>
      <c r="H34" s="304"/>
      <c r="I34" s="307"/>
      <c r="J34" s="307"/>
      <c r="K34" s="301"/>
      <c r="L34" s="301"/>
      <c r="M34" s="265"/>
      <c r="N34" s="267"/>
      <c r="O34" s="270"/>
      <c r="P34" s="273"/>
      <c r="R34" s="34"/>
      <c r="S34" t="s">
        <v>240</v>
      </c>
      <c r="T34" s="34"/>
      <c r="U34" s="34"/>
    </row>
    <row r="35" spans="1:29" ht="19.5" customHeight="1" x14ac:dyDescent="0.2">
      <c r="A35" s="276"/>
      <c r="B35" s="279"/>
      <c r="C35" s="296"/>
      <c r="D35" s="297"/>
      <c r="E35" s="301"/>
      <c r="F35" s="301"/>
      <c r="G35" s="304"/>
      <c r="H35" s="304"/>
      <c r="I35" s="307"/>
      <c r="J35" s="307"/>
      <c r="K35" s="301"/>
      <c r="L35" s="301"/>
      <c r="M35" s="265"/>
      <c r="N35" s="267"/>
      <c r="O35" s="270"/>
      <c r="P35" s="273"/>
      <c r="R35" s="34"/>
      <c r="S35" t="s">
        <v>451</v>
      </c>
      <c r="T35" s="34"/>
      <c r="U35" s="34"/>
      <c r="V35" s="202" t="s">
        <v>182</v>
      </c>
    </row>
    <row r="36" spans="1:29" ht="19.5" customHeight="1" x14ac:dyDescent="0.2">
      <c r="A36" s="276"/>
      <c r="B36" s="279"/>
      <c r="C36" s="296"/>
      <c r="D36" s="297"/>
      <c r="E36" s="301"/>
      <c r="F36" s="301"/>
      <c r="G36" s="304"/>
      <c r="H36" s="304"/>
      <c r="I36" s="307"/>
      <c r="J36" s="307"/>
      <c r="K36" s="301"/>
      <c r="L36" s="301"/>
      <c r="M36" s="265"/>
      <c r="N36" s="267"/>
      <c r="O36" s="270"/>
      <c r="P36" s="273"/>
      <c r="R36" s="34" t="s">
        <v>172</v>
      </c>
      <c r="S36" s="34" t="s">
        <v>460</v>
      </c>
      <c r="T36" s="34"/>
      <c r="U36" s="34"/>
      <c r="V36" s="34"/>
    </row>
    <row r="37" spans="1:29" ht="19.5" customHeight="1" x14ac:dyDescent="0.2">
      <c r="A37" s="276"/>
      <c r="B37" s="279"/>
      <c r="C37" s="296"/>
      <c r="D37" s="297"/>
      <c r="E37" s="301"/>
      <c r="F37" s="301"/>
      <c r="G37" s="304"/>
      <c r="H37" s="304"/>
      <c r="I37" s="307"/>
      <c r="J37" s="307"/>
      <c r="K37" s="301"/>
      <c r="L37" s="301"/>
      <c r="M37" s="265"/>
      <c r="N37" s="267"/>
      <c r="O37" s="270"/>
      <c r="P37" s="273"/>
      <c r="R37" s="34"/>
      <c r="S37" s="34" t="s">
        <v>178</v>
      </c>
      <c r="T37" s="34"/>
      <c r="U37" s="34"/>
      <c r="V37" s="34"/>
    </row>
    <row r="38" spans="1:29" ht="19.5" customHeight="1" x14ac:dyDescent="0.2">
      <c r="A38" s="276"/>
      <c r="B38" s="279"/>
      <c r="C38" s="296"/>
      <c r="D38" s="297"/>
      <c r="E38" s="301"/>
      <c r="F38" s="301"/>
      <c r="G38" s="304"/>
      <c r="H38" s="304"/>
      <c r="I38" s="307"/>
      <c r="J38" s="307"/>
      <c r="K38" s="301"/>
      <c r="L38" s="301"/>
      <c r="M38" s="265"/>
      <c r="N38" s="267"/>
      <c r="O38" s="270"/>
      <c r="P38" s="273"/>
      <c r="R38" s="34"/>
      <c r="S38" s="34" t="s">
        <v>459</v>
      </c>
      <c r="T38" s="34"/>
      <c r="U38" s="34"/>
      <c r="V38" s="34"/>
    </row>
    <row r="39" spans="1:29" ht="19.5" customHeight="1" x14ac:dyDescent="0.25">
      <c r="A39" s="276"/>
      <c r="B39" s="279"/>
      <c r="C39" s="296"/>
      <c r="D39" s="297"/>
      <c r="E39" s="301"/>
      <c r="F39" s="301"/>
      <c r="G39" s="304"/>
      <c r="H39" s="304"/>
      <c r="I39" s="307"/>
      <c r="J39" s="307"/>
      <c r="K39" s="301"/>
      <c r="L39" s="301"/>
      <c r="M39" s="265"/>
      <c r="N39" s="267"/>
      <c r="O39" s="270"/>
      <c r="P39" s="273"/>
      <c r="R39" s="34"/>
      <c r="S39" s="34"/>
      <c r="T39" s="34" t="s">
        <v>363</v>
      </c>
      <c r="U39" s="34"/>
      <c r="V39" s="208" t="s">
        <v>364</v>
      </c>
      <c r="X39" s="187" t="s">
        <v>180</v>
      </c>
    </row>
    <row r="40" spans="1:29" ht="19.5" customHeight="1" x14ac:dyDescent="0.25">
      <c r="A40" s="276"/>
      <c r="B40" s="279"/>
      <c r="C40" s="296"/>
      <c r="D40" s="297"/>
      <c r="E40" s="301"/>
      <c r="F40" s="301"/>
      <c r="G40" s="304"/>
      <c r="H40" s="304"/>
      <c r="I40" s="307"/>
      <c r="J40" s="307"/>
      <c r="K40" s="301"/>
      <c r="L40" s="301"/>
      <c r="M40" s="265"/>
      <c r="N40" s="267"/>
      <c r="O40" s="270"/>
      <c r="P40" s="273"/>
      <c r="R40" s="34"/>
      <c r="S40" s="34"/>
      <c r="T40" s="34" t="s">
        <v>337</v>
      </c>
      <c r="U40" s="34"/>
      <c r="V40" s="208" t="s">
        <v>196</v>
      </c>
      <c r="X40" s="202" t="s">
        <v>182</v>
      </c>
    </row>
    <row r="41" spans="1:29" ht="19.5" customHeight="1" x14ac:dyDescent="0.25">
      <c r="A41" s="276"/>
      <c r="B41" s="279"/>
      <c r="C41" s="296"/>
      <c r="D41" s="297"/>
      <c r="E41" s="301"/>
      <c r="F41" s="301"/>
      <c r="G41" s="304"/>
      <c r="H41" s="304"/>
      <c r="I41" s="307"/>
      <c r="J41" s="307"/>
      <c r="K41" s="301"/>
      <c r="L41" s="301"/>
      <c r="M41" s="265"/>
      <c r="N41" s="267"/>
      <c r="O41" s="270"/>
      <c r="P41" s="273"/>
      <c r="R41" s="34"/>
      <c r="S41" s="34"/>
      <c r="T41" s="34" t="s">
        <v>359</v>
      </c>
      <c r="U41" s="34"/>
      <c r="V41" s="208" t="s">
        <v>358</v>
      </c>
      <c r="X41" s="187" t="s">
        <v>180</v>
      </c>
    </row>
    <row r="42" spans="1:29" ht="19.5" customHeight="1" x14ac:dyDescent="0.2">
      <c r="A42" s="277"/>
      <c r="B42" s="280"/>
      <c r="C42" s="298"/>
      <c r="D42" s="299"/>
      <c r="E42" s="302"/>
      <c r="F42" s="302"/>
      <c r="G42" s="305"/>
      <c r="H42" s="305"/>
      <c r="I42" s="308"/>
      <c r="J42" s="308"/>
      <c r="K42" s="302"/>
      <c r="L42" s="302"/>
      <c r="M42" s="264"/>
      <c r="N42" s="268"/>
      <c r="O42" s="271"/>
      <c r="P42" s="274"/>
      <c r="Q42" s="62">
        <v>0.29166666666666669</v>
      </c>
    </row>
    <row r="43" spans="1:29" ht="19.5" customHeight="1" x14ac:dyDescent="0.2">
      <c r="A43" s="275" t="s">
        <v>26</v>
      </c>
      <c r="B43" s="278">
        <f>SUM(B22+1)</f>
        <v>45686</v>
      </c>
      <c r="C43" s="294" t="s">
        <v>471</v>
      </c>
      <c r="D43" s="295"/>
      <c r="E43" s="300"/>
      <c r="F43" s="300"/>
      <c r="G43" s="303">
        <v>0.33124999999999999</v>
      </c>
      <c r="H43" s="303">
        <v>0.5</v>
      </c>
      <c r="I43" s="306">
        <v>0.58333333333333337</v>
      </c>
      <c r="J43" s="306">
        <v>0.75069444444444444</v>
      </c>
      <c r="K43" s="300"/>
      <c r="L43" s="300"/>
      <c r="M43" s="263">
        <f>(F63-E63)+(L63-K63)</f>
        <v>0</v>
      </c>
      <c r="N43" s="266">
        <f>(H43-G43)</f>
        <v>0.16875000000000001</v>
      </c>
      <c r="O43" s="269">
        <f>(J43-I43)</f>
        <v>0.16736111111111107</v>
      </c>
      <c r="P43" s="272">
        <f>SUM(M43:O63)</f>
        <v>0.33611111111111108</v>
      </c>
      <c r="R43" s="34" t="s">
        <v>231</v>
      </c>
      <c r="S43" s="169" t="s">
        <v>29</v>
      </c>
      <c r="T43" s="34"/>
      <c r="V43" s="34"/>
    </row>
    <row r="44" spans="1:29" ht="19.5" customHeight="1" x14ac:dyDescent="0.2">
      <c r="A44" s="276"/>
      <c r="B44" s="279"/>
      <c r="C44" s="296"/>
      <c r="D44" s="297"/>
      <c r="E44" s="301"/>
      <c r="F44" s="301"/>
      <c r="G44" s="304"/>
      <c r="H44" s="304"/>
      <c r="I44" s="307"/>
      <c r="J44" s="307"/>
      <c r="K44" s="301"/>
      <c r="L44" s="301"/>
      <c r="M44" s="265"/>
      <c r="N44" s="267"/>
      <c r="O44" s="270"/>
      <c r="P44" s="273"/>
      <c r="R44" s="34"/>
      <c r="S44" s="169" t="s">
        <v>148</v>
      </c>
      <c r="T44" s="34"/>
      <c r="V44" s="34"/>
    </row>
    <row r="45" spans="1:29" ht="19.5" customHeight="1" x14ac:dyDescent="0.2">
      <c r="A45" s="276"/>
      <c r="B45" s="279"/>
      <c r="C45" s="296"/>
      <c r="D45" s="297"/>
      <c r="E45" s="301"/>
      <c r="F45" s="301"/>
      <c r="G45" s="304"/>
      <c r="H45" s="304"/>
      <c r="I45" s="307"/>
      <c r="J45" s="307"/>
      <c r="K45" s="301"/>
      <c r="L45" s="301"/>
      <c r="M45" s="265"/>
      <c r="N45" s="267"/>
      <c r="O45" s="270"/>
      <c r="P45" s="273"/>
      <c r="R45" s="34"/>
      <c r="S45" t="s">
        <v>452</v>
      </c>
      <c r="T45" s="34"/>
      <c r="U45" s="34"/>
      <c r="V45" s="202" t="s">
        <v>182</v>
      </c>
    </row>
    <row r="46" spans="1:29" ht="19.5" customHeight="1" x14ac:dyDescent="0.2">
      <c r="A46" s="276"/>
      <c r="B46" s="279"/>
      <c r="C46" s="296"/>
      <c r="D46" s="297"/>
      <c r="E46" s="301"/>
      <c r="F46" s="301"/>
      <c r="G46" s="304"/>
      <c r="H46" s="304"/>
      <c r="I46" s="307"/>
      <c r="J46" s="307"/>
      <c r="K46" s="301"/>
      <c r="L46" s="301"/>
      <c r="M46" s="265"/>
      <c r="N46" s="267"/>
      <c r="O46" s="270"/>
      <c r="P46" s="273"/>
      <c r="R46" s="34"/>
      <c r="T46" s="34" t="s">
        <v>453</v>
      </c>
      <c r="U46" s="34"/>
      <c r="V46" t="s">
        <v>454</v>
      </c>
      <c r="X46" t="s">
        <v>457</v>
      </c>
      <c r="Y46" s="202" t="s">
        <v>182</v>
      </c>
      <c r="AA46" s="317" t="s">
        <v>466</v>
      </c>
      <c r="AB46" s="317"/>
      <c r="AC46" s="317"/>
    </row>
    <row r="47" spans="1:29" ht="19.5" customHeight="1" x14ac:dyDescent="0.2">
      <c r="A47" s="276"/>
      <c r="B47" s="279"/>
      <c r="C47" s="296"/>
      <c r="D47" s="297"/>
      <c r="E47" s="301"/>
      <c r="F47" s="301"/>
      <c r="G47" s="304"/>
      <c r="H47" s="304"/>
      <c r="I47" s="307"/>
      <c r="J47" s="307"/>
      <c r="K47" s="301"/>
      <c r="L47" s="301"/>
      <c r="M47" s="265"/>
      <c r="N47" s="267"/>
      <c r="O47" s="270"/>
      <c r="P47" s="273"/>
      <c r="R47" s="34"/>
      <c r="T47" s="34"/>
      <c r="U47" s="34"/>
      <c r="V47" t="s">
        <v>455</v>
      </c>
      <c r="X47" t="s">
        <v>456</v>
      </c>
      <c r="Y47" s="202" t="s">
        <v>182</v>
      </c>
      <c r="AA47" s="317" t="s">
        <v>466</v>
      </c>
      <c r="AB47" s="317"/>
      <c r="AC47" s="317"/>
    </row>
    <row r="48" spans="1:29" ht="19.5" customHeight="1" x14ac:dyDescent="0.2">
      <c r="A48" s="276"/>
      <c r="B48" s="279"/>
      <c r="C48" s="296"/>
      <c r="D48" s="297"/>
      <c r="E48" s="301"/>
      <c r="F48" s="301"/>
      <c r="G48" s="304"/>
      <c r="H48" s="304"/>
      <c r="I48" s="307"/>
      <c r="J48" s="307"/>
      <c r="K48" s="301"/>
      <c r="L48" s="301"/>
      <c r="M48" s="265"/>
      <c r="N48" s="267"/>
      <c r="O48" s="270"/>
      <c r="P48" s="273"/>
      <c r="R48" s="34"/>
      <c r="T48" s="34" t="s">
        <v>401</v>
      </c>
      <c r="U48" s="34"/>
      <c r="V48" t="s">
        <v>467</v>
      </c>
      <c r="X48" t="s">
        <v>457</v>
      </c>
      <c r="Y48" s="202" t="s">
        <v>182</v>
      </c>
      <c r="AA48" s="317" t="s">
        <v>466</v>
      </c>
      <c r="AB48" s="317"/>
      <c r="AC48" s="317"/>
    </row>
    <row r="49" spans="1:29" ht="19.5" customHeight="1" x14ac:dyDescent="0.2">
      <c r="A49" s="276"/>
      <c r="B49" s="279"/>
      <c r="C49" s="296"/>
      <c r="D49" s="297"/>
      <c r="E49" s="301"/>
      <c r="F49" s="301"/>
      <c r="G49" s="304"/>
      <c r="H49" s="304"/>
      <c r="I49" s="307"/>
      <c r="J49" s="307"/>
      <c r="K49" s="301"/>
      <c r="L49" s="301"/>
      <c r="M49" s="265"/>
      <c r="N49" s="267"/>
      <c r="O49" s="270"/>
      <c r="P49" s="273"/>
      <c r="R49" s="34"/>
      <c r="T49" s="34"/>
      <c r="U49" s="34"/>
      <c r="V49" t="s">
        <v>468</v>
      </c>
      <c r="X49" t="s">
        <v>456</v>
      </c>
      <c r="Y49" s="202" t="s">
        <v>182</v>
      </c>
      <c r="AA49" s="317" t="s">
        <v>466</v>
      </c>
      <c r="AB49" s="317"/>
      <c r="AC49" s="317"/>
    </row>
    <row r="50" spans="1:29" ht="19.5" customHeight="1" x14ac:dyDescent="0.2">
      <c r="A50" s="276"/>
      <c r="B50" s="279"/>
      <c r="C50" s="296"/>
      <c r="D50" s="297"/>
      <c r="E50" s="301"/>
      <c r="F50" s="301"/>
      <c r="G50" s="304"/>
      <c r="H50" s="304"/>
      <c r="I50" s="307"/>
      <c r="J50" s="307"/>
      <c r="K50" s="301"/>
      <c r="L50" s="301"/>
      <c r="M50" s="265"/>
      <c r="N50" s="267"/>
      <c r="O50" s="270"/>
      <c r="P50" s="273"/>
      <c r="R50" s="34"/>
      <c r="S50" t="s">
        <v>462</v>
      </c>
      <c r="T50" s="34"/>
      <c r="U50" s="34"/>
      <c r="V50" s="34"/>
      <c r="W50" s="202" t="s">
        <v>182</v>
      </c>
    </row>
    <row r="51" spans="1:29" ht="19.5" customHeight="1" x14ac:dyDescent="0.2">
      <c r="A51" s="276"/>
      <c r="B51" s="279"/>
      <c r="C51" s="296"/>
      <c r="D51" s="297"/>
      <c r="E51" s="301"/>
      <c r="F51" s="301"/>
      <c r="G51" s="304"/>
      <c r="H51" s="304"/>
      <c r="I51" s="307"/>
      <c r="J51" s="307"/>
      <c r="K51" s="301"/>
      <c r="L51" s="301"/>
      <c r="M51" s="265"/>
      <c r="N51" s="267"/>
      <c r="O51" s="270"/>
      <c r="P51" s="273"/>
      <c r="R51" s="34" t="s">
        <v>166</v>
      </c>
      <c r="S51" s="189" t="s">
        <v>24</v>
      </c>
      <c r="T51" s="34"/>
      <c r="U51" s="34"/>
      <c r="V51" s="34"/>
    </row>
    <row r="52" spans="1:29" ht="19.5" customHeight="1" x14ac:dyDescent="0.2">
      <c r="A52" s="276"/>
      <c r="B52" s="279"/>
      <c r="C52" s="296"/>
      <c r="D52" s="297"/>
      <c r="E52" s="301"/>
      <c r="F52" s="301"/>
      <c r="G52" s="304"/>
      <c r="H52" s="304"/>
      <c r="I52" s="307"/>
      <c r="J52" s="307"/>
      <c r="K52" s="301"/>
      <c r="L52" s="301"/>
      <c r="M52" s="265"/>
      <c r="N52" s="267"/>
      <c r="O52" s="270"/>
      <c r="P52" s="273"/>
      <c r="R52" s="34"/>
      <c r="S52" t="s">
        <v>463</v>
      </c>
      <c r="T52" s="34"/>
      <c r="U52" s="34"/>
      <c r="V52" s="34"/>
      <c r="X52" s="202" t="s">
        <v>182</v>
      </c>
    </row>
    <row r="53" spans="1:29" ht="19.5" customHeight="1" x14ac:dyDescent="0.2">
      <c r="A53" s="276"/>
      <c r="B53" s="279"/>
      <c r="C53" s="296"/>
      <c r="D53" s="297"/>
      <c r="E53" s="301"/>
      <c r="F53" s="301"/>
      <c r="G53" s="304"/>
      <c r="H53" s="304"/>
      <c r="I53" s="307"/>
      <c r="J53" s="307"/>
      <c r="K53" s="301"/>
      <c r="L53" s="301"/>
      <c r="M53" s="265"/>
      <c r="N53" s="267"/>
      <c r="O53" s="270"/>
      <c r="P53" s="273"/>
      <c r="R53" s="34" t="s">
        <v>448</v>
      </c>
      <c r="S53" t="s">
        <v>24</v>
      </c>
      <c r="T53" s="34"/>
      <c r="U53" s="34"/>
      <c r="V53" s="34"/>
      <c r="W53" s="34"/>
    </row>
    <row r="54" spans="1:29" ht="19.5" customHeight="1" x14ac:dyDescent="0.2">
      <c r="A54" s="276"/>
      <c r="B54" s="279"/>
      <c r="C54" s="296"/>
      <c r="D54" s="297"/>
      <c r="E54" s="301"/>
      <c r="F54" s="301"/>
      <c r="G54" s="304"/>
      <c r="H54" s="304"/>
      <c r="I54" s="307"/>
      <c r="J54" s="307"/>
      <c r="K54" s="301"/>
      <c r="L54" s="301"/>
      <c r="M54" s="265"/>
      <c r="N54" s="267"/>
      <c r="O54" s="270"/>
      <c r="P54" s="273"/>
      <c r="R54" s="34"/>
      <c r="S54" t="s">
        <v>88</v>
      </c>
      <c r="T54" s="34"/>
      <c r="U54" s="34"/>
      <c r="V54" s="34"/>
      <c r="W54" s="34"/>
    </row>
    <row r="55" spans="1:29" ht="19.5" customHeight="1" x14ac:dyDescent="0.2">
      <c r="A55" s="276"/>
      <c r="B55" s="279"/>
      <c r="C55" s="296"/>
      <c r="D55" s="297"/>
      <c r="E55" s="301"/>
      <c r="F55" s="301"/>
      <c r="G55" s="304"/>
      <c r="H55" s="304"/>
      <c r="I55" s="307"/>
      <c r="J55" s="307"/>
      <c r="K55" s="301"/>
      <c r="L55" s="301"/>
      <c r="M55" s="265"/>
      <c r="N55" s="267"/>
      <c r="O55" s="270"/>
      <c r="P55" s="273"/>
      <c r="R55" s="34"/>
      <c r="S55" t="s">
        <v>464</v>
      </c>
      <c r="T55" s="34"/>
      <c r="U55" s="34"/>
      <c r="V55" s="34"/>
      <c r="W55" s="193" t="s">
        <v>470</v>
      </c>
    </row>
    <row r="56" spans="1:29" ht="19.5" customHeight="1" x14ac:dyDescent="0.2">
      <c r="A56" s="276"/>
      <c r="B56" s="279"/>
      <c r="C56" s="296"/>
      <c r="D56" s="297"/>
      <c r="E56" s="301"/>
      <c r="F56" s="301"/>
      <c r="G56" s="304"/>
      <c r="H56" s="304"/>
      <c r="I56" s="307"/>
      <c r="J56" s="307"/>
      <c r="K56" s="301"/>
      <c r="L56" s="301"/>
      <c r="M56" s="265"/>
      <c r="N56" s="267"/>
      <c r="O56" s="270"/>
      <c r="P56" s="273"/>
      <c r="R56" s="34" t="s">
        <v>199</v>
      </c>
      <c r="S56" t="s">
        <v>32</v>
      </c>
      <c r="T56" s="34"/>
      <c r="U56" s="34"/>
      <c r="V56" s="34"/>
      <c r="W56" s="34"/>
    </row>
    <row r="57" spans="1:29" ht="19.5" customHeight="1" x14ac:dyDescent="0.2">
      <c r="A57" s="276"/>
      <c r="B57" s="279"/>
      <c r="C57" s="296"/>
      <c r="D57" s="297"/>
      <c r="E57" s="301"/>
      <c r="F57" s="301"/>
      <c r="G57" s="304"/>
      <c r="H57" s="304"/>
      <c r="I57" s="307"/>
      <c r="J57" s="307"/>
      <c r="K57" s="301"/>
      <c r="L57" s="301"/>
      <c r="M57" s="265"/>
      <c r="N57" s="267"/>
      <c r="O57" s="270"/>
      <c r="P57" s="273"/>
      <c r="R57" s="34"/>
      <c r="S57" t="s">
        <v>200</v>
      </c>
      <c r="T57" s="34"/>
      <c r="U57" s="34"/>
      <c r="V57" s="34"/>
      <c r="W57" s="34"/>
    </row>
    <row r="58" spans="1:29" ht="19.5" customHeight="1" x14ac:dyDescent="0.2">
      <c r="A58" s="276"/>
      <c r="B58" s="279"/>
      <c r="C58" s="296"/>
      <c r="D58" s="297"/>
      <c r="E58" s="301"/>
      <c r="F58" s="301"/>
      <c r="G58" s="304"/>
      <c r="H58" s="304"/>
      <c r="I58" s="307"/>
      <c r="J58" s="307"/>
      <c r="K58" s="301"/>
      <c r="L58" s="301"/>
      <c r="M58" s="265"/>
      <c r="N58" s="267"/>
      <c r="O58" s="270"/>
      <c r="P58" s="273"/>
      <c r="R58" s="34"/>
      <c r="S58" t="s">
        <v>469</v>
      </c>
      <c r="T58" s="34"/>
      <c r="U58" s="34"/>
      <c r="V58" s="202" t="s">
        <v>182</v>
      </c>
      <c r="W58" s="34"/>
    </row>
    <row r="59" spans="1:29" ht="19.5" customHeight="1" x14ac:dyDescent="0.2">
      <c r="A59" s="276"/>
      <c r="B59" s="279"/>
      <c r="C59" s="296"/>
      <c r="D59" s="297"/>
      <c r="E59" s="301"/>
      <c r="F59" s="301"/>
      <c r="G59" s="304"/>
      <c r="H59" s="304"/>
      <c r="I59" s="307"/>
      <c r="J59" s="307"/>
      <c r="K59" s="301"/>
      <c r="L59" s="301"/>
      <c r="M59" s="265"/>
      <c r="N59" s="267"/>
      <c r="O59" s="270"/>
      <c r="P59" s="273"/>
      <c r="R59" s="34" t="s">
        <v>472</v>
      </c>
      <c r="S59" t="s">
        <v>24</v>
      </c>
      <c r="T59" s="34"/>
      <c r="U59" s="34"/>
      <c r="V59" s="34"/>
      <c r="W59" s="34"/>
    </row>
    <row r="60" spans="1:29" ht="19.5" customHeight="1" x14ac:dyDescent="0.2">
      <c r="A60" s="276"/>
      <c r="B60" s="279"/>
      <c r="C60" s="296"/>
      <c r="D60" s="297"/>
      <c r="E60" s="301"/>
      <c r="F60" s="301"/>
      <c r="G60" s="304"/>
      <c r="H60" s="304"/>
      <c r="I60" s="307"/>
      <c r="J60" s="307"/>
      <c r="K60" s="301"/>
      <c r="L60" s="301"/>
      <c r="M60" s="265"/>
      <c r="N60" s="267"/>
      <c r="O60" s="270"/>
      <c r="P60" s="273"/>
      <c r="R60" s="34"/>
      <c r="S60" t="s">
        <v>345</v>
      </c>
      <c r="T60" s="34"/>
      <c r="U60" s="34"/>
      <c r="V60" s="34"/>
      <c r="W60" s="34"/>
    </row>
    <row r="61" spans="1:29" ht="19.5" customHeight="1" x14ac:dyDescent="0.2">
      <c r="A61" s="276"/>
      <c r="B61" s="279"/>
      <c r="C61" s="296"/>
      <c r="D61" s="297"/>
      <c r="E61" s="301"/>
      <c r="F61" s="301"/>
      <c r="G61" s="304"/>
      <c r="H61" s="304"/>
      <c r="I61" s="307"/>
      <c r="J61" s="307"/>
      <c r="K61" s="301"/>
      <c r="L61" s="301"/>
      <c r="M61" s="265"/>
      <c r="N61" s="267"/>
      <c r="O61" s="270"/>
      <c r="P61" s="273"/>
      <c r="R61" s="34"/>
      <c r="S61" t="s">
        <v>473</v>
      </c>
      <c r="T61" s="34"/>
      <c r="U61" s="34"/>
      <c r="V61" s="34"/>
      <c r="W61" s="34"/>
    </row>
    <row r="62" spans="1:29" ht="19.5" customHeight="1" x14ac:dyDescent="0.2">
      <c r="A62" s="276"/>
      <c r="B62" s="279"/>
      <c r="C62" s="296"/>
      <c r="D62" s="297"/>
      <c r="E62" s="301"/>
      <c r="F62" s="301"/>
      <c r="G62" s="304"/>
      <c r="H62" s="304"/>
      <c r="I62" s="307"/>
      <c r="J62" s="307"/>
      <c r="K62" s="301"/>
      <c r="L62" s="301"/>
      <c r="M62" s="265"/>
      <c r="N62" s="267"/>
      <c r="O62" s="270"/>
      <c r="P62" s="273"/>
      <c r="R62" s="34"/>
      <c r="S62" t="s">
        <v>474</v>
      </c>
      <c r="T62" s="34"/>
      <c r="U62" s="202" t="s">
        <v>182</v>
      </c>
      <c r="V62" s="34"/>
      <c r="W62" s="34"/>
    </row>
    <row r="63" spans="1:29" ht="19.5" customHeight="1" x14ac:dyDescent="0.2">
      <c r="A63" s="277"/>
      <c r="B63" s="280"/>
      <c r="C63" s="298"/>
      <c r="D63" s="299"/>
      <c r="E63" s="302"/>
      <c r="F63" s="302"/>
      <c r="G63" s="305"/>
      <c r="H63" s="305"/>
      <c r="I63" s="308"/>
      <c r="J63" s="308"/>
      <c r="K63" s="302"/>
      <c r="L63" s="302"/>
      <c r="M63" s="264"/>
      <c r="N63" s="268"/>
      <c r="O63" s="271"/>
      <c r="P63" s="274"/>
      <c r="Q63" s="62">
        <v>0.29166666666666669</v>
      </c>
      <c r="V63" s="1"/>
    </row>
    <row r="64" spans="1:29" ht="19.5" customHeight="1" x14ac:dyDescent="0.2">
      <c r="A64" s="275" t="s">
        <v>30</v>
      </c>
      <c r="B64" s="278">
        <f>SUM(B43+1)</f>
        <v>45687</v>
      </c>
      <c r="C64" s="294" t="s">
        <v>489</v>
      </c>
      <c r="D64" s="295"/>
      <c r="E64" s="300"/>
      <c r="F64" s="300"/>
      <c r="G64" s="303">
        <v>0.36249999999999999</v>
      </c>
      <c r="H64" s="303">
        <v>0.52083333333333337</v>
      </c>
      <c r="I64" s="324">
        <v>0.56944444444444442</v>
      </c>
      <c r="J64" s="324">
        <v>0.73750000000000004</v>
      </c>
      <c r="K64" s="327"/>
      <c r="L64" s="327"/>
      <c r="M64" s="318">
        <f>(F95-E95)+(L95-K95)</f>
        <v>0</v>
      </c>
      <c r="N64" s="266">
        <f>(H64-G64)</f>
        <v>0.15833333333333338</v>
      </c>
      <c r="O64" s="321">
        <f>(J64-I64)</f>
        <v>0.16805555555555562</v>
      </c>
      <c r="P64" s="272">
        <f>SUM(M64:O95)</f>
        <v>0.32638888888888901</v>
      </c>
      <c r="R64" s="34" t="s">
        <v>199</v>
      </c>
      <c r="S64" s="34" t="s">
        <v>32</v>
      </c>
      <c r="T64" s="169"/>
      <c r="V64" s="173"/>
    </row>
    <row r="65" spans="1:23" ht="19.5" customHeight="1" x14ac:dyDescent="0.2">
      <c r="A65" s="276"/>
      <c r="B65" s="279"/>
      <c r="C65" s="296"/>
      <c r="D65" s="297"/>
      <c r="E65" s="301"/>
      <c r="F65" s="301"/>
      <c r="G65" s="304"/>
      <c r="H65" s="304"/>
      <c r="I65" s="325"/>
      <c r="J65" s="325"/>
      <c r="K65" s="328"/>
      <c r="L65" s="328"/>
      <c r="M65" s="319"/>
      <c r="N65" s="267"/>
      <c r="O65" s="322"/>
      <c r="P65" s="273"/>
      <c r="S65" s="34" t="s">
        <v>200</v>
      </c>
      <c r="T65" s="34"/>
      <c r="V65" s="173"/>
    </row>
    <row r="66" spans="1:23" ht="19.5" customHeight="1" x14ac:dyDescent="0.2">
      <c r="A66" s="276"/>
      <c r="B66" s="279"/>
      <c r="C66" s="296"/>
      <c r="D66" s="297"/>
      <c r="E66" s="301"/>
      <c r="F66" s="301"/>
      <c r="G66" s="304"/>
      <c r="H66" s="304"/>
      <c r="I66" s="325"/>
      <c r="J66" s="325"/>
      <c r="K66" s="328"/>
      <c r="L66" s="328"/>
      <c r="M66" s="319"/>
      <c r="N66" s="267"/>
      <c r="O66" s="322"/>
      <c r="P66" s="273"/>
      <c r="S66" s="34" t="s">
        <v>465</v>
      </c>
      <c r="T66" s="34"/>
      <c r="V66" s="202" t="s">
        <v>182</v>
      </c>
    </row>
    <row r="67" spans="1:23" ht="19.5" customHeight="1" x14ac:dyDescent="0.2">
      <c r="A67" s="276"/>
      <c r="B67" s="279"/>
      <c r="C67" s="296"/>
      <c r="D67" s="297"/>
      <c r="E67" s="301"/>
      <c r="F67" s="301"/>
      <c r="G67" s="304"/>
      <c r="H67" s="304"/>
      <c r="I67" s="325"/>
      <c r="J67" s="325"/>
      <c r="K67" s="328"/>
      <c r="L67" s="328"/>
      <c r="M67" s="319"/>
      <c r="N67" s="267"/>
      <c r="O67" s="322"/>
      <c r="P67" s="273"/>
      <c r="R67" s="34" t="s">
        <v>472</v>
      </c>
      <c r="S67" t="s">
        <v>32</v>
      </c>
      <c r="T67" s="34"/>
      <c r="V67" s="173"/>
    </row>
    <row r="68" spans="1:23" ht="19.5" customHeight="1" x14ac:dyDescent="0.2">
      <c r="A68" s="276"/>
      <c r="B68" s="279"/>
      <c r="C68" s="296"/>
      <c r="D68" s="297"/>
      <c r="E68" s="301"/>
      <c r="F68" s="301"/>
      <c r="G68" s="304"/>
      <c r="H68" s="304"/>
      <c r="I68" s="325"/>
      <c r="J68" s="325"/>
      <c r="K68" s="328"/>
      <c r="L68" s="328"/>
      <c r="M68" s="319"/>
      <c r="N68" s="267"/>
      <c r="O68" s="322"/>
      <c r="P68" s="273"/>
      <c r="R68" s="34"/>
      <c r="S68" t="s">
        <v>345</v>
      </c>
      <c r="T68" s="34"/>
      <c r="V68" s="173"/>
    </row>
    <row r="69" spans="1:23" ht="19.5" customHeight="1" x14ac:dyDescent="0.2">
      <c r="A69" s="276"/>
      <c r="B69" s="279"/>
      <c r="C69" s="296"/>
      <c r="D69" s="297"/>
      <c r="E69" s="301"/>
      <c r="F69" s="301"/>
      <c r="G69" s="304"/>
      <c r="H69" s="304"/>
      <c r="I69" s="325"/>
      <c r="J69" s="325"/>
      <c r="K69" s="328"/>
      <c r="L69" s="328"/>
      <c r="M69" s="319"/>
      <c r="N69" s="267"/>
      <c r="O69" s="322"/>
      <c r="P69" s="273"/>
      <c r="S69" t="s">
        <v>475</v>
      </c>
      <c r="T69" s="34"/>
      <c r="V69" s="173"/>
      <c r="W69" s="202" t="s">
        <v>182</v>
      </c>
    </row>
    <row r="70" spans="1:23" ht="19.5" customHeight="1" x14ac:dyDescent="0.2">
      <c r="A70" s="276"/>
      <c r="B70" s="279"/>
      <c r="C70" s="296"/>
      <c r="D70" s="297"/>
      <c r="E70" s="301"/>
      <c r="F70" s="301"/>
      <c r="G70" s="304"/>
      <c r="H70" s="304"/>
      <c r="I70" s="325"/>
      <c r="J70" s="325"/>
      <c r="K70" s="328"/>
      <c r="L70" s="328"/>
      <c r="M70" s="319"/>
      <c r="N70" s="267"/>
      <c r="O70" s="322"/>
      <c r="P70" s="273"/>
      <c r="R70" s="34" t="s">
        <v>448</v>
      </c>
      <c r="S70" s="34" t="s">
        <v>24</v>
      </c>
      <c r="U70" s="1"/>
      <c r="V70" s="172"/>
    </row>
    <row r="71" spans="1:23" ht="19.5" customHeight="1" x14ac:dyDescent="0.2">
      <c r="A71" s="276"/>
      <c r="B71" s="279"/>
      <c r="C71" s="296"/>
      <c r="D71" s="297"/>
      <c r="E71" s="301"/>
      <c r="F71" s="301"/>
      <c r="G71" s="304"/>
      <c r="H71" s="304"/>
      <c r="I71" s="325"/>
      <c r="J71" s="325"/>
      <c r="K71" s="328"/>
      <c r="L71" s="328"/>
      <c r="M71" s="319"/>
      <c r="N71" s="267"/>
      <c r="O71" s="322"/>
      <c r="P71" s="273"/>
      <c r="S71" s="34" t="s">
        <v>88</v>
      </c>
      <c r="U71" s="1"/>
      <c r="V71" s="172"/>
    </row>
    <row r="72" spans="1:23" ht="19.5" customHeight="1" x14ac:dyDescent="0.2">
      <c r="A72" s="276"/>
      <c r="B72" s="279"/>
      <c r="C72" s="296"/>
      <c r="D72" s="297"/>
      <c r="E72" s="301"/>
      <c r="F72" s="301"/>
      <c r="G72" s="304"/>
      <c r="H72" s="304"/>
      <c r="I72" s="325"/>
      <c r="J72" s="325"/>
      <c r="K72" s="328"/>
      <c r="L72" s="328"/>
      <c r="M72" s="319"/>
      <c r="N72" s="267"/>
      <c r="O72" s="322"/>
      <c r="P72" s="273"/>
      <c r="S72" s="34" t="s">
        <v>476</v>
      </c>
      <c r="U72" s="202" t="s">
        <v>182</v>
      </c>
      <c r="V72" s="172"/>
    </row>
    <row r="73" spans="1:23" ht="19.5" customHeight="1" x14ac:dyDescent="0.2">
      <c r="A73" s="276"/>
      <c r="B73" s="279"/>
      <c r="C73" s="296"/>
      <c r="D73" s="297"/>
      <c r="E73" s="301"/>
      <c r="F73" s="301"/>
      <c r="G73" s="304"/>
      <c r="H73" s="304"/>
      <c r="I73" s="325"/>
      <c r="J73" s="325"/>
      <c r="K73" s="328"/>
      <c r="L73" s="328"/>
      <c r="M73" s="319"/>
      <c r="N73" s="267"/>
      <c r="O73" s="322"/>
      <c r="P73" s="273"/>
      <c r="R73" s="34" t="s">
        <v>242</v>
      </c>
      <c r="S73" s="34" t="s">
        <v>28</v>
      </c>
      <c r="U73" s="1"/>
      <c r="V73" s="172"/>
    </row>
    <row r="74" spans="1:23" ht="19.5" customHeight="1" x14ac:dyDescent="0.2">
      <c r="A74" s="276"/>
      <c r="B74" s="279"/>
      <c r="C74" s="296"/>
      <c r="D74" s="297"/>
      <c r="E74" s="301"/>
      <c r="F74" s="301"/>
      <c r="G74" s="304"/>
      <c r="H74" s="304"/>
      <c r="I74" s="325"/>
      <c r="J74" s="325"/>
      <c r="K74" s="328"/>
      <c r="L74" s="328"/>
      <c r="M74" s="319"/>
      <c r="N74" s="267"/>
      <c r="O74" s="322"/>
      <c r="P74" s="273"/>
      <c r="S74" s="34" t="s">
        <v>477</v>
      </c>
      <c r="U74" s="1"/>
      <c r="V74" s="172"/>
    </row>
    <row r="75" spans="1:23" ht="19.5" customHeight="1" x14ac:dyDescent="0.2">
      <c r="A75" s="276"/>
      <c r="B75" s="279"/>
      <c r="C75" s="296"/>
      <c r="D75" s="297"/>
      <c r="E75" s="301"/>
      <c r="F75" s="301"/>
      <c r="G75" s="304"/>
      <c r="H75" s="304"/>
      <c r="I75" s="325"/>
      <c r="J75" s="325"/>
      <c r="K75" s="328"/>
      <c r="L75" s="328"/>
      <c r="M75" s="319"/>
      <c r="N75" s="267"/>
      <c r="O75" s="322"/>
      <c r="P75" s="273"/>
      <c r="S75" s="34" t="s">
        <v>476</v>
      </c>
      <c r="U75" s="202" t="s">
        <v>182</v>
      </c>
      <c r="V75" s="172"/>
    </row>
    <row r="76" spans="1:23" ht="19.5" customHeight="1" x14ac:dyDescent="0.2">
      <c r="A76" s="276"/>
      <c r="B76" s="279"/>
      <c r="C76" s="296"/>
      <c r="D76" s="297"/>
      <c r="E76" s="301"/>
      <c r="F76" s="301"/>
      <c r="G76" s="304"/>
      <c r="H76" s="304"/>
      <c r="I76" s="325"/>
      <c r="J76" s="325"/>
      <c r="K76" s="328"/>
      <c r="L76" s="328"/>
      <c r="M76" s="319"/>
      <c r="N76" s="267"/>
      <c r="O76" s="322"/>
      <c r="P76" s="273"/>
      <c r="S76" s="34" t="s">
        <v>485</v>
      </c>
      <c r="U76" s="202" t="s">
        <v>182</v>
      </c>
      <c r="V76" s="172"/>
    </row>
    <row r="77" spans="1:23" ht="19.5" customHeight="1" x14ac:dyDescent="0.2">
      <c r="A77" s="276"/>
      <c r="B77" s="279"/>
      <c r="C77" s="296"/>
      <c r="D77" s="297"/>
      <c r="E77" s="301"/>
      <c r="F77" s="301"/>
      <c r="G77" s="304"/>
      <c r="H77" s="304"/>
      <c r="I77" s="325"/>
      <c r="J77" s="325"/>
      <c r="K77" s="328"/>
      <c r="L77" s="328"/>
      <c r="M77" s="319"/>
      <c r="N77" s="267"/>
      <c r="O77" s="322"/>
      <c r="P77" s="273"/>
      <c r="R77" s="34" t="s">
        <v>183</v>
      </c>
      <c r="S77" s="34" t="s">
        <v>32</v>
      </c>
      <c r="V77" s="172"/>
    </row>
    <row r="78" spans="1:23" ht="19.5" customHeight="1" x14ac:dyDescent="0.2">
      <c r="A78" s="276"/>
      <c r="B78" s="279"/>
      <c r="C78" s="296"/>
      <c r="D78" s="297"/>
      <c r="E78" s="301"/>
      <c r="F78" s="301"/>
      <c r="G78" s="304"/>
      <c r="H78" s="304"/>
      <c r="I78" s="325"/>
      <c r="J78" s="325"/>
      <c r="K78" s="328"/>
      <c r="L78" s="328"/>
      <c r="M78" s="319"/>
      <c r="N78" s="267"/>
      <c r="O78" s="322"/>
      <c r="P78" s="273"/>
      <c r="S78" s="34" t="s">
        <v>193</v>
      </c>
      <c r="V78" s="172"/>
    </row>
    <row r="79" spans="1:23" ht="19.5" customHeight="1" x14ac:dyDescent="0.2">
      <c r="A79" s="276"/>
      <c r="B79" s="279"/>
      <c r="C79" s="296"/>
      <c r="D79" s="297"/>
      <c r="E79" s="301"/>
      <c r="F79" s="301"/>
      <c r="G79" s="304"/>
      <c r="H79" s="304"/>
      <c r="I79" s="325"/>
      <c r="J79" s="325"/>
      <c r="K79" s="328"/>
      <c r="L79" s="328"/>
      <c r="M79" s="319"/>
      <c r="N79" s="267"/>
      <c r="O79" s="322"/>
      <c r="P79" s="273"/>
      <c r="S79" s="34" t="s">
        <v>478</v>
      </c>
      <c r="V79" s="172"/>
    </row>
    <row r="80" spans="1:23" ht="19.5" customHeight="1" x14ac:dyDescent="0.2">
      <c r="A80" s="276"/>
      <c r="B80" s="279"/>
      <c r="C80" s="296"/>
      <c r="D80" s="297"/>
      <c r="E80" s="301"/>
      <c r="F80" s="301"/>
      <c r="G80" s="304"/>
      <c r="H80" s="304"/>
      <c r="I80" s="325"/>
      <c r="J80" s="325"/>
      <c r="K80" s="328"/>
      <c r="L80" s="328"/>
      <c r="M80" s="319"/>
      <c r="N80" s="267"/>
      <c r="O80" s="322"/>
      <c r="P80" s="273"/>
      <c r="S80" s="34" t="s">
        <v>479</v>
      </c>
      <c r="U80" s="202" t="s">
        <v>182</v>
      </c>
      <c r="V80" s="172"/>
    </row>
    <row r="81" spans="1:24" ht="19.5" customHeight="1" x14ac:dyDescent="0.2">
      <c r="A81" s="276"/>
      <c r="B81" s="279"/>
      <c r="C81" s="296"/>
      <c r="D81" s="297"/>
      <c r="E81" s="301"/>
      <c r="F81" s="301"/>
      <c r="G81" s="304"/>
      <c r="H81" s="304"/>
      <c r="I81" s="325"/>
      <c r="J81" s="325"/>
      <c r="K81" s="328"/>
      <c r="L81" s="328"/>
      <c r="M81" s="319"/>
      <c r="N81" s="267"/>
      <c r="O81" s="322"/>
      <c r="P81" s="273"/>
      <c r="S81" s="34"/>
      <c r="T81" s="34" t="s">
        <v>482</v>
      </c>
      <c r="U81" s="1"/>
      <c r="V81" s="209" t="s">
        <v>480</v>
      </c>
      <c r="X81" s="202" t="s">
        <v>182</v>
      </c>
    </row>
    <row r="82" spans="1:24" ht="19.5" customHeight="1" x14ac:dyDescent="0.2">
      <c r="A82" s="276"/>
      <c r="B82" s="279"/>
      <c r="C82" s="296"/>
      <c r="D82" s="297"/>
      <c r="E82" s="301"/>
      <c r="F82" s="301"/>
      <c r="G82" s="304"/>
      <c r="H82" s="304"/>
      <c r="I82" s="325"/>
      <c r="J82" s="325"/>
      <c r="K82" s="328"/>
      <c r="L82" s="328"/>
      <c r="M82" s="319"/>
      <c r="N82" s="267"/>
      <c r="O82" s="322"/>
      <c r="P82" s="273"/>
      <c r="S82" s="34"/>
      <c r="T82" s="34" t="s">
        <v>483</v>
      </c>
      <c r="U82" s="1"/>
      <c r="V82" s="209" t="s">
        <v>481</v>
      </c>
      <c r="X82" s="202" t="s">
        <v>182</v>
      </c>
    </row>
    <row r="83" spans="1:24" ht="19.5" customHeight="1" x14ac:dyDescent="0.2">
      <c r="A83" s="276"/>
      <c r="B83" s="279"/>
      <c r="C83" s="296"/>
      <c r="D83" s="297"/>
      <c r="E83" s="301"/>
      <c r="F83" s="301"/>
      <c r="G83" s="304"/>
      <c r="H83" s="304"/>
      <c r="I83" s="325"/>
      <c r="J83" s="325"/>
      <c r="K83" s="328"/>
      <c r="L83" s="328"/>
      <c r="M83" s="319"/>
      <c r="N83" s="267"/>
      <c r="O83" s="322"/>
      <c r="P83" s="273"/>
      <c r="R83" s="34" t="s">
        <v>215</v>
      </c>
      <c r="S83" s="34" t="s">
        <v>33</v>
      </c>
      <c r="T83" s="34"/>
      <c r="U83" s="1"/>
      <c r="V83" s="209"/>
    </row>
    <row r="84" spans="1:24" ht="19.5" customHeight="1" x14ac:dyDescent="0.2">
      <c r="A84" s="276"/>
      <c r="B84" s="279"/>
      <c r="C84" s="296"/>
      <c r="D84" s="297"/>
      <c r="E84" s="301"/>
      <c r="F84" s="301"/>
      <c r="G84" s="304"/>
      <c r="H84" s="304"/>
      <c r="I84" s="325"/>
      <c r="J84" s="325"/>
      <c r="K84" s="328"/>
      <c r="L84" s="328"/>
      <c r="M84" s="319"/>
      <c r="N84" s="267"/>
      <c r="O84" s="322"/>
      <c r="P84" s="273"/>
      <c r="S84" s="34" t="s">
        <v>150</v>
      </c>
      <c r="T84" s="34"/>
      <c r="U84" s="1"/>
      <c r="V84" s="209"/>
    </row>
    <row r="85" spans="1:24" ht="19.5" customHeight="1" x14ac:dyDescent="0.2">
      <c r="A85" s="276"/>
      <c r="B85" s="279"/>
      <c r="C85" s="296"/>
      <c r="D85" s="297"/>
      <c r="E85" s="301"/>
      <c r="F85" s="301"/>
      <c r="G85" s="304"/>
      <c r="H85" s="304"/>
      <c r="I85" s="325"/>
      <c r="J85" s="325"/>
      <c r="K85" s="328"/>
      <c r="L85" s="328"/>
      <c r="M85" s="319"/>
      <c r="N85" s="267"/>
      <c r="O85" s="322"/>
      <c r="P85" s="273"/>
      <c r="S85" s="34" t="s">
        <v>479</v>
      </c>
      <c r="T85" s="34"/>
      <c r="U85" s="202" t="s">
        <v>182</v>
      </c>
      <c r="V85" s="209"/>
    </row>
    <row r="86" spans="1:24" ht="19.5" customHeight="1" x14ac:dyDescent="0.2">
      <c r="A86" s="276"/>
      <c r="B86" s="279"/>
      <c r="C86" s="296"/>
      <c r="D86" s="297"/>
      <c r="E86" s="301"/>
      <c r="F86" s="301"/>
      <c r="G86" s="304"/>
      <c r="H86" s="304"/>
      <c r="I86" s="325"/>
      <c r="J86" s="325"/>
      <c r="K86" s="328"/>
      <c r="L86" s="328"/>
      <c r="M86" s="319"/>
      <c r="N86" s="267"/>
      <c r="O86" s="322"/>
      <c r="P86" s="273"/>
      <c r="S86" s="34"/>
      <c r="T86" s="34" t="s">
        <v>484</v>
      </c>
      <c r="U86" s="1"/>
      <c r="V86" s="315">
        <v>248993504342310</v>
      </c>
      <c r="W86" s="315"/>
      <c r="X86" s="187" t="s">
        <v>180</v>
      </c>
    </row>
    <row r="87" spans="1:24" ht="19.5" customHeight="1" x14ac:dyDescent="0.2">
      <c r="A87" s="276"/>
      <c r="B87" s="279"/>
      <c r="C87" s="296"/>
      <c r="D87" s="297"/>
      <c r="E87" s="301"/>
      <c r="F87" s="301"/>
      <c r="G87" s="304"/>
      <c r="H87" s="304"/>
      <c r="I87" s="325"/>
      <c r="J87" s="325"/>
      <c r="K87" s="328"/>
      <c r="L87" s="328"/>
      <c r="M87" s="319"/>
      <c r="N87" s="267"/>
      <c r="O87" s="322"/>
      <c r="P87" s="273"/>
      <c r="S87" s="34"/>
      <c r="T87" s="34" t="s">
        <v>484</v>
      </c>
      <c r="V87" s="315">
        <v>248993504342311</v>
      </c>
      <c r="W87" s="315"/>
      <c r="X87" s="187" t="s">
        <v>180</v>
      </c>
    </row>
    <row r="88" spans="1:24" ht="19.5" customHeight="1" x14ac:dyDescent="0.2">
      <c r="A88" s="276"/>
      <c r="B88" s="279"/>
      <c r="C88" s="296"/>
      <c r="D88" s="297"/>
      <c r="E88" s="301"/>
      <c r="F88" s="301"/>
      <c r="G88" s="304"/>
      <c r="H88" s="304"/>
      <c r="I88" s="325"/>
      <c r="J88" s="325"/>
      <c r="K88" s="328"/>
      <c r="L88" s="328"/>
      <c r="M88" s="319"/>
      <c r="N88" s="267"/>
      <c r="O88" s="322"/>
      <c r="P88" s="273"/>
      <c r="R88" s="34" t="s">
        <v>174</v>
      </c>
      <c r="S88" s="34"/>
      <c r="T88" s="34"/>
      <c r="U88" s="1"/>
      <c r="V88" s="210"/>
      <c r="W88" s="210"/>
      <c r="X88" s="34"/>
    </row>
    <row r="89" spans="1:24" ht="19.5" customHeight="1" x14ac:dyDescent="0.2">
      <c r="A89" s="276"/>
      <c r="B89" s="279"/>
      <c r="C89" s="296"/>
      <c r="D89" s="297"/>
      <c r="E89" s="301"/>
      <c r="F89" s="301"/>
      <c r="G89" s="304"/>
      <c r="H89" s="304"/>
      <c r="I89" s="325"/>
      <c r="J89" s="325"/>
      <c r="K89" s="328"/>
      <c r="L89" s="328"/>
      <c r="M89" s="319"/>
      <c r="N89" s="267"/>
      <c r="O89" s="322"/>
      <c r="P89" s="273"/>
      <c r="S89" s="34" t="s">
        <v>198</v>
      </c>
      <c r="T89" s="34"/>
      <c r="U89" s="1"/>
      <c r="V89" s="210"/>
      <c r="W89" s="210"/>
      <c r="X89" s="34"/>
    </row>
    <row r="90" spans="1:24" ht="19.5" customHeight="1" x14ac:dyDescent="0.2">
      <c r="A90" s="276"/>
      <c r="B90" s="279"/>
      <c r="C90" s="296"/>
      <c r="D90" s="297"/>
      <c r="E90" s="301"/>
      <c r="F90" s="301"/>
      <c r="G90" s="304"/>
      <c r="H90" s="304"/>
      <c r="I90" s="325"/>
      <c r="J90" s="325"/>
      <c r="K90" s="328"/>
      <c r="L90" s="328"/>
      <c r="M90" s="319"/>
      <c r="N90" s="267"/>
      <c r="O90" s="322"/>
      <c r="P90" s="273"/>
      <c r="S90" s="34" t="s">
        <v>486</v>
      </c>
      <c r="T90" s="34"/>
      <c r="U90" s="1"/>
      <c r="V90" s="210"/>
      <c r="W90" s="210"/>
      <c r="X90" s="34"/>
    </row>
    <row r="91" spans="1:24" ht="19.5" customHeight="1" x14ac:dyDescent="0.2">
      <c r="A91" s="276"/>
      <c r="B91" s="279"/>
      <c r="C91" s="296"/>
      <c r="D91" s="297"/>
      <c r="E91" s="301"/>
      <c r="F91" s="301"/>
      <c r="G91" s="304"/>
      <c r="H91" s="304"/>
      <c r="I91" s="325"/>
      <c r="J91" s="325"/>
      <c r="K91" s="328"/>
      <c r="L91" s="328"/>
      <c r="M91" s="319"/>
      <c r="N91" s="267"/>
      <c r="O91" s="322"/>
      <c r="P91" s="273"/>
      <c r="S91" s="34"/>
      <c r="T91" s="34" t="s">
        <v>488</v>
      </c>
      <c r="V91" s="314" t="s">
        <v>487</v>
      </c>
      <c r="W91" s="316"/>
      <c r="X91" s="187" t="s">
        <v>180</v>
      </c>
    </row>
    <row r="92" spans="1:24" ht="19.5" customHeight="1" x14ac:dyDescent="0.2">
      <c r="A92" s="276"/>
      <c r="B92" s="279"/>
      <c r="C92" s="296"/>
      <c r="D92" s="297"/>
      <c r="E92" s="301"/>
      <c r="F92" s="301"/>
      <c r="G92" s="304"/>
      <c r="H92" s="304"/>
      <c r="I92" s="325"/>
      <c r="J92" s="325"/>
      <c r="K92" s="328"/>
      <c r="L92" s="328"/>
      <c r="M92" s="319"/>
      <c r="N92" s="267"/>
      <c r="O92" s="322"/>
      <c r="P92" s="273"/>
      <c r="R92" s="34" t="s">
        <v>231</v>
      </c>
      <c r="S92" s="34" t="s">
        <v>24</v>
      </c>
      <c r="T92" s="34"/>
      <c r="U92" s="1"/>
      <c r="V92" s="210"/>
      <c r="W92" s="210"/>
      <c r="X92" s="34"/>
    </row>
    <row r="93" spans="1:24" ht="19.5" customHeight="1" x14ac:dyDescent="0.2">
      <c r="A93" s="276"/>
      <c r="B93" s="279"/>
      <c r="C93" s="296"/>
      <c r="D93" s="297"/>
      <c r="E93" s="301"/>
      <c r="F93" s="301"/>
      <c r="G93" s="304"/>
      <c r="H93" s="304"/>
      <c r="I93" s="325"/>
      <c r="J93" s="325"/>
      <c r="K93" s="328"/>
      <c r="L93" s="328"/>
      <c r="M93" s="319"/>
      <c r="N93" s="267"/>
      <c r="O93" s="322"/>
      <c r="P93" s="273"/>
      <c r="S93" s="34" t="s">
        <v>148</v>
      </c>
      <c r="T93" s="34"/>
      <c r="U93" s="1"/>
      <c r="V93" s="210"/>
      <c r="W93" s="210"/>
      <c r="X93" s="34"/>
    </row>
    <row r="94" spans="1:24" ht="19.5" customHeight="1" x14ac:dyDescent="0.2">
      <c r="A94" s="276"/>
      <c r="B94" s="279"/>
      <c r="C94" s="296"/>
      <c r="D94" s="297"/>
      <c r="E94" s="301"/>
      <c r="F94" s="301"/>
      <c r="G94" s="304"/>
      <c r="H94" s="304"/>
      <c r="I94" s="325"/>
      <c r="J94" s="325"/>
      <c r="K94" s="328"/>
      <c r="L94" s="328"/>
      <c r="M94" s="319"/>
      <c r="N94" s="267"/>
      <c r="O94" s="322"/>
      <c r="P94" s="273"/>
      <c r="S94" s="34"/>
      <c r="T94" s="34" t="s">
        <v>490</v>
      </c>
      <c r="U94" s="1"/>
      <c r="V94" s="202" t="s">
        <v>182</v>
      </c>
      <c r="W94" s="210"/>
      <c r="X94" s="34"/>
    </row>
    <row r="95" spans="1:24" ht="19.5" customHeight="1" x14ac:dyDescent="0.2">
      <c r="A95" s="277"/>
      <c r="B95" s="280"/>
      <c r="C95" s="298"/>
      <c r="D95" s="299"/>
      <c r="E95" s="302"/>
      <c r="F95" s="302"/>
      <c r="G95" s="305"/>
      <c r="H95" s="305"/>
      <c r="I95" s="326"/>
      <c r="J95" s="326"/>
      <c r="K95" s="329"/>
      <c r="L95" s="329"/>
      <c r="M95" s="320"/>
      <c r="N95" s="268"/>
      <c r="O95" s="323"/>
      <c r="P95" s="274"/>
      <c r="Q95" s="62">
        <v>0.29166666666666669</v>
      </c>
    </row>
    <row r="96" spans="1:24" ht="19.5" customHeight="1" x14ac:dyDescent="0.2">
      <c r="A96" s="275" t="s">
        <v>31</v>
      </c>
      <c r="B96" s="278">
        <f>SUM(B64+1)</f>
        <v>45688</v>
      </c>
      <c r="C96" s="294" t="s">
        <v>496</v>
      </c>
      <c r="D96" s="295"/>
      <c r="E96" s="300"/>
      <c r="F96" s="300"/>
      <c r="G96" s="303">
        <v>0.35902777777777778</v>
      </c>
      <c r="H96" s="303">
        <v>0.52083333333333337</v>
      </c>
      <c r="I96" s="306">
        <v>0.56944444444444442</v>
      </c>
      <c r="J96" s="306">
        <v>0.6777777777777777</v>
      </c>
      <c r="K96" s="300"/>
      <c r="L96" s="300"/>
      <c r="M96" s="263">
        <f>(F115-E115)+(L115-K115)</f>
        <v>0</v>
      </c>
      <c r="N96" s="266">
        <f>(H96-G96)</f>
        <v>0.16180555555555559</v>
      </c>
      <c r="O96" s="269">
        <f>(J96-I96)</f>
        <v>0.10833333333333328</v>
      </c>
      <c r="P96" s="272">
        <f>SUM(M96:O115)</f>
        <v>0.27013888888888887</v>
      </c>
      <c r="R96" s="34" t="s">
        <v>215</v>
      </c>
      <c r="S96" s="34" t="s">
        <v>58</v>
      </c>
      <c r="V96" s="173"/>
      <c r="W96" s="34"/>
    </row>
    <row r="97" spans="1:26" ht="19.5" customHeight="1" x14ac:dyDescent="0.2">
      <c r="A97" s="276"/>
      <c r="B97" s="279"/>
      <c r="C97" s="296"/>
      <c r="D97" s="297"/>
      <c r="E97" s="301"/>
      <c r="F97" s="301"/>
      <c r="G97" s="304"/>
      <c r="H97" s="304"/>
      <c r="I97" s="307"/>
      <c r="J97" s="307"/>
      <c r="K97" s="301"/>
      <c r="L97" s="301"/>
      <c r="M97" s="265"/>
      <c r="N97" s="267"/>
      <c r="O97" s="270"/>
      <c r="P97" s="273"/>
      <c r="S97" s="34" t="s">
        <v>150</v>
      </c>
      <c r="V97" s="173"/>
      <c r="W97" s="34"/>
    </row>
    <row r="98" spans="1:26" ht="19.5" customHeight="1" x14ac:dyDescent="0.2">
      <c r="A98" s="276"/>
      <c r="B98" s="279"/>
      <c r="C98" s="296"/>
      <c r="D98" s="297"/>
      <c r="E98" s="301"/>
      <c r="F98" s="301"/>
      <c r="G98" s="304"/>
      <c r="H98" s="304"/>
      <c r="I98" s="307"/>
      <c r="J98" s="307"/>
      <c r="K98" s="301"/>
      <c r="L98" s="301"/>
      <c r="M98" s="265"/>
      <c r="N98" s="267"/>
      <c r="O98" s="270"/>
      <c r="P98" s="273"/>
      <c r="S98" s="34" t="s">
        <v>491</v>
      </c>
      <c r="V98" s="173"/>
      <c r="W98" s="34"/>
      <c r="Y98" s="202" t="s">
        <v>182</v>
      </c>
    </row>
    <row r="99" spans="1:26" ht="19.5" customHeight="1" x14ac:dyDescent="0.2">
      <c r="A99" s="276"/>
      <c r="B99" s="279"/>
      <c r="C99" s="296"/>
      <c r="D99" s="297"/>
      <c r="E99" s="301"/>
      <c r="F99" s="301"/>
      <c r="G99" s="304"/>
      <c r="H99" s="304"/>
      <c r="I99" s="307"/>
      <c r="J99" s="307"/>
      <c r="K99" s="301"/>
      <c r="L99" s="301"/>
      <c r="M99" s="265"/>
      <c r="N99" s="267"/>
      <c r="O99" s="270"/>
      <c r="P99" s="273"/>
      <c r="S99" s="34" t="s">
        <v>492</v>
      </c>
      <c r="V99" s="202" t="s">
        <v>182</v>
      </c>
      <c r="W99" s="34"/>
    </row>
    <row r="100" spans="1:26" ht="19.5" customHeight="1" x14ac:dyDescent="0.2">
      <c r="A100" s="276"/>
      <c r="B100" s="279"/>
      <c r="C100" s="296"/>
      <c r="D100" s="297"/>
      <c r="E100" s="301"/>
      <c r="F100" s="301"/>
      <c r="G100" s="304"/>
      <c r="H100" s="304"/>
      <c r="I100" s="307"/>
      <c r="J100" s="307"/>
      <c r="K100" s="301"/>
      <c r="L100" s="301"/>
      <c r="M100" s="265"/>
      <c r="N100" s="267"/>
      <c r="O100" s="270"/>
      <c r="P100" s="273"/>
      <c r="S100" s="34" t="s">
        <v>479</v>
      </c>
      <c r="T100" s="34"/>
      <c r="U100" s="187" t="s">
        <v>180</v>
      </c>
      <c r="V100" s="209"/>
    </row>
    <row r="101" spans="1:26" ht="19.5" customHeight="1" x14ac:dyDescent="0.2">
      <c r="A101" s="276"/>
      <c r="B101" s="279"/>
      <c r="C101" s="296"/>
      <c r="D101" s="297"/>
      <c r="E101" s="301"/>
      <c r="F101" s="301"/>
      <c r="G101" s="304"/>
      <c r="H101" s="304"/>
      <c r="I101" s="307"/>
      <c r="J101" s="307"/>
      <c r="K101" s="301"/>
      <c r="L101" s="301"/>
      <c r="M101" s="265"/>
      <c r="N101" s="267"/>
      <c r="O101" s="270"/>
      <c r="P101" s="273"/>
      <c r="S101" s="34"/>
      <c r="T101" s="34" t="s">
        <v>484</v>
      </c>
      <c r="U101" s="1"/>
      <c r="V101" s="315">
        <v>248993504342310</v>
      </c>
      <c r="W101" s="315"/>
      <c r="X101" s="187" t="s">
        <v>180</v>
      </c>
    </row>
    <row r="102" spans="1:26" ht="19.5" customHeight="1" x14ac:dyDescent="0.2">
      <c r="A102" s="276"/>
      <c r="B102" s="279"/>
      <c r="C102" s="296"/>
      <c r="D102" s="297"/>
      <c r="E102" s="301"/>
      <c r="F102" s="301"/>
      <c r="G102" s="304"/>
      <c r="H102" s="304"/>
      <c r="I102" s="307"/>
      <c r="J102" s="307"/>
      <c r="K102" s="301"/>
      <c r="L102" s="301"/>
      <c r="M102" s="265"/>
      <c r="N102" s="267"/>
      <c r="O102" s="270"/>
      <c r="P102" s="273"/>
      <c r="R102" s="34"/>
      <c r="S102" s="34"/>
      <c r="T102" s="34" t="s">
        <v>484</v>
      </c>
      <c r="V102" s="315">
        <v>248993504342311</v>
      </c>
      <c r="W102" s="315"/>
      <c r="X102" s="187" t="s">
        <v>180</v>
      </c>
    </row>
    <row r="103" spans="1:26" ht="19.5" customHeight="1" x14ac:dyDescent="0.2">
      <c r="A103" s="276"/>
      <c r="B103" s="279"/>
      <c r="C103" s="296"/>
      <c r="D103" s="297"/>
      <c r="E103" s="301"/>
      <c r="F103" s="301"/>
      <c r="G103" s="304"/>
      <c r="H103" s="304"/>
      <c r="I103" s="307"/>
      <c r="J103" s="307"/>
      <c r="K103" s="301"/>
      <c r="L103" s="301"/>
      <c r="M103" s="265"/>
      <c r="N103" s="267"/>
      <c r="O103" s="270"/>
      <c r="P103" s="273"/>
      <c r="R103" s="34"/>
      <c r="S103" s="34" t="s">
        <v>495</v>
      </c>
      <c r="T103" s="34"/>
      <c r="V103" s="210"/>
      <c r="W103" s="210"/>
      <c r="X103" s="187" t="s">
        <v>180</v>
      </c>
    </row>
    <row r="104" spans="1:26" ht="19.5" customHeight="1" x14ac:dyDescent="0.2">
      <c r="A104" s="276"/>
      <c r="B104" s="279"/>
      <c r="C104" s="296"/>
      <c r="D104" s="297"/>
      <c r="E104" s="301"/>
      <c r="F104" s="301"/>
      <c r="G104" s="304"/>
      <c r="H104" s="304"/>
      <c r="I104" s="307"/>
      <c r="J104" s="307"/>
      <c r="K104" s="301"/>
      <c r="L104" s="301"/>
      <c r="M104" s="265"/>
      <c r="N104" s="267"/>
      <c r="O104" s="270"/>
      <c r="P104" s="273"/>
      <c r="R104" s="34" t="s">
        <v>174</v>
      </c>
      <c r="S104" s="34" t="s">
        <v>32</v>
      </c>
      <c r="T104" s="34"/>
      <c r="U104" s="1"/>
      <c r="V104" s="210"/>
      <c r="W104" s="210"/>
      <c r="X104" s="34"/>
    </row>
    <row r="105" spans="1:26" ht="19.5" customHeight="1" x14ac:dyDescent="0.2">
      <c r="A105" s="276"/>
      <c r="B105" s="279"/>
      <c r="C105" s="296"/>
      <c r="D105" s="297"/>
      <c r="E105" s="301"/>
      <c r="F105" s="301"/>
      <c r="G105" s="304"/>
      <c r="H105" s="304"/>
      <c r="I105" s="307"/>
      <c r="J105" s="307"/>
      <c r="K105" s="301"/>
      <c r="L105" s="301"/>
      <c r="M105" s="265"/>
      <c r="N105" s="267"/>
      <c r="O105" s="270"/>
      <c r="P105" s="273"/>
      <c r="S105" s="34" t="s">
        <v>198</v>
      </c>
      <c r="T105" s="34"/>
      <c r="U105" s="1"/>
      <c r="V105" s="210"/>
      <c r="W105" s="210"/>
      <c r="X105" s="34"/>
    </row>
    <row r="106" spans="1:26" ht="19.5" customHeight="1" x14ac:dyDescent="0.2">
      <c r="A106" s="276"/>
      <c r="B106" s="279"/>
      <c r="C106" s="296"/>
      <c r="D106" s="297"/>
      <c r="E106" s="301"/>
      <c r="F106" s="301"/>
      <c r="G106" s="304"/>
      <c r="H106" s="304"/>
      <c r="I106" s="307"/>
      <c r="J106" s="307"/>
      <c r="K106" s="301"/>
      <c r="L106" s="301"/>
      <c r="M106" s="265"/>
      <c r="N106" s="267"/>
      <c r="O106" s="270"/>
      <c r="P106" s="273"/>
      <c r="S106" s="34" t="s">
        <v>486</v>
      </c>
      <c r="T106" s="34"/>
      <c r="U106" s="1"/>
      <c r="V106" s="210"/>
      <c r="W106" s="210"/>
      <c r="X106" s="34"/>
    </row>
    <row r="107" spans="1:26" ht="19.5" customHeight="1" x14ac:dyDescent="0.2">
      <c r="A107" s="276"/>
      <c r="B107" s="279"/>
      <c r="C107" s="296"/>
      <c r="D107" s="297"/>
      <c r="E107" s="301"/>
      <c r="F107" s="301"/>
      <c r="G107" s="304"/>
      <c r="H107" s="304"/>
      <c r="I107" s="307"/>
      <c r="J107" s="307"/>
      <c r="K107" s="301"/>
      <c r="L107" s="301"/>
      <c r="M107" s="265"/>
      <c r="N107" s="267"/>
      <c r="O107" s="270"/>
      <c r="P107" s="273"/>
      <c r="S107" s="34"/>
      <c r="T107" s="34" t="s">
        <v>488</v>
      </c>
      <c r="V107" s="314" t="s">
        <v>487</v>
      </c>
      <c r="W107" s="316"/>
      <c r="X107" s="201" t="s">
        <v>493</v>
      </c>
      <c r="Y107" s="201"/>
      <c r="Z107" s="201"/>
    </row>
    <row r="108" spans="1:26" ht="19.5" customHeight="1" x14ac:dyDescent="0.2">
      <c r="A108" s="276"/>
      <c r="B108" s="279"/>
      <c r="C108" s="296"/>
      <c r="D108" s="297"/>
      <c r="E108" s="301"/>
      <c r="F108" s="301"/>
      <c r="G108" s="304"/>
      <c r="H108" s="304"/>
      <c r="I108" s="307"/>
      <c r="J108" s="307"/>
      <c r="K108" s="301"/>
      <c r="L108" s="301"/>
      <c r="M108" s="265"/>
      <c r="N108" s="267"/>
      <c r="O108" s="270"/>
      <c r="P108" s="273"/>
      <c r="R108" s="34" t="s">
        <v>199</v>
      </c>
      <c r="S108" s="34" t="s">
        <v>32</v>
      </c>
      <c r="T108" s="34"/>
      <c r="V108" s="168"/>
      <c r="W108" s="1"/>
      <c r="X108" s="175"/>
      <c r="Y108" s="175"/>
      <c r="Z108" s="175"/>
    </row>
    <row r="109" spans="1:26" ht="19.5" customHeight="1" x14ac:dyDescent="0.2">
      <c r="A109" s="276"/>
      <c r="B109" s="279"/>
      <c r="C109" s="296"/>
      <c r="D109" s="297"/>
      <c r="E109" s="301"/>
      <c r="F109" s="301"/>
      <c r="G109" s="304"/>
      <c r="H109" s="304"/>
      <c r="I109" s="307"/>
      <c r="J109" s="307"/>
      <c r="K109" s="301"/>
      <c r="L109" s="301"/>
      <c r="M109" s="265"/>
      <c r="N109" s="267"/>
      <c r="O109" s="270"/>
      <c r="P109" s="273"/>
      <c r="S109" s="34" t="s">
        <v>200</v>
      </c>
      <c r="T109" s="34"/>
      <c r="V109" s="168"/>
      <c r="W109" s="1"/>
      <c r="X109" s="175"/>
      <c r="Y109" s="175"/>
      <c r="Z109" s="175"/>
    </row>
    <row r="110" spans="1:26" ht="19.5" customHeight="1" x14ac:dyDescent="0.2">
      <c r="A110" s="276"/>
      <c r="B110" s="279"/>
      <c r="C110" s="296"/>
      <c r="D110" s="297"/>
      <c r="E110" s="301"/>
      <c r="F110" s="301"/>
      <c r="G110" s="304"/>
      <c r="H110" s="304"/>
      <c r="I110" s="307"/>
      <c r="J110" s="307"/>
      <c r="K110" s="301"/>
      <c r="L110" s="301"/>
      <c r="M110" s="265"/>
      <c r="N110" s="267"/>
      <c r="O110" s="270"/>
      <c r="P110" s="273"/>
      <c r="S110" s="34" t="s">
        <v>494</v>
      </c>
      <c r="T110" s="34"/>
      <c r="U110" s="202" t="s">
        <v>182</v>
      </c>
      <c r="V110" s="168"/>
      <c r="W110" s="1"/>
      <c r="X110" s="175"/>
      <c r="Y110" s="175"/>
      <c r="Z110" s="175"/>
    </row>
    <row r="111" spans="1:26" ht="19.5" customHeight="1" x14ac:dyDescent="0.2">
      <c r="A111" s="276"/>
      <c r="B111" s="279"/>
      <c r="C111" s="296"/>
      <c r="D111" s="297"/>
      <c r="E111" s="301"/>
      <c r="F111" s="301"/>
      <c r="G111" s="304"/>
      <c r="H111" s="304"/>
      <c r="I111" s="307"/>
      <c r="J111" s="307"/>
      <c r="K111" s="301"/>
      <c r="L111" s="301"/>
      <c r="M111" s="265"/>
      <c r="N111" s="267"/>
      <c r="O111" s="270"/>
      <c r="P111" s="273"/>
      <c r="S111" s="34"/>
      <c r="T111" s="34" t="s">
        <v>401</v>
      </c>
      <c r="V111" s="314" t="s">
        <v>414</v>
      </c>
      <c r="W111" s="314"/>
      <c r="X111" s="202" t="s">
        <v>182</v>
      </c>
      <c r="Y111" s="175"/>
      <c r="Z111" s="175"/>
    </row>
    <row r="112" spans="1:26" ht="19.5" customHeight="1" x14ac:dyDescent="0.2">
      <c r="A112" s="276"/>
      <c r="B112" s="279"/>
      <c r="C112" s="296"/>
      <c r="D112" s="297"/>
      <c r="E112" s="301"/>
      <c r="F112" s="301"/>
      <c r="G112" s="304"/>
      <c r="H112" s="304"/>
      <c r="I112" s="307"/>
      <c r="J112" s="307"/>
      <c r="K112" s="301"/>
      <c r="L112" s="301"/>
      <c r="M112" s="265"/>
      <c r="N112" s="267"/>
      <c r="O112" s="270"/>
      <c r="P112" s="273"/>
      <c r="R112" s="34" t="s">
        <v>153</v>
      </c>
      <c r="S112" s="34" t="s">
        <v>24</v>
      </c>
      <c r="T112" s="34"/>
      <c r="V112" s="168"/>
      <c r="W112" s="168"/>
      <c r="X112" s="34"/>
      <c r="Y112" s="175"/>
      <c r="Z112" s="175"/>
    </row>
    <row r="113" spans="1:26" ht="19.5" customHeight="1" x14ac:dyDescent="0.2">
      <c r="A113" s="276"/>
      <c r="B113" s="279"/>
      <c r="C113" s="296"/>
      <c r="D113" s="297"/>
      <c r="E113" s="301"/>
      <c r="F113" s="301"/>
      <c r="G113" s="304"/>
      <c r="H113" s="304"/>
      <c r="I113" s="307"/>
      <c r="J113" s="307"/>
      <c r="K113" s="301"/>
      <c r="L113" s="301"/>
      <c r="M113" s="265"/>
      <c r="N113" s="267"/>
      <c r="O113" s="270"/>
      <c r="P113" s="273"/>
      <c r="S113" s="34" t="s">
        <v>187</v>
      </c>
      <c r="T113" s="34"/>
      <c r="V113" s="168"/>
      <c r="W113" s="168"/>
      <c r="X113" s="34"/>
      <c r="Y113" s="175"/>
      <c r="Z113" s="175"/>
    </row>
    <row r="114" spans="1:26" ht="19.5" customHeight="1" x14ac:dyDescent="0.2">
      <c r="A114" s="276"/>
      <c r="B114" s="279"/>
      <c r="C114" s="296"/>
      <c r="D114" s="297"/>
      <c r="E114" s="301"/>
      <c r="F114" s="301"/>
      <c r="G114" s="304"/>
      <c r="H114" s="304"/>
      <c r="I114" s="307"/>
      <c r="J114" s="307"/>
      <c r="K114" s="301"/>
      <c r="L114" s="301"/>
      <c r="M114" s="265"/>
      <c r="N114" s="267"/>
      <c r="O114" s="270"/>
      <c r="P114" s="273"/>
      <c r="S114" s="34" t="s">
        <v>497</v>
      </c>
      <c r="T114" s="34"/>
      <c r="V114" s="168"/>
      <c r="W114" s="187" t="s">
        <v>180</v>
      </c>
      <c r="X114" s="34"/>
      <c r="Y114" s="175"/>
      <c r="Z114" s="175"/>
    </row>
    <row r="115" spans="1:26" ht="22.5" customHeight="1" x14ac:dyDescent="0.2">
      <c r="A115" s="277"/>
      <c r="B115" s="280"/>
      <c r="C115" s="298"/>
      <c r="D115" s="299"/>
      <c r="E115" s="302"/>
      <c r="F115" s="302"/>
      <c r="G115" s="305"/>
      <c r="H115" s="305"/>
      <c r="I115" s="308"/>
      <c r="J115" s="308"/>
      <c r="K115" s="302"/>
      <c r="L115" s="302"/>
      <c r="M115" s="264"/>
      <c r="N115" s="268"/>
      <c r="O115" s="271"/>
      <c r="P115" s="274"/>
      <c r="Q115" s="62">
        <v>0.29166666666666669</v>
      </c>
      <c r="W115" s="34"/>
    </row>
    <row r="116" spans="1:26" ht="19.5" customHeight="1" x14ac:dyDescent="0.2">
      <c r="A116" s="35" t="s">
        <v>34</v>
      </c>
      <c r="B116" s="36">
        <f>SUM(B96+1)</f>
        <v>45689</v>
      </c>
      <c r="C116" s="294"/>
      <c r="D116" s="295"/>
      <c r="E116" s="300"/>
      <c r="F116" s="300"/>
      <c r="G116" s="300"/>
      <c r="H116" s="300"/>
      <c r="I116" s="300"/>
      <c r="J116" s="300"/>
      <c r="K116" s="300"/>
      <c r="L116" s="300"/>
      <c r="M116" s="263">
        <f>(F116-E116)+(L116-K116)</f>
        <v>0</v>
      </c>
      <c r="N116" s="263">
        <f>(H116-G116)+(J116-I116)</f>
        <v>0</v>
      </c>
      <c r="O116" s="263">
        <f>(H116-G116)+(J116-I116)</f>
        <v>0</v>
      </c>
      <c r="P116" s="263">
        <f>SUM(M116:O117)</f>
        <v>0</v>
      </c>
    </row>
    <row r="117" spans="1:26" ht="19.5" customHeight="1" x14ac:dyDescent="0.2">
      <c r="A117" s="37" t="s">
        <v>35</v>
      </c>
      <c r="B117" s="36">
        <f>SUM(B116+1)</f>
        <v>45690</v>
      </c>
      <c r="C117" s="298"/>
      <c r="D117" s="299"/>
      <c r="E117" s="302"/>
      <c r="F117" s="302"/>
      <c r="G117" s="302"/>
      <c r="H117" s="302"/>
      <c r="I117" s="302"/>
      <c r="J117" s="302"/>
      <c r="K117" s="302"/>
      <c r="L117" s="302"/>
      <c r="M117" s="264"/>
      <c r="N117" s="264"/>
      <c r="O117" s="264"/>
      <c r="P117" s="264"/>
    </row>
    <row r="118" spans="1:26" ht="30" customHeight="1" x14ac:dyDescent="0.2">
      <c r="A118" s="38"/>
      <c r="B118" s="38"/>
      <c r="C118" s="38"/>
      <c r="D118" s="38"/>
      <c r="E118" s="39"/>
      <c r="F118" s="40"/>
      <c r="G118" s="40"/>
      <c r="H118" s="38"/>
      <c r="I118" s="38"/>
      <c r="J118" s="38"/>
      <c r="K118" s="41"/>
      <c r="L118" s="41"/>
      <c r="M118" s="41"/>
      <c r="N118" s="38"/>
    </row>
    <row r="119" spans="1:26" ht="30.75" customHeight="1" x14ac:dyDescent="0.2">
      <c r="A119" s="38"/>
      <c r="B119" s="38"/>
      <c r="C119" s="38"/>
      <c r="D119" s="38"/>
      <c r="F119" s="38"/>
      <c r="G119" s="38"/>
      <c r="H119" s="38"/>
      <c r="I119" s="38"/>
      <c r="J119" s="281" t="s">
        <v>36</v>
      </c>
      <c r="K119" s="281"/>
      <c r="L119" s="281"/>
      <c r="M119" s="108">
        <f>SUM(M9+M22+M43+M64+M96+M116+M117)</f>
        <v>0</v>
      </c>
      <c r="N119" s="110">
        <f>SUM(N9+N22+N43+N64+N96+N116+N117)</f>
        <v>0.87430555555555567</v>
      </c>
      <c r="O119" s="109">
        <f>SUM(O9+O22+O43+O64+O96+O116+O117)</f>
        <v>0.78263888888888866</v>
      </c>
      <c r="P119" s="111">
        <f>SUM(P9+P22+P43+P64+P96+P116+P117)</f>
        <v>1.6569444444444446</v>
      </c>
    </row>
    <row r="120" spans="1:26" ht="30.75" customHeight="1" x14ac:dyDescent="0.2">
      <c r="A120" s="38"/>
      <c r="B120" s="38"/>
      <c r="C120" s="38"/>
      <c r="D120" s="38"/>
      <c r="F120" s="38"/>
      <c r="G120" s="38"/>
      <c r="H120" s="38"/>
      <c r="I120" s="38"/>
      <c r="J120" s="281" t="s">
        <v>37</v>
      </c>
      <c r="K120" s="281"/>
      <c r="L120" s="282"/>
      <c r="M120" s="42"/>
      <c r="N120" s="51">
        <f>SUM(Q9:Q117)</f>
        <v>1.4583333333333335</v>
      </c>
      <c r="O120" s="43"/>
    </row>
    <row r="121" spans="1:26" ht="30.75" customHeight="1" x14ac:dyDescent="0.2">
      <c r="A121" s="38"/>
      <c r="B121" s="38"/>
      <c r="C121" s="38"/>
      <c r="D121" s="38"/>
      <c r="F121" s="38"/>
      <c r="G121" s="38"/>
      <c r="H121" s="38"/>
      <c r="I121" s="38"/>
      <c r="J121" s="281" t="s">
        <v>38</v>
      </c>
      <c r="K121" s="281"/>
      <c r="L121" s="282"/>
      <c r="M121" s="42"/>
      <c r="N121" s="51">
        <f>SUM(P119-N120)</f>
        <v>0.19861111111111107</v>
      </c>
      <c r="O121" s="43"/>
    </row>
    <row r="122" spans="1:26" ht="30.75" customHeight="1" x14ac:dyDescent="0.2">
      <c r="A122" s="38"/>
      <c r="B122" s="38"/>
      <c r="C122" s="38"/>
      <c r="D122" s="38"/>
      <c r="F122" s="38"/>
      <c r="G122" s="38"/>
      <c r="H122" s="38"/>
      <c r="I122" s="38"/>
      <c r="J122" s="281" t="s">
        <v>39</v>
      </c>
      <c r="K122" s="281"/>
      <c r="L122" s="282"/>
      <c r="M122" s="42"/>
      <c r="N122" s="51">
        <f>'SEM4'!N115</f>
        <v>0.57291666666666685</v>
      </c>
      <c r="O122" s="43"/>
    </row>
    <row r="123" spans="1:26" ht="30.75" customHeight="1" x14ac:dyDescent="0.2">
      <c r="H123" s="38"/>
      <c r="I123" s="38"/>
      <c r="J123" s="281" t="s">
        <v>40</v>
      </c>
      <c r="K123" s="281"/>
      <c r="L123" s="282"/>
      <c r="M123" s="44"/>
      <c r="N123" s="52">
        <f>N121+N122</f>
        <v>0.77152777777777792</v>
      </c>
      <c r="O123" s="45"/>
    </row>
    <row r="130" spans="5:9" x14ac:dyDescent="0.2">
      <c r="F130" s="38"/>
      <c r="G130" s="38"/>
      <c r="H130" s="38"/>
      <c r="I130" s="38"/>
    </row>
    <row r="131" spans="5:9" x14ac:dyDescent="0.2">
      <c r="F131" s="38"/>
      <c r="G131" s="38"/>
      <c r="H131" s="38"/>
      <c r="I131" s="38"/>
    </row>
    <row r="132" spans="5:9" x14ac:dyDescent="0.2">
      <c r="F132" s="38"/>
      <c r="G132" s="38"/>
      <c r="H132" s="38"/>
      <c r="I132" s="38"/>
    </row>
    <row r="133" spans="5:9" x14ac:dyDescent="0.2">
      <c r="F133" s="38"/>
      <c r="G133" s="38"/>
      <c r="H133" s="38"/>
      <c r="I133" s="38"/>
    </row>
    <row r="134" spans="5:9" x14ac:dyDescent="0.2">
      <c r="F134" s="38"/>
      <c r="G134" s="38"/>
      <c r="H134" s="38"/>
      <c r="I134" s="38"/>
    </row>
    <row r="135" spans="5:9" x14ac:dyDescent="0.2">
      <c r="F135" s="38"/>
      <c r="G135" s="38"/>
      <c r="H135" s="38"/>
      <c r="I135" s="38"/>
    </row>
    <row r="141" spans="5:9" x14ac:dyDescent="0.2">
      <c r="E141" s="15"/>
    </row>
  </sheetData>
  <mergeCells count="110">
    <mergeCell ref="C116:D117"/>
    <mergeCell ref="E116:E117"/>
    <mergeCell ref="F116:F117"/>
    <mergeCell ref="G116:G117"/>
    <mergeCell ref="H116:H117"/>
    <mergeCell ref="H96:H115"/>
    <mergeCell ref="I9:I21"/>
    <mergeCell ref="I22:I42"/>
    <mergeCell ref="I96:I115"/>
    <mergeCell ref="G96:G115"/>
    <mergeCell ref="H9:H21"/>
    <mergeCell ref="H22:H42"/>
    <mergeCell ref="C96:D115"/>
    <mergeCell ref="I116:I117"/>
    <mergeCell ref="E9:E21"/>
    <mergeCell ref="F9:F21"/>
    <mergeCell ref="F22:F42"/>
    <mergeCell ref="G9:G21"/>
    <mergeCell ref="G22:G42"/>
    <mergeCell ref="G43:G63"/>
    <mergeCell ref="G64:G95"/>
    <mergeCell ref="J123:L123"/>
    <mergeCell ref="J119:L119"/>
    <mergeCell ref="J120:L120"/>
    <mergeCell ref="J121:L121"/>
    <mergeCell ref="J122:L122"/>
    <mergeCell ref="L22:L42"/>
    <mergeCell ref="K22:K42"/>
    <mergeCell ref="K43:K63"/>
    <mergeCell ref="L43:L63"/>
    <mergeCell ref="L64:L95"/>
    <mergeCell ref="K64:K95"/>
    <mergeCell ref="K96:K115"/>
    <mergeCell ref="L96:L115"/>
    <mergeCell ref="K116:K117"/>
    <mergeCell ref="L116:L117"/>
    <mergeCell ref="J22:J42"/>
    <mergeCell ref="J43:J63"/>
    <mergeCell ref="J116:J117"/>
    <mergeCell ref="J96:J115"/>
    <mergeCell ref="Q6:Q7"/>
    <mergeCell ref="A1:N1"/>
    <mergeCell ref="G6:H6"/>
    <mergeCell ref="I6:J6"/>
    <mergeCell ref="K6:L6"/>
    <mergeCell ref="M6:P6"/>
    <mergeCell ref="A96:A115"/>
    <mergeCell ref="B9:B21"/>
    <mergeCell ref="B22:B42"/>
    <mergeCell ref="B43:B63"/>
    <mergeCell ref="B64:B95"/>
    <mergeCell ref="B96:B115"/>
    <mergeCell ref="A9:A21"/>
    <mergeCell ref="A22:A42"/>
    <mergeCell ref="E22:E42"/>
    <mergeCell ref="E96:E115"/>
    <mergeCell ref="F96:F115"/>
    <mergeCell ref="K9:K21"/>
    <mergeCell ref="P9:P21"/>
    <mergeCell ref="M22:M42"/>
    <mergeCell ref="N22:N42"/>
    <mergeCell ref="O22:O42"/>
    <mergeCell ref="P22:P42"/>
    <mergeCell ref="A43:A63"/>
    <mergeCell ref="A64:A95"/>
    <mergeCell ref="M9:M21"/>
    <mergeCell ref="N9:N21"/>
    <mergeCell ref="O9:O21"/>
    <mergeCell ref="M43:M63"/>
    <mergeCell ref="N43:N63"/>
    <mergeCell ref="O43:O63"/>
    <mergeCell ref="C64:D95"/>
    <mergeCell ref="E43:E63"/>
    <mergeCell ref="F43:F63"/>
    <mergeCell ref="C9:D21"/>
    <mergeCell ref="C22:D42"/>
    <mergeCell ref="C43:D63"/>
    <mergeCell ref="F64:F95"/>
    <mergeCell ref="E64:E95"/>
    <mergeCell ref="I43:I63"/>
    <mergeCell ref="I64:I95"/>
    <mergeCell ref="L9:L21"/>
    <mergeCell ref="J64:J95"/>
    <mergeCell ref="H43:H63"/>
    <mergeCell ref="J9:J21"/>
    <mergeCell ref="M116:M117"/>
    <mergeCell ref="N116:N117"/>
    <mergeCell ref="O116:O117"/>
    <mergeCell ref="P116:P117"/>
    <mergeCell ref="M96:M115"/>
    <mergeCell ref="N96:N115"/>
    <mergeCell ref="O96:O115"/>
    <mergeCell ref="P96:P115"/>
    <mergeCell ref="P43:P63"/>
    <mergeCell ref="M64:M95"/>
    <mergeCell ref="N64:N95"/>
    <mergeCell ref="O64:O95"/>
    <mergeCell ref="P64:P95"/>
    <mergeCell ref="V111:W111"/>
    <mergeCell ref="H64:H95"/>
    <mergeCell ref="V87:W87"/>
    <mergeCell ref="V91:W91"/>
    <mergeCell ref="AA46:AC46"/>
    <mergeCell ref="AA47:AC47"/>
    <mergeCell ref="AA48:AC48"/>
    <mergeCell ref="AA49:AC49"/>
    <mergeCell ref="V86:W86"/>
    <mergeCell ref="V101:W101"/>
    <mergeCell ref="V102:W102"/>
    <mergeCell ref="V107:W107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3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8">
    <pageSetUpPr fitToPage="1"/>
  </sheetPr>
  <dimension ref="A1:AA135"/>
  <sheetViews>
    <sheetView topLeftCell="A3" zoomScale="90" workbookViewId="0">
      <selection activeCell="R92" sqref="R92:S93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2.85546875" customWidth="1"/>
    <col min="20" max="20" width="16.85546875" customWidth="1"/>
    <col min="21" max="21" width="18" customWidth="1"/>
    <col min="22" max="22" width="13.42578125" customWidth="1"/>
  </cols>
  <sheetData>
    <row r="1" spans="1:23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3" ht="60.6" hidden="1" customHeight="1" x14ac:dyDescent="0.2"/>
    <row r="3" spans="1:23" s="3" customFormat="1" ht="12.75" customHeight="1" x14ac:dyDescent="0.2">
      <c r="C3" s="5"/>
      <c r="K3" s="4"/>
      <c r="L3" s="4"/>
      <c r="M3" s="4"/>
      <c r="O3" s="5"/>
      <c r="P3" s="5"/>
      <c r="Q3" s="60"/>
    </row>
    <row r="4" spans="1:23" ht="30" customHeight="1" x14ac:dyDescent="0.2">
      <c r="A4" s="6" t="s">
        <v>0</v>
      </c>
      <c r="B4" s="7" t="s">
        <v>1</v>
      </c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3" ht="39" customHeight="1" x14ac:dyDescent="0.2">
      <c r="A5" s="12" t="s">
        <v>50</v>
      </c>
      <c r="B5" s="13" t="s">
        <v>3</v>
      </c>
      <c r="C5" s="14">
        <f>SUM('SEM5'!B117+1)</f>
        <v>45691</v>
      </c>
      <c r="D5" s="15" t="s">
        <v>4</v>
      </c>
      <c r="E5" s="16">
        <f>SUM(B111)</f>
        <v>45697</v>
      </c>
      <c r="F5" s="17"/>
      <c r="G5" s="17"/>
      <c r="H5" s="17"/>
      <c r="I5" s="17"/>
      <c r="J5" s="17"/>
      <c r="K5" s="18"/>
      <c r="L5" s="18"/>
      <c r="P5" s="19"/>
    </row>
    <row r="6" spans="1:23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3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3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3" ht="19.5" customHeight="1" x14ac:dyDescent="0.2">
      <c r="A9" s="275" t="s">
        <v>20</v>
      </c>
      <c r="B9" s="278">
        <f>SUM(C5)</f>
        <v>45691</v>
      </c>
      <c r="C9" s="334" t="s">
        <v>508</v>
      </c>
      <c r="D9" s="335"/>
      <c r="E9" s="310"/>
      <c r="F9" s="310"/>
      <c r="G9" s="303">
        <v>0</v>
      </c>
      <c r="H9" s="303">
        <v>0</v>
      </c>
      <c r="I9" s="306">
        <v>0.5131944444444444</v>
      </c>
      <c r="J9" s="306">
        <v>0.71250000000000002</v>
      </c>
      <c r="K9" s="310"/>
      <c r="L9" s="310"/>
      <c r="M9" s="263">
        <f>(F9-E9)+(L9-K9)</f>
        <v>0</v>
      </c>
      <c r="N9" s="266">
        <f>(H9-G9)</f>
        <v>0</v>
      </c>
      <c r="O9" s="269">
        <f>(J9-I9)</f>
        <v>0.19930555555555562</v>
      </c>
      <c r="P9" s="272">
        <f>SUM(M9:O30)</f>
        <v>0.19930555555555562</v>
      </c>
      <c r="R9" s="34" t="s">
        <v>167</v>
      </c>
      <c r="S9" s="34" t="s">
        <v>24</v>
      </c>
    </row>
    <row r="10" spans="1:23" ht="19.5" customHeight="1" x14ac:dyDescent="0.2">
      <c r="A10" s="276"/>
      <c r="B10" s="279"/>
      <c r="C10" s="336"/>
      <c r="D10" s="337"/>
      <c r="E10" s="311"/>
      <c r="F10" s="311"/>
      <c r="G10" s="304"/>
      <c r="H10" s="304"/>
      <c r="I10" s="307"/>
      <c r="J10" s="307"/>
      <c r="K10" s="311"/>
      <c r="L10" s="311"/>
      <c r="M10" s="265"/>
      <c r="N10" s="267"/>
      <c r="O10" s="270"/>
      <c r="P10" s="273"/>
      <c r="S10" t="s">
        <v>168</v>
      </c>
    </row>
    <row r="11" spans="1:23" ht="19.5" customHeight="1" x14ac:dyDescent="0.2">
      <c r="A11" s="276"/>
      <c r="B11" s="279"/>
      <c r="C11" s="336"/>
      <c r="D11" s="337"/>
      <c r="E11" s="311"/>
      <c r="F11" s="311"/>
      <c r="G11" s="304"/>
      <c r="H11" s="304"/>
      <c r="I11" s="307"/>
      <c r="J11" s="307"/>
      <c r="K11" s="311"/>
      <c r="L11" s="311"/>
      <c r="M11" s="265"/>
      <c r="N11" s="267"/>
      <c r="O11" s="270"/>
      <c r="P11" s="273"/>
      <c r="S11" s="34" t="s">
        <v>499</v>
      </c>
      <c r="V11" s="187" t="s">
        <v>180</v>
      </c>
    </row>
    <row r="12" spans="1:23" ht="19.5" customHeight="1" x14ac:dyDescent="0.2">
      <c r="A12" s="276"/>
      <c r="B12" s="279"/>
      <c r="C12" s="336"/>
      <c r="D12" s="337"/>
      <c r="E12" s="311"/>
      <c r="F12" s="311"/>
      <c r="G12" s="304"/>
      <c r="H12" s="304"/>
      <c r="I12" s="307"/>
      <c r="J12" s="307"/>
      <c r="K12" s="311"/>
      <c r="L12" s="311"/>
      <c r="M12" s="265"/>
      <c r="N12" s="267"/>
      <c r="O12" s="270"/>
      <c r="P12" s="273"/>
      <c r="S12" s="34" t="s">
        <v>498</v>
      </c>
      <c r="U12" s="202" t="s">
        <v>182</v>
      </c>
    </row>
    <row r="13" spans="1:23" ht="19.5" customHeight="1" x14ac:dyDescent="0.2">
      <c r="A13" s="276"/>
      <c r="B13" s="279"/>
      <c r="C13" s="336"/>
      <c r="D13" s="337"/>
      <c r="E13" s="311"/>
      <c r="F13" s="311"/>
      <c r="G13" s="304"/>
      <c r="H13" s="304"/>
      <c r="I13" s="307"/>
      <c r="J13" s="307"/>
      <c r="K13" s="311"/>
      <c r="L13" s="311"/>
      <c r="M13" s="265"/>
      <c r="N13" s="267"/>
      <c r="O13" s="270"/>
      <c r="P13" s="273"/>
      <c r="R13" t="s">
        <v>231</v>
      </c>
      <c r="S13" s="34" t="s">
        <v>32</v>
      </c>
    </row>
    <row r="14" spans="1:23" ht="19.5" customHeight="1" x14ac:dyDescent="0.2">
      <c r="A14" s="276"/>
      <c r="B14" s="279"/>
      <c r="C14" s="336"/>
      <c r="D14" s="337"/>
      <c r="E14" s="311"/>
      <c r="F14" s="31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S14" s="34" t="s">
        <v>148</v>
      </c>
    </row>
    <row r="15" spans="1:23" ht="19.5" customHeight="1" x14ac:dyDescent="0.2">
      <c r="A15" s="276"/>
      <c r="B15" s="279"/>
      <c r="C15" s="336"/>
      <c r="D15" s="337"/>
      <c r="E15" s="311"/>
      <c r="F15" s="311"/>
      <c r="G15" s="304"/>
      <c r="H15" s="304"/>
      <c r="I15" s="307"/>
      <c r="J15" s="307"/>
      <c r="K15" s="311"/>
      <c r="L15" s="311"/>
      <c r="M15" s="265"/>
      <c r="N15" s="267"/>
      <c r="O15" s="270"/>
      <c r="P15" s="273"/>
      <c r="S15" s="34" t="s">
        <v>500</v>
      </c>
      <c r="W15" s="202" t="s">
        <v>182</v>
      </c>
    </row>
    <row r="16" spans="1:23" ht="19.5" customHeight="1" x14ac:dyDescent="0.2">
      <c r="A16" s="276"/>
      <c r="B16" s="279"/>
      <c r="C16" s="336"/>
      <c r="D16" s="337"/>
      <c r="E16" s="311"/>
      <c r="F16" s="311"/>
      <c r="G16" s="304"/>
      <c r="H16" s="304"/>
      <c r="I16" s="307"/>
      <c r="J16" s="307"/>
      <c r="K16" s="311"/>
      <c r="L16" s="311"/>
      <c r="M16" s="265"/>
      <c r="N16" s="267"/>
      <c r="O16" s="270"/>
      <c r="P16" s="273"/>
      <c r="R16" t="s">
        <v>215</v>
      </c>
      <c r="S16" s="34" t="s">
        <v>32</v>
      </c>
    </row>
    <row r="17" spans="1:24" ht="19.5" customHeight="1" x14ac:dyDescent="0.2">
      <c r="A17" s="276"/>
      <c r="B17" s="279"/>
      <c r="C17" s="336"/>
      <c r="D17" s="337"/>
      <c r="E17" s="311"/>
      <c r="F17" s="311"/>
      <c r="G17" s="304"/>
      <c r="H17" s="304"/>
      <c r="I17" s="307"/>
      <c r="J17" s="307"/>
      <c r="K17" s="311"/>
      <c r="L17" s="311"/>
      <c r="M17" s="265"/>
      <c r="N17" s="267"/>
      <c r="O17" s="270"/>
      <c r="P17" s="273"/>
      <c r="S17" s="34" t="s">
        <v>150</v>
      </c>
    </row>
    <row r="18" spans="1:24" ht="19.5" customHeight="1" x14ac:dyDescent="0.2">
      <c r="A18" s="276"/>
      <c r="B18" s="279"/>
      <c r="C18" s="336"/>
      <c r="D18" s="337"/>
      <c r="E18" s="311"/>
      <c r="F18" s="31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S18" s="34" t="s">
        <v>479</v>
      </c>
      <c r="T18" s="34"/>
      <c r="U18" s="202" t="s">
        <v>182</v>
      </c>
    </row>
    <row r="19" spans="1:24" ht="19.5" customHeight="1" x14ac:dyDescent="0.2">
      <c r="A19" s="276"/>
      <c r="B19" s="279"/>
      <c r="C19" s="336"/>
      <c r="D19" s="337"/>
      <c r="E19" s="311"/>
      <c r="F19" s="311"/>
      <c r="G19" s="304"/>
      <c r="H19" s="304"/>
      <c r="I19" s="307"/>
      <c r="J19" s="307"/>
      <c r="K19" s="311"/>
      <c r="L19" s="311"/>
      <c r="M19" s="265"/>
      <c r="N19" s="267"/>
      <c r="O19" s="270"/>
      <c r="P19" s="273"/>
      <c r="S19" s="34"/>
      <c r="T19" s="34" t="s">
        <v>484</v>
      </c>
      <c r="U19" s="1"/>
      <c r="V19" s="315">
        <v>248993504342310</v>
      </c>
      <c r="W19" s="315"/>
      <c r="X19" s="202" t="s">
        <v>182</v>
      </c>
    </row>
    <row r="20" spans="1:24" ht="19.5" customHeight="1" x14ac:dyDescent="0.2">
      <c r="A20" s="276"/>
      <c r="B20" s="279"/>
      <c r="C20" s="336"/>
      <c r="D20" s="337"/>
      <c r="E20" s="311"/>
      <c r="F20" s="311"/>
      <c r="G20" s="304"/>
      <c r="H20" s="304"/>
      <c r="I20" s="307"/>
      <c r="J20" s="307"/>
      <c r="K20" s="311"/>
      <c r="L20" s="311"/>
      <c r="M20" s="265"/>
      <c r="N20" s="267"/>
      <c r="O20" s="270"/>
      <c r="P20" s="273"/>
      <c r="S20" s="34"/>
      <c r="T20" s="34" t="s">
        <v>484</v>
      </c>
      <c r="V20" s="315">
        <v>248993504342311</v>
      </c>
      <c r="W20" s="315"/>
      <c r="X20" s="202" t="s">
        <v>182</v>
      </c>
    </row>
    <row r="21" spans="1:24" ht="19.5" customHeight="1" x14ac:dyDescent="0.2">
      <c r="A21" s="276"/>
      <c r="B21" s="279"/>
      <c r="C21" s="336"/>
      <c r="D21" s="337"/>
      <c r="E21" s="311"/>
      <c r="F21" s="311"/>
      <c r="G21" s="304"/>
      <c r="H21" s="304"/>
      <c r="I21" s="307"/>
      <c r="J21" s="307"/>
      <c r="K21" s="311"/>
      <c r="L21" s="311"/>
      <c r="M21" s="265"/>
      <c r="N21" s="267"/>
      <c r="O21" s="270"/>
      <c r="P21" s="273"/>
      <c r="R21" t="s">
        <v>225</v>
      </c>
      <c r="S21" s="34" t="s">
        <v>24</v>
      </c>
      <c r="T21" s="34"/>
      <c r="V21" s="210"/>
      <c r="W21" s="210"/>
      <c r="X21" s="34"/>
    </row>
    <row r="22" spans="1:24" ht="19.5" customHeight="1" x14ac:dyDescent="0.2">
      <c r="A22" s="276"/>
      <c r="B22" s="279"/>
      <c r="C22" s="336"/>
      <c r="D22" s="337"/>
      <c r="E22" s="311"/>
      <c r="F22" s="311"/>
      <c r="G22" s="304"/>
      <c r="H22" s="304"/>
      <c r="I22" s="307"/>
      <c r="J22" s="307"/>
      <c r="K22" s="311"/>
      <c r="L22" s="311"/>
      <c r="M22" s="265"/>
      <c r="N22" s="267"/>
      <c r="O22" s="270"/>
      <c r="P22" s="273"/>
      <c r="S22" s="34" t="s">
        <v>229</v>
      </c>
      <c r="T22" s="34"/>
      <c r="V22" s="210"/>
      <c r="W22" s="210"/>
      <c r="X22" s="34"/>
    </row>
    <row r="23" spans="1:24" ht="19.5" customHeight="1" x14ac:dyDescent="0.2">
      <c r="A23" s="276"/>
      <c r="B23" s="279"/>
      <c r="C23" s="336"/>
      <c r="D23" s="337"/>
      <c r="E23" s="311"/>
      <c r="F23" s="311"/>
      <c r="G23" s="304"/>
      <c r="H23" s="304"/>
      <c r="I23" s="307"/>
      <c r="J23" s="307"/>
      <c r="K23" s="311"/>
      <c r="L23" s="311"/>
      <c r="M23" s="265"/>
      <c r="N23" s="267"/>
      <c r="O23" s="270"/>
      <c r="P23" s="273"/>
      <c r="S23" s="34" t="s">
        <v>501</v>
      </c>
      <c r="T23" s="202" t="s">
        <v>182</v>
      </c>
      <c r="V23" s="210"/>
      <c r="W23" s="210"/>
      <c r="X23" s="34"/>
    </row>
    <row r="24" spans="1:24" ht="19.5" customHeight="1" x14ac:dyDescent="0.2">
      <c r="A24" s="276"/>
      <c r="B24" s="279"/>
      <c r="C24" s="336"/>
      <c r="D24" s="337"/>
      <c r="E24" s="311"/>
      <c r="F24" s="311"/>
      <c r="G24" s="304"/>
      <c r="H24" s="304"/>
      <c r="I24" s="307"/>
      <c r="J24" s="307"/>
      <c r="K24" s="311"/>
      <c r="L24" s="311"/>
      <c r="M24" s="265"/>
      <c r="N24" s="267"/>
      <c r="O24" s="270"/>
      <c r="P24" s="273"/>
      <c r="S24" s="34"/>
      <c r="T24" s="34" t="s">
        <v>502</v>
      </c>
      <c r="U24" s="211" t="s">
        <v>506</v>
      </c>
      <c r="V24" s="332" t="s">
        <v>505</v>
      </c>
      <c r="W24" s="333"/>
      <c r="X24" s="212" t="s">
        <v>503</v>
      </c>
    </row>
    <row r="25" spans="1:24" ht="19.5" customHeight="1" x14ac:dyDescent="0.2">
      <c r="A25" s="276"/>
      <c r="B25" s="279"/>
      <c r="C25" s="336"/>
      <c r="D25" s="337"/>
      <c r="E25" s="311"/>
      <c r="F25" s="311"/>
      <c r="G25" s="304"/>
      <c r="H25" s="304"/>
      <c r="I25" s="307"/>
      <c r="J25" s="307"/>
      <c r="K25" s="311"/>
      <c r="L25" s="311"/>
      <c r="M25" s="265"/>
      <c r="N25" s="267"/>
      <c r="O25" s="270"/>
      <c r="P25" s="273"/>
      <c r="S25" s="34"/>
      <c r="T25" s="34" t="s">
        <v>504</v>
      </c>
      <c r="U25" s="211" t="s">
        <v>506</v>
      </c>
      <c r="V25" s="333"/>
      <c r="W25" s="333"/>
      <c r="X25" s="212" t="s">
        <v>503</v>
      </c>
    </row>
    <row r="26" spans="1:24" ht="19.5" customHeight="1" x14ac:dyDescent="0.2">
      <c r="A26" s="276"/>
      <c r="B26" s="279"/>
      <c r="C26" s="336"/>
      <c r="D26" s="337"/>
      <c r="E26" s="311"/>
      <c r="F26" s="311"/>
      <c r="G26" s="304"/>
      <c r="H26" s="304"/>
      <c r="I26" s="307"/>
      <c r="J26" s="307"/>
      <c r="K26" s="311"/>
      <c r="L26" s="311"/>
      <c r="M26" s="265"/>
      <c r="N26" s="267"/>
      <c r="O26" s="270"/>
      <c r="P26" s="273"/>
      <c r="S26" s="34"/>
      <c r="T26" s="34" t="s">
        <v>507</v>
      </c>
      <c r="V26" s="313">
        <v>338982000016</v>
      </c>
      <c r="W26" s="313"/>
      <c r="X26" s="202" t="s">
        <v>182</v>
      </c>
    </row>
    <row r="27" spans="1:24" ht="19.5" customHeight="1" x14ac:dyDescent="0.2">
      <c r="A27" s="276"/>
      <c r="B27" s="279"/>
      <c r="C27" s="336"/>
      <c r="D27" s="337"/>
      <c r="E27" s="311"/>
      <c r="F27" s="311"/>
      <c r="G27" s="304"/>
      <c r="H27" s="304"/>
      <c r="I27" s="307"/>
      <c r="J27" s="307"/>
      <c r="K27" s="311"/>
      <c r="L27" s="311"/>
      <c r="M27" s="265"/>
      <c r="N27" s="267"/>
      <c r="O27" s="270"/>
      <c r="P27" s="273"/>
      <c r="R27" t="s">
        <v>344</v>
      </c>
      <c r="S27" s="34" t="s">
        <v>24</v>
      </c>
      <c r="T27" s="34"/>
      <c r="V27" s="213"/>
      <c r="W27" s="213"/>
      <c r="X27" s="34"/>
    </row>
    <row r="28" spans="1:24" ht="19.5" customHeight="1" x14ac:dyDescent="0.2">
      <c r="A28" s="276"/>
      <c r="B28" s="279"/>
      <c r="C28" s="336"/>
      <c r="D28" s="337"/>
      <c r="E28" s="311"/>
      <c r="F28" s="311"/>
      <c r="G28" s="304"/>
      <c r="H28" s="304"/>
      <c r="I28" s="307"/>
      <c r="J28" s="307"/>
      <c r="K28" s="311"/>
      <c r="L28" s="311"/>
      <c r="M28" s="265"/>
      <c r="N28" s="267"/>
      <c r="O28" s="270"/>
      <c r="P28" s="273"/>
      <c r="S28" s="34" t="s">
        <v>509</v>
      </c>
      <c r="T28" s="34"/>
      <c r="V28" s="187" t="s">
        <v>180</v>
      </c>
      <c r="W28" s="213"/>
      <c r="X28" s="34"/>
    </row>
    <row r="29" spans="1:24" ht="19.5" customHeight="1" x14ac:dyDescent="0.2">
      <c r="A29" s="276"/>
      <c r="B29" s="279"/>
      <c r="C29" s="336"/>
      <c r="D29" s="337"/>
      <c r="E29" s="311"/>
      <c r="F29" s="311"/>
      <c r="G29" s="304"/>
      <c r="H29" s="304"/>
      <c r="I29" s="307"/>
      <c r="J29" s="307"/>
      <c r="K29" s="311"/>
      <c r="L29" s="311"/>
      <c r="M29" s="265"/>
      <c r="N29" s="267"/>
      <c r="O29" s="270"/>
      <c r="P29" s="273"/>
      <c r="S29" t="s">
        <v>510</v>
      </c>
      <c r="T29" s="34"/>
      <c r="V29" s="202" t="s">
        <v>182</v>
      </c>
    </row>
    <row r="30" spans="1:24" ht="19.5" customHeight="1" x14ac:dyDescent="0.2">
      <c r="A30" s="277"/>
      <c r="B30" s="280"/>
      <c r="C30" s="338"/>
      <c r="D30" s="339"/>
      <c r="E30" s="312"/>
      <c r="F30" s="312"/>
      <c r="G30" s="305"/>
      <c r="H30" s="305"/>
      <c r="I30" s="308"/>
      <c r="J30" s="308"/>
      <c r="K30" s="312"/>
      <c r="L30" s="312"/>
      <c r="M30" s="264"/>
      <c r="N30" s="268"/>
      <c r="O30" s="271"/>
      <c r="P30" s="274"/>
      <c r="Q30" s="62">
        <v>0.16666666666666666</v>
      </c>
    </row>
    <row r="31" spans="1:24" ht="19.5" customHeight="1" x14ac:dyDescent="0.2">
      <c r="A31" s="275" t="s">
        <v>22</v>
      </c>
      <c r="B31" s="278">
        <f>SUM(B9+1)</f>
        <v>45692</v>
      </c>
      <c r="C31" s="294" t="s">
        <v>519</v>
      </c>
      <c r="D31" s="295"/>
      <c r="E31" s="310"/>
      <c r="F31" s="310"/>
      <c r="G31" s="303">
        <v>0.32847222222222222</v>
      </c>
      <c r="H31" s="303">
        <v>0.52083333333333337</v>
      </c>
      <c r="I31" s="306">
        <v>0.55208333333333337</v>
      </c>
      <c r="J31" s="306">
        <v>0.72638888888888886</v>
      </c>
      <c r="K31" s="310"/>
      <c r="L31" s="310"/>
      <c r="M31" s="263">
        <f>(F31-E31)+(L31-K31)</f>
        <v>0</v>
      </c>
      <c r="N31" s="266">
        <f>(H31-G31)</f>
        <v>0.19236111111111115</v>
      </c>
      <c r="O31" s="269">
        <f>(J31-I31)</f>
        <v>0.17430555555555549</v>
      </c>
      <c r="P31" s="272">
        <f>SUM(M31:O46)</f>
        <v>0.36666666666666664</v>
      </c>
      <c r="R31" t="s">
        <v>344</v>
      </c>
      <c r="S31" s="34" t="s">
        <v>24</v>
      </c>
      <c r="T31" s="34"/>
    </row>
    <row r="32" spans="1:24" ht="19.5" customHeight="1" x14ac:dyDescent="0.2">
      <c r="A32" s="276"/>
      <c r="B32" s="279"/>
      <c r="C32" s="296"/>
      <c r="D32" s="297"/>
      <c r="E32" s="311"/>
      <c r="F32" s="311"/>
      <c r="G32" s="304"/>
      <c r="H32" s="304"/>
      <c r="I32" s="307"/>
      <c r="J32" s="307"/>
      <c r="K32" s="311"/>
      <c r="L32" s="311"/>
      <c r="M32" s="265"/>
      <c r="N32" s="267"/>
      <c r="O32" s="270"/>
      <c r="P32" s="273"/>
      <c r="S32" s="34" t="s">
        <v>509</v>
      </c>
      <c r="T32" s="34"/>
      <c r="V32" s="202" t="s">
        <v>182</v>
      </c>
    </row>
    <row r="33" spans="1:25" ht="19.5" customHeight="1" x14ac:dyDescent="0.2">
      <c r="A33" s="276"/>
      <c r="B33" s="279"/>
      <c r="C33" s="296"/>
      <c r="D33" s="297"/>
      <c r="E33" s="311"/>
      <c r="F33" s="311"/>
      <c r="G33" s="304"/>
      <c r="H33" s="304"/>
      <c r="I33" s="307"/>
      <c r="J33" s="307"/>
      <c r="K33" s="311"/>
      <c r="L33" s="311"/>
      <c r="M33" s="265"/>
      <c r="N33" s="267"/>
      <c r="O33" s="270"/>
      <c r="P33" s="273"/>
      <c r="S33" s="34" t="s">
        <v>164</v>
      </c>
      <c r="V33" s="202" t="s">
        <v>182</v>
      </c>
    </row>
    <row r="34" spans="1:25" ht="19.5" customHeight="1" x14ac:dyDescent="0.2">
      <c r="A34" s="276"/>
      <c r="B34" s="279"/>
      <c r="C34" s="296"/>
      <c r="D34" s="297"/>
      <c r="E34" s="311"/>
      <c r="F34" s="311"/>
      <c r="G34" s="304"/>
      <c r="H34" s="304"/>
      <c r="I34" s="307"/>
      <c r="J34" s="307"/>
      <c r="K34" s="311"/>
      <c r="L34" s="311"/>
      <c r="M34" s="265"/>
      <c r="N34" s="267"/>
      <c r="O34" s="270"/>
      <c r="P34" s="273"/>
      <c r="R34" t="s">
        <v>171</v>
      </c>
      <c r="S34" s="34" t="s">
        <v>28</v>
      </c>
      <c r="W34" s="34"/>
    </row>
    <row r="35" spans="1:25" ht="19.5" customHeight="1" x14ac:dyDescent="0.2">
      <c r="A35" s="276"/>
      <c r="B35" s="279"/>
      <c r="C35" s="296"/>
      <c r="D35" s="297"/>
      <c r="E35" s="311"/>
      <c r="F35" s="311"/>
      <c r="G35" s="304"/>
      <c r="H35" s="304"/>
      <c r="I35" s="307"/>
      <c r="J35" s="307"/>
      <c r="K35" s="311"/>
      <c r="L35" s="311"/>
      <c r="M35" s="265"/>
      <c r="N35" s="267"/>
      <c r="O35" s="270"/>
      <c r="P35" s="273"/>
      <c r="S35" s="34" t="s">
        <v>511</v>
      </c>
      <c r="U35" s="187" t="s">
        <v>180</v>
      </c>
    </row>
    <row r="36" spans="1:25" ht="19.5" customHeight="1" x14ac:dyDescent="0.2">
      <c r="A36" s="276"/>
      <c r="B36" s="279"/>
      <c r="C36" s="296"/>
      <c r="D36" s="297"/>
      <c r="E36" s="311"/>
      <c r="F36" s="311"/>
      <c r="G36" s="304"/>
      <c r="H36" s="304"/>
      <c r="I36" s="307"/>
      <c r="J36" s="307"/>
      <c r="K36" s="311"/>
      <c r="L36" s="311"/>
      <c r="M36" s="265"/>
      <c r="N36" s="267"/>
      <c r="O36" s="270"/>
      <c r="P36" s="273"/>
      <c r="S36" s="34"/>
      <c r="T36" t="s">
        <v>512</v>
      </c>
      <c r="V36" s="202" t="s">
        <v>182</v>
      </c>
      <c r="X36" s="187" t="s">
        <v>518</v>
      </c>
      <c r="Y36" s="187"/>
    </row>
    <row r="37" spans="1:25" ht="19.5" customHeight="1" x14ac:dyDescent="0.2">
      <c r="A37" s="276"/>
      <c r="B37" s="279"/>
      <c r="C37" s="296"/>
      <c r="D37" s="297"/>
      <c r="E37" s="311"/>
      <c r="F37" s="311"/>
      <c r="G37" s="304"/>
      <c r="H37" s="304"/>
      <c r="I37" s="307"/>
      <c r="J37" s="307"/>
      <c r="K37" s="311"/>
      <c r="L37" s="311"/>
      <c r="M37" s="265"/>
      <c r="N37" s="267"/>
      <c r="O37" s="270"/>
      <c r="P37" s="273"/>
      <c r="S37" s="34"/>
      <c r="T37" t="s">
        <v>513</v>
      </c>
      <c r="V37" s="202" t="s">
        <v>182</v>
      </c>
      <c r="X37" s="187" t="s">
        <v>518</v>
      </c>
      <c r="Y37" s="187"/>
    </row>
    <row r="38" spans="1:25" ht="19.5" customHeight="1" x14ac:dyDescent="0.2">
      <c r="A38" s="276"/>
      <c r="B38" s="279"/>
      <c r="C38" s="296"/>
      <c r="D38" s="297"/>
      <c r="E38" s="311"/>
      <c r="F38" s="311"/>
      <c r="G38" s="304"/>
      <c r="H38" s="304"/>
      <c r="I38" s="307"/>
      <c r="J38" s="307"/>
      <c r="K38" s="311"/>
      <c r="L38" s="311"/>
      <c r="M38" s="265"/>
      <c r="N38" s="267"/>
      <c r="O38" s="270"/>
      <c r="P38" s="273"/>
      <c r="S38" s="34"/>
      <c r="T38" t="s">
        <v>220</v>
      </c>
      <c r="V38" s="187" t="s">
        <v>180</v>
      </c>
    </row>
    <row r="39" spans="1:25" ht="19.5" customHeight="1" x14ac:dyDescent="0.2">
      <c r="A39" s="276"/>
      <c r="B39" s="279"/>
      <c r="C39" s="296"/>
      <c r="D39" s="297"/>
      <c r="E39" s="311"/>
      <c r="F39" s="311"/>
      <c r="G39" s="304"/>
      <c r="H39" s="304"/>
      <c r="I39" s="307"/>
      <c r="J39" s="307"/>
      <c r="K39" s="311"/>
      <c r="L39" s="311"/>
      <c r="M39" s="265"/>
      <c r="N39" s="267"/>
      <c r="O39" s="270"/>
      <c r="P39" s="273"/>
      <c r="R39" t="s">
        <v>514</v>
      </c>
      <c r="S39" t="s">
        <v>24</v>
      </c>
    </row>
    <row r="40" spans="1:25" ht="19.5" customHeight="1" x14ac:dyDescent="0.2">
      <c r="A40" s="276"/>
      <c r="B40" s="279"/>
      <c r="C40" s="296"/>
      <c r="D40" s="297"/>
      <c r="E40" s="311"/>
      <c r="F40" s="311"/>
      <c r="G40" s="304"/>
      <c r="H40" s="304"/>
      <c r="I40" s="307"/>
      <c r="J40" s="307"/>
      <c r="K40" s="311"/>
      <c r="L40" s="311"/>
      <c r="M40" s="265"/>
      <c r="N40" s="267"/>
      <c r="O40" s="270"/>
      <c r="P40" s="273"/>
      <c r="S40" t="s">
        <v>515</v>
      </c>
      <c r="W40" s="202" t="s">
        <v>182</v>
      </c>
    </row>
    <row r="41" spans="1:25" ht="19.5" customHeight="1" x14ac:dyDescent="0.2">
      <c r="A41" s="276"/>
      <c r="B41" s="279"/>
      <c r="C41" s="296"/>
      <c r="D41" s="297"/>
      <c r="E41" s="311"/>
      <c r="F41" s="311"/>
      <c r="G41" s="304"/>
      <c r="H41" s="304"/>
      <c r="I41" s="307"/>
      <c r="J41" s="307"/>
      <c r="K41" s="311"/>
      <c r="L41" s="311"/>
      <c r="M41" s="265"/>
      <c r="N41" s="267"/>
      <c r="O41" s="270"/>
      <c r="P41" s="273"/>
      <c r="R41" t="s">
        <v>516</v>
      </c>
      <c r="S41" t="s">
        <v>32</v>
      </c>
    </row>
    <row r="42" spans="1:25" ht="19.5" customHeight="1" x14ac:dyDescent="0.2">
      <c r="A42" s="276"/>
      <c r="B42" s="279"/>
      <c r="C42" s="296"/>
      <c r="D42" s="297"/>
      <c r="E42" s="311"/>
      <c r="F42" s="311"/>
      <c r="G42" s="304"/>
      <c r="H42" s="304"/>
      <c r="I42" s="307"/>
      <c r="J42" s="307"/>
      <c r="K42" s="311"/>
      <c r="L42" s="311"/>
      <c r="M42" s="265"/>
      <c r="N42" s="267"/>
      <c r="O42" s="270"/>
      <c r="P42" s="273"/>
      <c r="S42" t="s">
        <v>517</v>
      </c>
      <c r="W42" s="202" t="s">
        <v>182</v>
      </c>
    </row>
    <row r="43" spans="1:25" ht="19.5" customHeight="1" x14ac:dyDescent="0.2">
      <c r="A43" s="276"/>
      <c r="B43" s="279"/>
      <c r="C43" s="296"/>
      <c r="D43" s="297"/>
      <c r="E43" s="311"/>
      <c r="F43" s="311"/>
      <c r="G43" s="304"/>
      <c r="H43" s="304"/>
      <c r="I43" s="307"/>
      <c r="J43" s="307"/>
      <c r="K43" s="311"/>
      <c r="L43" s="311"/>
      <c r="M43" s="265"/>
      <c r="N43" s="267"/>
      <c r="O43" s="270"/>
      <c r="P43" s="273"/>
      <c r="R43" t="s">
        <v>520</v>
      </c>
      <c r="S43" s="34" t="s">
        <v>32</v>
      </c>
      <c r="W43" s="34"/>
    </row>
    <row r="44" spans="1:25" ht="19.5" customHeight="1" x14ac:dyDescent="0.2">
      <c r="A44" s="276"/>
      <c r="B44" s="279"/>
      <c r="C44" s="296"/>
      <c r="D44" s="297"/>
      <c r="E44" s="311"/>
      <c r="F44" s="311"/>
      <c r="G44" s="304"/>
      <c r="H44" s="304"/>
      <c r="I44" s="307"/>
      <c r="J44" s="307"/>
      <c r="K44" s="311"/>
      <c r="L44" s="311"/>
      <c r="M44" s="265"/>
      <c r="N44" s="267"/>
      <c r="O44" s="270"/>
      <c r="P44" s="273"/>
      <c r="S44" t="s">
        <v>521</v>
      </c>
      <c r="W44" s="34"/>
    </row>
    <row r="45" spans="1:25" ht="19.5" customHeight="1" x14ac:dyDescent="0.2">
      <c r="A45" s="276"/>
      <c r="B45" s="279"/>
      <c r="C45" s="296"/>
      <c r="D45" s="297"/>
      <c r="E45" s="311"/>
      <c r="F45" s="311"/>
      <c r="G45" s="304"/>
      <c r="H45" s="304"/>
      <c r="I45" s="307"/>
      <c r="J45" s="307"/>
      <c r="K45" s="311"/>
      <c r="L45" s="311"/>
      <c r="M45" s="265"/>
      <c r="N45" s="267"/>
      <c r="O45" s="270"/>
      <c r="P45" s="273"/>
      <c r="T45" s="34" t="s">
        <v>522</v>
      </c>
      <c r="U45" s="313">
        <v>248991004186</v>
      </c>
      <c r="V45" s="313"/>
      <c r="W45" s="202" t="s">
        <v>182</v>
      </c>
    </row>
    <row r="46" spans="1:25" ht="19.5" customHeight="1" x14ac:dyDescent="0.2">
      <c r="A46" s="277"/>
      <c r="B46" s="280"/>
      <c r="C46" s="298"/>
      <c r="D46" s="299"/>
      <c r="E46" s="312"/>
      <c r="F46" s="312"/>
      <c r="G46" s="305"/>
      <c r="H46" s="305"/>
      <c r="I46" s="308"/>
      <c r="J46" s="308"/>
      <c r="K46" s="312"/>
      <c r="L46" s="312"/>
      <c r="M46" s="264"/>
      <c r="N46" s="268"/>
      <c r="O46" s="271"/>
      <c r="P46" s="274"/>
      <c r="Q46" s="62">
        <v>0.29166666666666669</v>
      </c>
    </row>
    <row r="47" spans="1:25" ht="19.5" customHeight="1" x14ac:dyDescent="0.2">
      <c r="A47" s="275" t="s">
        <v>26</v>
      </c>
      <c r="B47" s="278">
        <f>SUM(B31+1)</f>
        <v>45693</v>
      </c>
      <c r="C47" s="294" t="s">
        <v>525</v>
      </c>
      <c r="D47" s="295"/>
      <c r="E47" s="310"/>
      <c r="F47" s="310"/>
      <c r="G47" s="303">
        <v>0.33680555555555558</v>
      </c>
      <c r="H47" s="303">
        <v>0.52083333333333337</v>
      </c>
      <c r="I47" s="306">
        <v>0.56944444444444442</v>
      </c>
      <c r="J47" s="306">
        <v>0.73819444444444449</v>
      </c>
      <c r="K47" s="310"/>
      <c r="L47" s="310"/>
      <c r="M47" s="263">
        <f>(F47-E47)+(L47-K47)</f>
        <v>0</v>
      </c>
      <c r="N47" s="266">
        <f>(H47-G47)</f>
        <v>0.18402777777777779</v>
      </c>
      <c r="O47" s="269">
        <f>(J47-I47)</f>
        <v>0.16875000000000007</v>
      </c>
      <c r="P47" s="272">
        <f>SUM(M47:O61)</f>
        <v>0.35277777777777786</v>
      </c>
      <c r="R47" s="34" t="s">
        <v>171</v>
      </c>
      <c r="S47" t="s">
        <v>23</v>
      </c>
    </row>
    <row r="48" spans="1:25" ht="19.5" customHeight="1" x14ac:dyDescent="0.2">
      <c r="A48" s="276"/>
      <c r="B48" s="279"/>
      <c r="C48" s="296"/>
      <c r="D48" s="297"/>
      <c r="E48" s="311"/>
      <c r="F48" s="311"/>
      <c r="G48" s="304"/>
      <c r="H48" s="304"/>
      <c r="I48" s="307"/>
      <c r="J48" s="307"/>
      <c r="K48" s="311"/>
      <c r="L48" s="311"/>
      <c r="M48" s="265"/>
      <c r="N48" s="267"/>
      <c r="O48" s="270"/>
      <c r="P48" s="273"/>
      <c r="S48" t="s">
        <v>179</v>
      </c>
    </row>
    <row r="49" spans="1:23" ht="19.5" customHeight="1" x14ac:dyDescent="0.2">
      <c r="A49" s="276"/>
      <c r="B49" s="279"/>
      <c r="C49" s="296"/>
      <c r="D49" s="297"/>
      <c r="E49" s="311"/>
      <c r="F49" s="311"/>
      <c r="G49" s="304"/>
      <c r="H49" s="304"/>
      <c r="I49" s="307"/>
      <c r="J49" s="307"/>
      <c r="K49" s="311"/>
      <c r="L49" s="311"/>
      <c r="M49" s="265"/>
      <c r="N49" s="267"/>
      <c r="O49" s="270"/>
      <c r="P49" s="273"/>
      <c r="R49" s="34"/>
      <c r="S49" t="s">
        <v>523</v>
      </c>
      <c r="W49" s="202" t="s">
        <v>182</v>
      </c>
    </row>
    <row r="50" spans="1:23" ht="19.5" customHeight="1" x14ac:dyDescent="0.2">
      <c r="A50" s="276"/>
      <c r="B50" s="279"/>
      <c r="C50" s="296"/>
      <c r="D50" s="297"/>
      <c r="E50" s="311"/>
      <c r="F50" s="311"/>
      <c r="G50" s="304"/>
      <c r="H50" s="304"/>
      <c r="I50" s="307"/>
      <c r="J50" s="307"/>
      <c r="K50" s="311"/>
      <c r="L50" s="311"/>
      <c r="M50" s="265"/>
      <c r="N50" s="267"/>
      <c r="O50" s="270"/>
      <c r="P50" s="273"/>
      <c r="S50" s="34" t="s">
        <v>511</v>
      </c>
      <c r="U50" s="187" t="s">
        <v>180</v>
      </c>
    </row>
    <row r="51" spans="1:23" ht="19.5" customHeight="1" x14ac:dyDescent="0.2">
      <c r="A51" s="276"/>
      <c r="B51" s="279"/>
      <c r="C51" s="296"/>
      <c r="D51" s="297"/>
      <c r="E51" s="311"/>
      <c r="F51" s="311"/>
      <c r="G51" s="304"/>
      <c r="H51" s="304"/>
      <c r="I51" s="307"/>
      <c r="J51" s="307"/>
      <c r="K51" s="311"/>
      <c r="L51" s="311"/>
      <c r="M51" s="265"/>
      <c r="N51" s="267"/>
      <c r="O51" s="270"/>
      <c r="P51" s="273"/>
      <c r="T51" t="s">
        <v>220</v>
      </c>
      <c r="U51" s="187" t="s">
        <v>180</v>
      </c>
    </row>
    <row r="52" spans="1:23" ht="19.5" customHeight="1" x14ac:dyDescent="0.2">
      <c r="A52" s="276"/>
      <c r="B52" s="279"/>
      <c r="C52" s="296"/>
      <c r="D52" s="297"/>
      <c r="E52" s="311"/>
      <c r="F52" s="311"/>
      <c r="G52" s="304"/>
      <c r="H52" s="304"/>
      <c r="I52" s="307"/>
      <c r="J52" s="307"/>
      <c r="K52" s="311"/>
      <c r="L52" s="311"/>
      <c r="M52" s="265"/>
      <c r="N52" s="267"/>
      <c r="O52" s="270"/>
      <c r="P52" s="273"/>
      <c r="R52" t="s">
        <v>145</v>
      </c>
      <c r="S52" t="s">
        <v>32</v>
      </c>
    </row>
    <row r="53" spans="1:23" ht="19.5" customHeight="1" x14ac:dyDescent="0.2">
      <c r="A53" s="276"/>
      <c r="B53" s="279"/>
      <c r="C53" s="296"/>
      <c r="D53" s="297"/>
      <c r="E53" s="311"/>
      <c r="F53" s="311"/>
      <c r="G53" s="304"/>
      <c r="H53" s="304"/>
      <c r="I53" s="307"/>
      <c r="J53" s="307"/>
      <c r="K53" s="311"/>
      <c r="L53" s="311"/>
      <c r="M53" s="265"/>
      <c r="N53" s="267"/>
      <c r="O53" s="270"/>
      <c r="P53" s="273"/>
      <c r="S53" t="s">
        <v>189</v>
      </c>
    </row>
    <row r="54" spans="1:23" ht="19.5" customHeight="1" x14ac:dyDescent="0.2">
      <c r="A54" s="276"/>
      <c r="B54" s="279"/>
      <c r="C54" s="296"/>
      <c r="D54" s="297"/>
      <c r="E54" s="311"/>
      <c r="F54" s="311"/>
      <c r="G54" s="304"/>
      <c r="H54" s="304"/>
      <c r="I54" s="307"/>
      <c r="J54" s="307"/>
      <c r="K54" s="311"/>
      <c r="L54" s="311"/>
      <c r="M54" s="265"/>
      <c r="N54" s="267"/>
      <c r="O54" s="270"/>
      <c r="P54" s="273"/>
      <c r="S54" t="s">
        <v>524</v>
      </c>
      <c r="U54" s="202" t="s">
        <v>182</v>
      </c>
    </row>
    <row r="55" spans="1:23" ht="19.5" customHeight="1" x14ac:dyDescent="0.2">
      <c r="A55" s="276"/>
      <c r="B55" s="279"/>
      <c r="C55" s="296"/>
      <c r="D55" s="297"/>
      <c r="E55" s="311"/>
      <c r="F55" s="311"/>
      <c r="G55" s="304"/>
      <c r="H55" s="304"/>
      <c r="I55" s="307"/>
      <c r="J55" s="307"/>
      <c r="K55" s="311"/>
      <c r="L55" s="311"/>
      <c r="M55" s="265"/>
      <c r="N55" s="267"/>
      <c r="O55" s="270"/>
      <c r="P55" s="273"/>
      <c r="R55" t="s">
        <v>526</v>
      </c>
      <c r="S55" s="34" t="s">
        <v>28</v>
      </c>
    </row>
    <row r="56" spans="1:23" ht="19.5" customHeight="1" x14ac:dyDescent="0.2">
      <c r="A56" s="276"/>
      <c r="B56" s="279"/>
      <c r="C56" s="296"/>
      <c r="D56" s="297"/>
      <c r="E56" s="311"/>
      <c r="F56" s="311"/>
      <c r="G56" s="304"/>
      <c r="H56" s="304"/>
      <c r="I56" s="307"/>
      <c r="J56" s="307"/>
      <c r="K56" s="311"/>
      <c r="L56" s="311"/>
      <c r="M56" s="265"/>
      <c r="N56" s="267"/>
      <c r="O56" s="270"/>
      <c r="P56" s="273"/>
      <c r="S56" t="s">
        <v>527</v>
      </c>
    </row>
    <row r="57" spans="1:23" ht="19.5" customHeight="1" x14ac:dyDescent="0.2">
      <c r="A57" s="276"/>
      <c r="B57" s="279"/>
      <c r="C57" s="296"/>
      <c r="D57" s="297"/>
      <c r="E57" s="311"/>
      <c r="F57" s="311"/>
      <c r="G57" s="304"/>
      <c r="H57" s="304"/>
      <c r="I57" s="307"/>
      <c r="J57" s="307"/>
      <c r="K57" s="311"/>
      <c r="L57" s="311"/>
      <c r="M57" s="265"/>
      <c r="N57" s="267"/>
      <c r="O57" s="270"/>
      <c r="P57" s="273"/>
      <c r="S57" t="s">
        <v>528</v>
      </c>
      <c r="U57" s="202" t="s">
        <v>182</v>
      </c>
    </row>
    <row r="58" spans="1:23" ht="19.5" customHeight="1" x14ac:dyDescent="0.2">
      <c r="A58" s="276"/>
      <c r="B58" s="279"/>
      <c r="C58" s="296"/>
      <c r="D58" s="297"/>
      <c r="E58" s="311"/>
      <c r="F58" s="311"/>
      <c r="G58" s="304"/>
      <c r="H58" s="304"/>
      <c r="I58" s="307"/>
      <c r="J58" s="307"/>
      <c r="K58" s="311"/>
      <c r="L58" s="311"/>
      <c r="M58" s="265"/>
      <c r="N58" s="267"/>
      <c r="O58" s="270"/>
      <c r="P58" s="273"/>
      <c r="T58" s="34" t="s">
        <v>529</v>
      </c>
      <c r="U58" s="196">
        <v>24030071116031</v>
      </c>
      <c r="V58" s="202" t="s">
        <v>182</v>
      </c>
    </row>
    <row r="59" spans="1:23" ht="19.5" customHeight="1" x14ac:dyDescent="0.2">
      <c r="A59" s="276"/>
      <c r="B59" s="279"/>
      <c r="C59" s="296"/>
      <c r="D59" s="297"/>
      <c r="E59" s="311"/>
      <c r="F59" s="311"/>
      <c r="G59" s="304"/>
      <c r="H59" s="304"/>
      <c r="I59" s="307"/>
      <c r="J59" s="307"/>
      <c r="K59" s="311"/>
      <c r="L59" s="311"/>
      <c r="M59" s="265"/>
      <c r="N59" s="267"/>
      <c r="O59" s="270"/>
      <c r="P59" s="273"/>
      <c r="T59" s="34" t="s">
        <v>530</v>
      </c>
      <c r="U59" s="196">
        <v>24030071116032</v>
      </c>
      <c r="V59" s="202" t="s">
        <v>182</v>
      </c>
    </row>
    <row r="60" spans="1:23" ht="19.5" customHeight="1" x14ac:dyDescent="0.2">
      <c r="A60" s="276"/>
      <c r="B60" s="279"/>
      <c r="C60" s="296"/>
      <c r="D60" s="297"/>
      <c r="E60" s="311"/>
      <c r="F60" s="311"/>
      <c r="G60" s="304"/>
      <c r="H60" s="304"/>
      <c r="I60" s="307"/>
      <c r="J60" s="307"/>
      <c r="K60" s="311"/>
      <c r="L60" s="311"/>
      <c r="M60" s="265"/>
      <c r="N60" s="267"/>
      <c r="O60" s="270"/>
      <c r="P60" s="273"/>
    </row>
    <row r="61" spans="1:23" ht="19.5" customHeight="1" x14ac:dyDescent="0.2">
      <c r="A61" s="277"/>
      <c r="B61" s="280"/>
      <c r="C61" s="298"/>
      <c r="D61" s="299"/>
      <c r="E61" s="312"/>
      <c r="F61" s="312"/>
      <c r="G61" s="305"/>
      <c r="H61" s="305"/>
      <c r="I61" s="308"/>
      <c r="J61" s="308"/>
      <c r="K61" s="312"/>
      <c r="L61" s="312"/>
      <c r="M61" s="264"/>
      <c r="N61" s="268"/>
      <c r="O61" s="271"/>
      <c r="P61" s="274"/>
      <c r="Q61" s="62">
        <v>0.29166666666666669</v>
      </c>
    </row>
    <row r="62" spans="1:23" ht="19.5" customHeight="1" x14ac:dyDescent="0.2">
      <c r="A62" s="275" t="s">
        <v>30</v>
      </c>
      <c r="B62" s="278">
        <f>SUM(B47+1)</f>
        <v>45694</v>
      </c>
      <c r="C62" s="294" t="s">
        <v>536</v>
      </c>
      <c r="D62" s="295"/>
      <c r="E62" s="310"/>
      <c r="F62" s="310"/>
      <c r="G62" s="303">
        <v>0.3611111111111111</v>
      </c>
      <c r="H62" s="303">
        <v>0.52083333333333337</v>
      </c>
      <c r="I62" s="306">
        <v>0.56944444444444442</v>
      </c>
      <c r="J62" s="306">
        <v>0.74722222222222223</v>
      </c>
      <c r="K62" s="310"/>
      <c r="L62" s="310"/>
      <c r="M62" s="263">
        <f>(F62-E62)+(L62-K62)</f>
        <v>0</v>
      </c>
      <c r="N62" s="266">
        <f>(H62-G62)</f>
        <v>0.15972222222222227</v>
      </c>
      <c r="O62" s="269">
        <f>(J62-I62)</f>
        <v>0.17777777777777781</v>
      </c>
      <c r="P62" s="272">
        <f>SUM(M62:O91)</f>
        <v>0.33750000000000008</v>
      </c>
      <c r="R62" t="s">
        <v>171</v>
      </c>
      <c r="S62" s="34" t="s">
        <v>29</v>
      </c>
      <c r="W62" s="34"/>
    </row>
    <row r="63" spans="1:23" ht="19.5" customHeight="1" x14ac:dyDescent="0.2">
      <c r="A63" s="276"/>
      <c r="B63" s="279"/>
      <c r="C63" s="296"/>
      <c r="D63" s="297"/>
      <c r="E63" s="311"/>
      <c r="F63" s="311"/>
      <c r="G63" s="304"/>
      <c r="H63" s="304"/>
      <c r="I63" s="307"/>
      <c r="J63" s="307"/>
      <c r="K63" s="311"/>
      <c r="L63" s="311"/>
      <c r="M63" s="265"/>
      <c r="N63" s="267"/>
      <c r="O63" s="270"/>
      <c r="P63" s="273"/>
      <c r="S63" s="34" t="s">
        <v>179</v>
      </c>
      <c r="W63" s="34"/>
    </row>
    <row r="64" spans="1:23" ht="19.5" customHeight="1" x14ac:dyDescent="0.2">
      <c r="A64" s="276"/>
      <c r="B64" s="279"/>
      <c r="C64" s="296"/>
      <c r="D64" s="297"/>
      <c r="E64" s="311"/>
      <c r="F64" s="311"/>
      <c r="G64" s="304"/>
      <c r="H64" s="304"/>
      <c r="I64" s="307"/>
      <c r="J64" s="307"/>
      <c r="K64" s="311"/>
      <c r="L64" s="311"/>
      <c r="M64" s="265"/>
      <c r="N64" s="267"/>
      <c r="O64" s="270"/>
      <c r="P64" s="273"/>
      <c r="S64" s="34" t="s">
        <v>511</v>
      </c>
      <c r="U64" s="187" t="s">
        <v>180</v>
      </c>
    </row>
    <row r="65" spans="1:27" ht="19.5" customHeight="1" x14ac:dyDescent="0.2">
      <c r="A65" s="276"/>
      <c r="B65" s="279"/>
      <c r="C65" s="296"/>
      <c r="D65" s="297"/>
      <c r="E65" s="311"/>
      <c r="F65" s="311"/>
      <c r="G65" s="304"/>
      <c r="H65" s="304"/>
      <c r="I65" s="307"/>
      <c r="J65" s="307"/>
      <c r="K65" s="311"/>
      <c r="L65" s="311"/>
      <c r="M65" s="265"/>
      <c r="N65" s="267"/>
      <c r="O65" s="270"/>
      <c r="P65" s="273"/>
      <c r="S65" s="34"/>
      <c r="T65" t="s">
        <v>512</v>
      </c>
      <c r="V65" s="202" t="s">
        <v>182</v>
      </c>
    </row>
    <row r="66" spans="1:27" ht="19.5" customHeight="1" x14ac:dyDescent="0.2">
      <c r="A66" s="276"/>
      <c r="B66" s="279"/>
      <c r="C66" s="296"/>
      <c r="D66" s="297"/>
      <c r="E66" s="311"/>
      <c r="F66" s="311"/>
      <c r="G66" s="304"/>
      <c r="H66" s="304"/>
      <c r="I66" s="307"/>
      <c r="J66" s="307"/>
      <c r="K66" s="311"/>
      <c r="L66" s="311"/>
      <c r="M66" s="265"/>
      <c r="N66" s="267"/>
      <c r="O66" s="270"/>
      <c r="P66" s="273"/>
      <c r="S66" s="34"/>
      <c r="T66" t="s">
        <v>513</v>
      </c>
      <c r="V66" s="202" t="s">
        <v>182</v>
      </c>
    </row>
    <row r="67" spans="1:27" ht="19.5" customHeight="1" x14ac:dyDescent="0.2">
      <c r="A67" s="276"/>
      <c r="B67" s="279"/>
      <c r="C67" s="296"/>
      <c r="D67" s="297"/>
      <c r="E67" s="311"/>
      <c r="F67" s="311"/>
      <c r="G67" s="304"/>
      <c r="H67" s="304"/>
      <c r="I67" s="307"/>
      <c r="J67" s="307"/>
      <c r="K67" s="311"/>
      <c r="L67" s="311"/>
      <c r="M67" s="265"/>
      <c r="N67" s="267"/>
      <c r="O67" s="270"/>
      <c r="P67" s="273"/>
      <c r="S67" s="34"/>
      <c r="T67" t="s">
        <v>220</v>
      </c>
      <c r="V67" s="187" t="s">
        <v>180</v>
      </c>
      <c r="W67" s="214" t="s">
        <v>538</v>
      </c>
      <c r="X67" s="191"/>
      <c r="Y67" s="191"/>
    </row>
    <row r="68" spans="1:27" ht="19.5" customHeight="1" x14ac:dyDescent="0.2">
      <c r="A68" s="276"/>
      <c r="B68" s="279"/>
      <c r="C68" s="296"/>
      <c r="D68" s="297"/>
      <c r="E68" s="311"/>
      <c r="F68" s="311"/>
      <c r="G68" s="304"/>
      <c r="H68" s="304"/>
      <c r="I68" s="307"/>
      <c r="J68" s="307"/>
      <c r="K68" s="311"/>
      <c r="L68" s="311"/>
      <c r="M68" s="265"/>
      <c r="N68" s="267"/>
      <c r="O68" s="270"/>
      <c r="P68" s="273"/>
      <c r="S68" s="34" t="s">
        <v>533</v>
      </c>
      <c r="W68" s="34"/>
    </row>
    <row r="69" spans="1:27" ht="19.5" customHeight="1" x14ac:dyDescent="0.2">
      <c r="A69" s="276"/>
      <c r="B69" s="279"/>
      <c r="C69" s="296"/>
      <c r="D69" s="297"/>
      <c r="E69" s="311"/>
      <c r="F69" s="311"/>
      <c r="G69" s="304"/>
      <c r="H69" s="304"/>
      <c r="I69" s="307"/>
      <c r="J69" s="307"/>
      <c r="K69" s="311"/>
      <c r="L69" s="311"/>
      <c r="M69" s="265"/>
      <c r="N69" s="267"/>
      <c r="O69" s="270"/>
      <c r="P69" s="273"/>
      <c r="S69" s="34"/>
      <c r="T69" s="34" t="s">
        <v>545</v>
      </c>
      <c r="U69" s="34" t="s">
        <v>544</v>
      </c>
      <c r="V69" s="187" t="s">
        <v>180</v>
      </c>
      <c r="W69" s="214" t="s">
        <v>546</v>
      </c>
      <c r="X69" s="191"/>
      <c r="Y69" s="191"/>
      <c r="Z69" s="191"/>
      <c r="AA69" s="191"/>
    </row>
    <row r="70" spans="1:27" ht="19.5" customHeight="1" x14ac:dyDescent="0.2">
      <c r="A70" s="276"/>
      <c r="B70" s="279"/>
      <c r="C70" s="296"/>
      <c r="D70" s="297"/>
      <c r="E70" s="311"/>
      <c r="F70" s="311"/>
      <c r="G70" s="304"/>
      <c r="H70" s="304"/>
      <c r="I70" s="307"/>
      <c r="J70" s="307"/>
      <c r="K70" s="311"/>
      <c r="L70" s="311"/>
      <c r="M70" s="265"/>
      <c r="N70" s="267"/>
      <c r="O70" s="270"/>
      <c r="P70" s="273"/>
      <c r="R70" s="34" t="s">
        <v>174</v>
      </c>
      <c r="S70" t="s">
        <v>32</v>
      </c>
    </row>
    <row r="71" spans="1:27" ht="19.5" customHeight="1" x14ac:dyDescent="0.2">
      <c r="A71" s="276"/>
      <c r="B71" s="279"/>
      <c r="C71" s="296"/>
      <c r="D71" s="297"/>
      <c r="E71" s="311"/>
      <c r="F71" s="311"/>
      <c r="G71" s="304"/>
      <c r="H71" s="304"/>
      <c r="I71" s="307"/>
      <c r="J71" s="307"/>
      <c r="K71" s="311"/>
      <c r="L71" s="311"/>
      <c r="M71" s="265"/>
      <c r="N71" s="267"/>
      <c r="O71" s="270"/>
      <c r="P71" s="273"/>
      <c r="S71" s="34" t="s">
        <v>198</v>
      </c>
    </row>
    <row r="72" spans="1:27" ht="19.5" customHeight="1" x14ac:dyDescent="0.2">
      <c r="A72" s="276"/>
      <c r="B72" s="279"/>
      <c r="C72" s="296"/>
      <c r="D72" s="297"/>
      <c r="E72" s="311"/>
      <c r="F72" s="311"/>
      <c r="G72" s="304"/>
      <c r="H72" s="304"/>
      <c r="I72" s="307"/>
      <c r="J72" s="307"/>
      <c r="K72" s="311"/>
      <c r="L72" s="311"/>
      <c r="M72" s="265"/>
      <c r="N72" s="267"/>
      <c r="O72" s="270"/>
      <c r="P72" s="273"/>
      <c r="R72" s="34"/>
      <c r="S72" s="34" t="s">
        <v>531</v>
      </c>
      <c r="W72" s="202" t="s">
        <v>182</v>
      </c>
    </row>
    <row r="73" spans="1:27" ht="19.5" customHeight="1" x14ac:dyDescent="0.2">
      <c r="A73" s="276"/>
      <c r="B73" s="279"/>
      <c r="C73" s="296"/>
      <c r="D73" s="297"/>
      <c r="E73" s="311"/>
      <c r="F73" s="311"/>
      <c r="G73" s="304"/>
      <c r="H73" s="304"/>
      <c r="I73" s="307"/>
      <c r="J73" s="307"/>
      <c r="K73" s="311"/>
      <c r="L73" s="311"/>
      <c r="M73" s="265"/>
      <c r="N73" s="267"/>
      <c r="O73" s="270"/>
      <c r="P73" s="273"/>
      <c r="R73" s="34"/>
      <c r="S73" s="34" t="s">
        <v>539</v>
      </c>
      <c r="W73" s="202" t="s">
        <v>182</v>
      </c>
    </row>
    <row r="74" spans="1:27" ht="19.5" customHeight="1" x14ac:dyDescent="0.2">
      <c r="A74" s="276"/>
      <c r="B74" s="279"/>
      <c r="C74" s="296"/>
      <c r="D74" s="297"/>
      <c r="E74" s="311"/>
      <c r="F74" s="311"/>
      <c r="G74" s="304"/>
      <c r="H74" s="304"/>
      <c r="I74" s="307"/>
      <c r="J74" s="307"/>
      <c r="K74" s="311"/>
      <c r="L74" s="311"/>
      <c r="M74" s="265"/>
      <c r="N74" s="267"/>
      <c r="O74" s="270"/>
      <c r="P74" s="273"/>
      <c r="R74" t="s">
        <v>526</v>
      </c>
      <c r="S74" s="193"/>
    </row>
    <row r="75" spans="1:27" ht="19.5" customHeight="1" x14ac:dyDescent="0.2">
      <c r="A75" s="276"/>
      <c r="B75" s="279"/>
      <c r="C75" s="296"/>
      <c r="D75" s="297"/>
      <c r="E75" s="311"/>
      <c r="F75" s="311"/>
      <c r="G75" s="304"/>
      <c r="H75" s="304"/>
      <c r="I75" s="307"/>
      <c r="J75" s="307"/>
      <c r="K75" s="311"/>
      <c r="L75" s="311"/>
      <c r="M75" s="265"/>
      <c r="N75" s="267"/>
      <c r="O75" s="270"/>
      <c r="P75" s="273"/>
      <c r="S75" t="s">
        <v>527</v>
      </c>
    </row>
    <row r="76" spans="1:27" ht="19.5" customHeight="1" x14ac:dyDescent="0.2">
      <c r="A76" s="276"/>
      <c r="B76" s="279"/>
      <c r="C76" s="296"/>
      <c r="D76" s="297"/>
      <c r="E76" s="311"/>
      <c r="F76" s="311"/>
      <c r="G76" s="304"/>
      <c r="H76" s="304"/>
      <c r="I76" s="307"/>
      <c r="J76" s="307"/>
      <c r="K76" s="311"/>
      <c r="L76" s="311"/>
      <c r="M76" s="265"/>
      <c r="N76" s="267"/>
      <c r="O76" s="270"/>
      <c r="P76" s="273"/>
      <c r="S76" t="s">
        <v>528</v>
      </c>
      <c r="U76" s="187" t="s">
        <v>180</v>
      </c>
    </row>
    <row r="77" spans="1:27" ht="19.5" customHeight="1" x14ac:dyDescent="0.2">
      <c r="A77" s="276"/>
      <c r="B77" s="279"/>
      <c r="C77" s="296"/>
      <c r="D77" s="297"/>
      <c r="E77" s="311"/>
      <c r="F77" s="311"/>
      <c r="G77" s="304"/>
      <c r="H77" s="304"/>
      <c r="I77" s="307"/>
      <c r="J77" s="307"/>
      <c r="K77" s="311"/>
      <c r="L77" s="311"/>
      <c r="M77" s="265"/>
      <c r="N77" s="267"/>
      <c r="O77" s="270"/>
      <c r="P77" s="273"/>
      <c r="T77" s="34" t="s">
        <v>529</v>
      </c>
      <c r="U77" s="196">
        <v>24030071116031</v>
      </c>
      <c r="V77" s="202" t="s">
        <v>182</v>
      </c>
      <c r="W77" s="214" t="s">
        <v>532</v>
      </c>
      <c r="X77" s="191"/>
    </row>
    <row r="78" spans="1:27" ht="19.5" customHeight="1" x14ac:dyDescent="0.2">
      <c r="A78" s="276"/>
      <c r="B78" s="279"/>
      <c r="C78" s="296"/>
      <c r="D78" s="297"/>
      <c r="E78" s="311"/>
      <c r="F78" s="311"/>
      <c r="G78" s="304"/>
      <c r="H78" s="304"/>
      <c r="I78" s="307"/>
      <c r="J78" s="307"/>
      <c r="K78" s="311"/>
      <c r="L78" s="311"/>
      <c r="M78" s="265"/>
      <c r="N78" s="267"/>
      <c r="O78" s="270"/>
      <c r="P78" s="273"/>
      <c r="T78" s="34" t="s">
        <v>530</v>
      </c>
      <c r="U78" s="196">
        <v>24030071116032</v>
      </c>
      <c r="V78" s="202" t="s">
        <v>182</v>
      </c>
      <c r="W78" s="214" t="s">
        <v>532</v>
      </c>
      <c r="X78" s="191"/>
    </row>
    <row r="79" spans="1:27" ht="19.5" customHeight="1" x14ac:dyDescent="0.2">
      <c r="A79" s="276"/>
      <c r="B79" s="279"/>
      <c r="C79" s="296"/>
      <c r="D79" s="297"/>
      <c r="E79" s="311"/>
      <c r="F79" s="311"/>
      <c r="G79" s="304"/>
      <c r="H79" s="304"/>
      <c r="I79" s="307"/>
      <c r="J79" s="307"/>
      <c r="K79" s="311"/>
      <c r="L79" s="311"/>
      <c r="M79" s="265"/>
      <c r="N79" s="267"/>
      <c r="O79" s="270"/>
      <c r="P79" s="273"/>
      <c r="R79" t="s">
        <v>191</v>
      </c>
      <c r="S79" s="189"/>
      <c r="T79" s="34"/>
      <c r="U79" s="196"/>
      <c r="V79" s="34"/>
      <c r="W79" s="34"/>
    </row>
    <row r="80" spans="1:27" ht="19.5" customHeight="1" x14ac:dyDescent="0.2">
      <c r="A80" s="276"/>
      <c r="B80" s="279"/>
      <c r="C80" s="296"/>
      <c r="D80" s="297"/>
      <c r="E80" s="311"/>
      <c r="F80" s="311"/>
      <c r="G80" s="304"/>
      <c r="H80" s="304"/>
      <c r="I80" s="307"/>
      <c r="J80" s="307"/>
      <c r="K80" s="311"/>
      <c r="L80" s="311"/>
      <c r="M80" s="265"/>
      <c r="N80" s="267"/>
      <c r="O80" s="270"/>
      <c r="P80" s="273"/>
      <c r="S80" t="s">
        <v>192</v>
      </c>
      <c r="T80" s="34"/>
      <c r="U80" s="196"/>
      <c r="V80" s="34"/>
      <c r="W80" s="34"/>
    </row>
    <row r="81" spans="1:24" ht="19.5" customHeight="1" x14ac:dyDescent="0.2">
      <c r="A81" s="276"/>
      <c r="B81" s="279"/>
      <c r="C81" s="296"/>
      <c r="D81" s="297"/>
      <c r="E81" s="311"/>
      <c r="F81" s="311"/>
      <c r="G81" s="304"/>
      <c r="H81" s="304"/>
      <c r="I81" s="307"/>
      <c r="J81" s="307"/>
      <c r="K81" s="311"/>
      <c r="L81" s="311"/>
      <c r="M81" s="265"/>
      <c r="N81" s="267"/>
      <c r="O81" s="270"/>
      <c r="P81" s="273"/>
      <c r="S81" t="s">
        <v>533</v>
      </c>
      <c r="T81" s="34"/>
      <c r="U81" s="196"/>
      <c r="V81" s="34"/>
      <c r="W81" s="34"/>
    </row>
    <row r="82" spans="1:24" ht="19.5" customHeight="1" x14ac:dyDescent="0.2">
      <c r="A82" s="276"/>
      <c r="B82" s="279"/>
      <c r="C82" s="296"/>
      <c r="D82" s="297"/>
      <c r="E82" s="311"/>
      <c r="F82" s="311"/>
      <c r="G82" s="304"/>
      <c r="H82" s="304"/>
      <c r="I82" s="307"/>
      <c r="J82" s="307"/>
      <c r="K82" s="311"/>
      <c r="L82" s="311"/>
      <c r="M82" s="265"/>
      <c r="N82" s="267"/>
      <c r="O82" s="270"/>
      <c r="P82" s="273"/>
      <c r="T82" s="34" t="s">
        <v>534</v>
      </c>
      <c r="U82" s="196">
        <v>2412517219001</v>
      </c>
      <c r="V82" s="187" t="s">
        <v>180</v>
      </c>
      <c r="W82" s="34"/>
    </row>
    <row r="83" spans="1:24" ht="19.5" customHeight="1" x14ac:dyDescent="0.2">
      <c r="A83" s="276"/>
      <c r="B83" s="279"/>
      <c r="C83" s="296"/>
      <c r="D83" s="297"/>
      <c r="E83" s="311"/>
      <c r="F83" s="311"/>
      <c r="G83" s="304"/>
      <c r="H83" s="304"/>
      <c r="I83" s="307"/>
      <c r="J83" s="307"/>
      <c r="K83" s="311"/>
      <c r="L83" s="311"/>
      <c r="M83" s="265"/>
      <c r="N83" s="267"/>
      <c r="O83" s="270"/>
      <c r="P83" s="273"/>
      <c r="R83" s="34" t="s">
        <v>63</v>
      </c>
      <c r="S83" s="34" t="s">
        <v>24</v>
      </c>
      <c r="T83" s="34"/>
      <c r="U83" s="196"/>
      <c r="V83" s="34"/>
      <c r="W83" s="34"/>
    </row>
    <row r="84" spans="1:24" ht="19.5" customHeight="1" x14ac:dyDescent="0.2">
      <c r="A84" s="276"/>
      <c r="B84" s="279"/>
      <c r="C84" s="296"/>
      <c r="D84" s="297"/>
      <c r="E84" s="311"/>
      <c r="F84" s="311"/>
      <c r="G84" s="304"/>
      <c r="H84" s="304"/>
      <c r="I84" s="307"/>
      <c r="J84" s="307"/>
      <c r="K84" s="311"/>
      <c r="L84" s="311"/>
      <c r="M84" s="265"/>
      <c r="N84" s="267"/>
      <c r="O84" s="270"/>
      <c r="P84" s="273"/>
      <c r="R84" s="34"/>
      <c r="S84" s="34" t="s">
        <v>535</v>
      </c>
      <c r="T84" s="34"/>
      <c r="U84" s="196"/>
      <c r="V84" s="34"/>
      <c r="W84" s="202" t="s">
        <v>182</v>
      </c>
    </row>
    <row r="85" spans="1:24" ht="19.5" customHeight="1" x14ac:dyDescent="0.2">
      <c r="A85" s="276"/>
      <c r="B85" s="279"/>
      <c r="C85" s="296"/>
      <c r="D85" s="297"/>
      <c r="E85" s="311"/>
      <c r="F85" s="311"/>
      <c r="G85" s="304"/>
      <c r="H85" s="304"/>
      <c r="I85" s="307"/>
      <c r="J85" s="307"/>
      <c r="K85" s="311"/>
      <c r="L85" s="311"/>
      <c r="M85" s="265"/>
      <c r="N85" s="267"/>
      <c r="O85" s="270"/>
      <c r="P85" s="273"/>
      <c r="R85" s="34" t="s">
        <v>184</v>
      </c>
      <c r="S85" s="34" t="s">
        <v>32</v>
      </c>
      <c r="T85" s="34"/>
      <c r="U85" s="196"/>
      <c r="V85" s="34"/>
      <c r="W85" s="34"/>
    </row>
    <row r="86" spans="1:24" ht="19.5" customHeight="1" x14ac:dyDescent="0.2">
      <c r="A86" s="276"/>
      <c r="B86" s="279"/>
      <c r="C86" s="296"/>
      <c r="D86" s="297"/>
      <c r="E86" s="311"/>
      <c r="F86" s="311"/>
      <c r="G86" s="304"/>
      <c r="H86" s="304"/>
      <c r="I86" s="307"/>
      <c r="J86" s="307"/>
      <c r="K86" s="311"/>
      <c r="L86" s="311"/>
      <c r="M86" s="265"/>
      <c r="N86" s="267"/>
      <c r="O86" s="270"/>
      <c r="P86" s="273"/>
      <c r="S86" s="34" t="s">
        <v>537</v>
      </c>
      <c r="T86" s="34"/>
      <c r="U86" s="196"/>
      <c r="V86" s="34"/>
      <c r="W86" s="34"/>
    </row>
    <row r="87" spans="1:24" ht="19.5" customHeight="1" x14ac:dyDescent="0.2">
      <c r="A87" s="276"/>
      <c r="B87" s="279"/>
      <c r="C87" s="296"/>
      <c r="D87" s="297"/>
      <c r="E87" s="311"/>
      <c r="F87" s="311"/>
      <c r="G87" s="304"/>
      <c r="H87" s="304"/>
      <c r="I87" s="307"/>
      <c r="J87" s="307"/>
      <c r="K87" s="311"/>
      <c r="L87" s="311"/>
      <c r="M87" s="265"/>
      <c r="N87" s="267"/>
      <c r="O87" s="270"/>
      <c r="P87" s="273"/>
      <c r="S87" s="34" t="s">
        <v>540</v>
      </c>
      <c r="T87" s="34"/>
      <c r="U87" s="196"/>
      <c r="V87" s="202" t="s">
        <v>182</v>
      </c>
    </row>
    <row r="88" spans="1:24" ht="19.5" customHeight="1" x14ac:dyDescent="0.2">
      <c r="A88" s="276"/>
      <c r="B88" s="279"/>
      <c r="C88" s="296"/>
      <c r="D88" s="297"/>
      <c r="E88" s="311"/>
      <c r="F88" s="311"/>
      <c r="G88" s="304"/>
      <c r="H88" s="304"/>
      <c r="I88" s="307"/>
      <c r="J88" s="307"/>
      <c r="K88" s="311"/>
      <c r="L88" s="311"/>
      <c r="M88" s="265"/>
      <c r="N88" s="267"/>
      <c r="O88" s="270"/>
      <c r="P88" s="273"/>
      <c r="S88" s="34"/>
      <c r="T88" s="34" t="s">
        <v>541</v>
      </c>
      <c r="U88" s="196"/>
      <c r="V88" s="34"/>
      <c r="W88" s="202" t="s">
        <v>182</v>
      </c>
    </row>
    <row r="89" spans="1:24" ht="19.5" customHeight="1" x14ac:dyDescent="0.2">
      <c r="A89" s="276"/>
      <c r="B89" s="279"/>
      <c r="C89" s="296"/>
      <c r="D89" s="297"/>
      <c r="E89" s="311"/>
      <c r="F89" s="311"/>
      <c r="G89" s="304"/>
      <c r="H89" s="304"/>
      <c r="I89" s="307"/>
      <c r="J89" s="307"/>
      <c r="K89" s="311"/>
      <c r="L89" s="311"/>
      <c r="M89" s="265"/>
      <c r="N89" s="267"/>
      <c r="O89" s="270"/>
      <c r="P89" s="273"/>
      <c r="S89" s="34"/>
      <c r="T89" s="34" t="s">
        <v>542</v>
      </c>
      <c r="U89" s="196"/>
      <c r="V89" s="34"/>
      <c r="W89" s="202" t="s">
        <v>182</v>
      </c>
    </row>
    <row r="90" spans="1:24" ht="19.5" customHeight="1" x14ac:dyDescent="0.2">
      <c r="A90" s="276"/>
      <c r="B90" s="279"/>
      <c r="C90" s="296"/>
      <c r="D90" s="297"/>
      <c r="E90" s="311"/>
      <c r="F90" s="311"/>
      <c r="G90" s="304"/>
      <c r="H90" s="304"/>
      <c r="I90" s="307"/>
      <c r="J90" s="307"/>
      <c r="K90" s="311"/>
      <c r="L90" s="311"/>
      <c r="M90" s="265"/>
      <c r="N90" s="267"/>
      <c r="O90" s="270"/>
      <c r="P90" s="273"/>
      <c r="S90" s="34"/>
      <c r="T90" s="34" t="s">
        <v>543</v>
      </c>
      <c r="U90" s="196"/>
      <c r="V90" s="34"/>
      <c r="W90" s="202" t="s">
        <v>182</v>
      </c>
    </row>
    <row r="91" spans="1:24" ht="19.5" customHeight="1" x14ac:dyDescent="0.2">
      <c r="A91" s="277"/>
      <c r="B91" s="280"/>
      <c r="C91" s="298"/>
      <c r="D91" s="299"/>
      <c r="E91" s="312"/>
      <c r="F91" s="312"/>
      <c r="G91" s="305"/>
      <c r="H91" s="305"/>
      <c r="I91" s="308"/>
      <c r="J91" s="308"/>
      <c r="K91" s="312"/>
      <c r="L91" s="312"/>
      <c r="M91" s="264"/>
      <c r="N91" s="268"/>
      <c r="O91" s="271"/>
      <c r="P91" s="274"/>
      <c r="Q91" s="62">
        <v>0.29166666666666669</v>
      </c>
    </row>
    <row r="92" spans="1:24" ht="19.5" customHeight="1" x14ac:dyDescent="0.2">
      <c r="A92" s="275" t="s">
        <v>31</v>
      </c>
      <c r="B92" s="278">
        <f>SUM(B62+1)</f>
        <v>45695</v>
      </c>
      <c r="C92" s="294" t="s">
        <v>547</v>
      </c>
      <c r="D92" s="295"/>
      <c r="E92" s="310"/>
      <c r="F92" s="310"/>
      <c r="G92" s="303">
        <v>0.36458333333333331</v>
      </c>
      <c r="H92" s="303">
        <v>0.52083333333333337</v>
      </c>
      <c r="I92" s="306">
        <v>0.55208333333333337</v>
      </c>
      <c r="J92" s="306">
        <v>0.68055555555555558</v>
      </c>
      <c r="K92" s="300"/>
      <c r="L92" s="300"/>
      <c r="M92" s="263">
        <f>(F92-E92)+(L92-K92)</f>
        <v>0</v>
      </c>
      <c r="N92" s="266">
        <f>(H92-G92)</f>
        <v>0.15625000000000006</v>
      </c>
      <c r="O92" s="269">
        <f>(J92-I92)</f>
        <v>0.12847222222222221</v>
      </c>
      <c r="P92" s="272">
        <f>SUM(M92:O109)</f>
        <v>0.28472222222222227</v>
      </c>
      <c r="R92" t="s">
        <v>526</v>
      </c>
      <c r="S92" s="34" t="s">
        <v>28</v>
      </c>
    </row>
    <row r="93" spans="1:24" ht="19.5" customHeight="1" x14ac:dyDescent="0.2">
      <c r="A93" s="276"/>
      <c r="B93" s="279"/>
      <c r="C93" s="296"/>
      <c r="D93" s="297"/>
      <c r="E93" s="311"/>
      <c r="F93" s="311"/>
      <c r="G93" s="304"/>
      <c r="H93" s="304"/>
      <c r="I93" s="307"/>
      <c r="J93" s="307"/>
      <c r="K93" s="301"/>
      <c r="L93" s="301"/>
      <c r="M93" s="265"/>
      <c r="N93" s="267"/>
      <c r="O93" s="270"/>
      <c r="P93" s="273"/>
      <c r="S93" t="s">
        <v>527</v>
      </c>
    </row>
    <row r="94" spans="1:24" ht="19.5" customHeight="1" x14ac:dyDescent="0.2">
      <c r="A94" s="276"/>
      <c r="B94" s="279"/>
      <c r="C94" s="296"/>
      <c r="D94" s="297"/>
      <c r="E94" s="311"/>
      <c r="F94" s="311"/>
      <c r="G94" s="304"/>
      <c r="H94" s="304"/>
      <c r="I94" s="307"/>
      <c r="J94" s="307"/>
      <c r="K94" s="301"/>
      <c r="L94" s="301"/>
      <c r="M94" s="265"/>
      <c r="N94" s="267"/>
      <c r="O94" s="270"/>
      <c r="P94" s="273"/>
      <c r="S94" t="s">
        <v>528</v>
      </c>
      <c r="U94" s="202" t="s">
        <v>182</v>
      </c>
    </row>
    <row r="95" spans="1:24" ht="19.5" customHeight="1" x14ac:dyDescent="0.2">
      <c r="A95" s="276"/>
      <c r="B95" s="279"/>
      <c r="C95" s="296"/>
      <c r="D95" s="297"/>
      <c r="E95" s="311"/>
      <c r="F95" s="311"/>
      <c r="G95" s="304"/>
      <c r="H95" s="304"/>
      <c r="I95" s="307"/>
      <c r="J95" s="307"/>
      <c r="K95" s="301"/>
      <c r="L95" s="301"/>
      <c r="M95" s="265"/>
      <c r="N95" s="267"/>
      <c r="O95" s="270"/>
      <c r="P95" s="273"/>
      <c r="T95" s="34" t="s">
        <v>529</v>
      </c>
      <c r="U95" s="196">
        <v>24030071116031</v>
      </c>
      <c r="V95" s="202" t="s">
        <v>182</v>
      </c>
      <c r="W95" s="330" t="s">
        <v>532</v>
      </c>
      <c r="X95" s="330"/>
    </row>
    <row r="96" spans="1:24" ht="19.5" customHeight="1" x14ac:dyDescent="0.2">
      <c r="A96" s="276"/>
      <c r="B96" s="279"/>
      <c r="C96" s="296"/>
      <c r="D96" s="297"/>
      <c r="E96" s="311"/>
      <c r="F96" s="311"/>
      <c r="G96" s="304"/>
      <c r="H96" s="304"/>
      <c r="I96" s="307"/>
      <c r="J96" s="307"/>
      <c r="K96" s="301"/>
      <c r="L96" s="301"/>
      <c r="M96" s="265"/>
      <c r="N96" s="267"/>
      <c r="O96" s="270"/>
      <c r="P96" s="273"/>
      <c r="T96" s="34" t="s">
        <v>530</v>
      </c>
      <c r="U96" s="196">
        <v>24030071116032</v>
      </c>
      <c r="V96" s="202" t="s">
        <v>182</v>
      </c>
      <c r="W96" s="330" t="s">
        <v>532</v>
      </c>
      <c r="X96" s="330"/>
    </row>
    <row r="97" spans="1:26" ht="19.5" customHeight="1" x14ac:dyDescent="0.2">
      <c r="A97" s="276"/>
      <c r="B97" s="279"/>
      <c r="C97" s="296"/>
      <c r="D97" s="297"/>
      <c r="E97" s="311"/>
      <c r="F97" s="311"/>
      <c r="G97" s="304"/>
      <c r="H97" s="304"/>
      <c r="I97" s="307"/>
      <c r="J97" s="307"/>
      <c r="K97" s="301"/>
      <c r="L97" s="301"/>
      <c r="M97" s="265"/>
      <c r="N97" s="267"/>
      <c r="O97" s="270"/>
      <c r="P97" s="273"/>
      <c r="R97" t="s">
        <v>191</v>
      </c>
      <c r="S97" s="34" t="s">
        <v>28</v>
      </c>
      <c r="T97" s="34"/>
      <c r="U97" s="196"/>
      <c r="V97" s="34"/>
      <c r="W97" s="34"/>
    </row>
    <row r="98" spans="1:26" ht="19.5" customHeight="1" x14ac:dyDescent="0.2">
      <c r="A98" s="276"/>
      <c r="B98" s="279"/>
      <c r="C98" s="296"/>
      <c r="D98" s="297"/>
      <c r="E98" s="311"/>
      <c r="F98" s="311"/>
      <c r="G98" s="304"/>
      <c r="H98" s="304"/>
      <c r="I98" s="307"/>
      <c r="J98" s="307"/>
      <c r="K98" s="301"/>
      <c r="L98" s="301"/>
      <c r="M98" s="265"/>
      <c r="N98" s="267"/>
      <c r="O98" s="270"/>
      <c r="P98" s="273"/>
      <c r="S98" t="s">
        <v>192</v>
      </c>
      <c r="T98" s="34"/>
      <c r="U98" s="196"/>
      <c r="V98" s="34"/>
      <c r="W98" s="34"/>
    </row>
    <row r="99" spans="1:26" ht="19.5" customHeight="1" x14ac:dyDescent="0.2">
      <c r="A99" s="276"/>
      <c r="B99" s="279"/>
      <c r="C99" s="296"/>
      <c r="D99" s="297"/>
      <c r="E99" s="311"/>
      <c r="F99" s="311"/>
      <c r="G99" s="304"/>
      <c r="H99" s="304"/>
      <c r="I99" s="307"/>
      <c r="J99" s="307"/>
      <c r="K99" s="301"/>
      <c r="L99" s="301"/>
      <c r="M99" s="265"/>
      <c r="N99" s="267"/>
      <c r="O99" s="270"/>
      <c r="P99" s="273"/>
      <c r="S99" t="s">
        <v>533</v>
      </c>
      <c r="T99" s="34"/>
      <c r="U99" s="196"/>
      <c r="V99" s="34"/>
      <c r="W99" s="34"/>
    </row>
    <row r="100" spans="1:26" ht="19.5" customHeight="1" x14ac:dyDescent="0.2">
      <c r="A100" s="276"/>
      <c r="B100" s="279"/>
      <c r="C100" s="296"/>
      <c r="D100" s="297"/>
      <c r="E100" s="311"/>
      <c r="F100" s="311"/>
      <c r="G100" s="304"/>
      <c r="H100" s="304"/>
      <c r="I100" s="307"/>
      <c r="J100" s="307"/>
      <c r="K100" s="301"/>
      <c r="L100" s="301"/>
      <c r="M100" s="265"/>
      <c r="N100" s="267"/>
      <c r="O100" s="270"/>
      <c r="P100" s="273"/>
      <c r="T100" s="34" t="s">
        <v>534</v>
      </c>
      <c r="U100" s="196">
        <v>2412517219001</v>
      </c>
      <c r="V100" s="202" t="s">
        <v>182</v>
      </c>
      <c r="W100" s="330" t="s">
        <v>551</v>
      </c>
      <c r="X100" s="330"/>
    </row>
    <row r="101" spans="1:26" ht="19.5" customHeight="1" x14ac:dyDescent="0.2">
      <c r="A101" s="276"/>
      <c r="B101" s="279"/>
      <c r="C101" s="296"/>
      <c r="D101" s="297"/>
      <c r="E101" s="311"/>
      <c r="F101" s="311"/>
      <c r="G101" s="304"/>
      <c r="H101" s="304"/>
      <c r="I101" s="307"/>
      <c r="J101" s="307"/>
      <c r="K101" s="301"/>
      <c r="L101" s="301"/>
      <c r="M101" s="265"/>
      <c r="N101" s="267"/>
      <c r="O101" s="270"/>
      <c r="P101" s="273"/>
      <c r="R101" t="s">
        <v>171</v>
      </c>
      <c r="S101" s="34" t="s">
        <v>23</v>
      </c>
      <c r="W101" s="34"/>
    </row>
    <row r="102" spans="1:26" ht="19.5" customHeight="1" x14ac:dyDescent="0.2">
      <c r="A102" s="276"/>
      <c r="B102" s="279"/>
      <c r="C102" s="296"/>
      <c r="D102" s="297"/>
      <c r="E102" s="311"/>
      <c r="F102" s="311"/>
      <c r="G102" s="304"/>
      <c r="H102" s="304"/>
      <c r="I102" s="307"/>
      <c r="J102" s="307"/>
      <c r="K102" s="301"/>
      <c r="L102" s="301"/>
      <c r="M102" s="265"/>
      <c r="N102" s="267"/>
      <c r="O102" s="270"/>
      <c r="P102" s="273"/>
      <c r="S102" s="34" t="s">
        <v>179</v>
      </c>
      <c r="W102" s="34"/>
    </row>
    <row r="103" spans="1:26" ht="19.5" customHeight="1" x14ac:dyDescent="0.2">
      <c r="A103" s="276"/>
      <c r="B103" s="279"/>
      <c r="C103" s="296"/>
      <c r="D103" s="297"/>
      <c r="E103" s="311"/>
      <c r="F103" s="311"/>
      <c r="G103" s="304"/>
      <c r="H103" s="304"/>
      <c r="I103" s="307"/>
      <c r="J103" s="307"/>
      <c r="K103" s="301"/>
      <c r="L103" s="301"/>
      <c r="M103" s="265"/>
      <c r="N103" s="267"/>
      <c r="O103" s="270"/>
      <c r="P103" s="273"/>
      <c r="S103" s="34" t="s">
        <v>511</v>
      </c>
      <c r="U103" s="202" t="s">
        <v>182</v>
      </c>
      <c r="W103" s="34"/>
    </row>
    <row r="104" spans="1:26" ht="19.5" customHeight="1" x14ac:dyDescent="0.2">
      <c r="A104" s="276"/>
      <c r="B104" s="279"/>
      <c r="C104" s="296"/>
      <c r="D104" s="297"/>
      <c r="E104" s="311"/>
      <c r="F104" s="311"/>
      <c r="G104" s="304"/>
      <c r="H104" s="304"/>
      <c r="I104" s="307"/>
      <c r="J104" s="307"/>
      <c r="K104" s="301"/>
      <c r="L104" s="301"/>
      <c r="M104" s="265"/>
      <c r="N104" s="267"/>
      <c r="O104" s="270"/>
      <c r="P104" s="273"/>
      <c r="T104" t="s">
        <v>220</v>
      </c>
      <c r="V104" s="202" t="s">
        <v>182</v>
      </c>
      <c r="W104" s="331" t="s">
        <v>548</v>
      </c>
      <c r="X104" s="331"/>
      <c r="Y104" s="331"/>
      <c r="Z104" s="331"/>
    </row>
    <row r="105" spans="1:26" ht="19.5" customHeight="1" x14ac:dyDescent="0.2">
      <c r="A105" s="276"/>
      <c r="B105" s="279"/>
      <c r="C105" s="296"/>
      <c r="D105" s="297"/>
      <c r="E105" s="311"/>
      <c r="F105" s="311"/>
      <c r="G105" s="304"/>
      <c r="H105" s="304"/>
      <c r="I105" s="307"/>
      <c r="J105" s="307"/>
      <c r="K105" s="301"/>
      <c r="L105" s="301"/>
      <c r="M105" s="265"/>
      <c r="N105" s="267"/>
      <c r="O105" s="270"/>
      <c r="P105" s="273"/>
      <c r="T105" s="34" t="s">
        <v>549</v>
      </c>
      <c r="V105" s="202" t="s">
        <v>182</v>
      </c>
      <c r="W105" s="175"/>
      <c r="X105" s="175"/>
      <c r="Y105" s="175"/>
      <c r="Z105" s="175"/>
    </row>
    <row r="106" spans="1:26" ht="19.5" customHeight="1" x14ac:dyDescent="0.2">
      <c r="A106" s="276"/>
      <c r="B106" s="279"/>
      <c r="C106" s="296"/>
      <c r="D106" s="297"/>
      <c r="E106" s="311"/>
      <c r="F106" s="311"/>
      <c r="G106" s="304"/>
      <c r="H106" s="304"/>
      <c r="I106" s="307"/>
      <c r="J106" s="307"/>
      <c r="K106" s="301"/>
      <c r="L106" s="301"/>
      <c r="M106" s="265"/>
      <c r="N106" s="267"/>
      <c r="O106" s="270"/>
      <c r="P106" s="273"/>
      <c r="S106" s="34" t="s">
        <v>533</v>
      </c>
      <c r="W106" s="34"/>
    </row>
    <row r="107" spans="1:26" ht="19.5" customHeight="1" x14ac:dyDescent="0.2">
      <c r="A107" s="276"/>
      <c r="B107" s="279"/>
      <c r="C107" s="296"/>
      <c r="D107" s="297"/>
      <c r="E107" s="311"/>
      <c r="F107" s="311"/>
      <c r="G107" s="304"/>
      <c r="H107" s="304"/>
      <c r="I107" s="307"/>
      <c r="J107" s="307"/>
      <c r="K107" s="301"/>
      <c r="L107" s="301"/>
      <c r="M107" s="265"/>
      <c r="N107" s="267"/>
      <c r="O107" s="270"/>
      <c r="P107" s="273"/>
      <c r="S107" s="34"/>
      <c r="T107" s="34" t="s">
        <v>545</v>
      </c>
      <c r="U107" s="34" t="s">
        <v>544</v>
      </c>
      <c r="V107" s="202" t="s">
        <v>182</v>
      </c>
      <c r="W107" s="330" t="s">
        <v>550</v>
      </c>
      <c r="X107" s="330"/>
      <c r="Y107" s="330"/>
    </row>
    <row r="108" spans="1:26" ht="19.5" customHeight="1" x14ac:dyDescent="0.2">
      <c r="A108" s="276"/>
      <c r="B108" s="279"/>
      <c r="C108" s="296"/>
      <c r="D108" s="297"/>
      <c r="E108" s="311"/>
      <c r="F108" s="311"/>
      <c r="G108" s="304"/>
      <c r="H108" s="304"/>
      <c r="I108" s="307"/>
      <c r="J108" s="307"/>
      <c r="K108" s="301"/>
      <c r="L108" s="301"/>
      <c r="M108" s="265"/>
      <c r="N108" s="267"/>
      <c r="O108" s="270"/>
      <c r="P108" s="273"/>
      <c r="W108" s="34"/>
    </row>
    <row r="109" spans="1:26" ht="19.5" customHeight="1" x14ac:dyDescent="0.2">
      <c r="A109" s="277"/>
      <c r="B109" s="280"/>
      <c r="C109" s="298"/>
      <c r="D109" s="299"/>
      <c r="E109" s="312"/>
      <c r="F109" s="312"/>
      <c r="G109" s="305"/>
      <c r="H109" s="305"/>
      <c r="I109" s="308"/>
      <c r="J109" s="308"/>
      <c r="K109" s="302"/>
      <c r="L109" s="302"/>
      <c r="M109" s="264"/>
      <c r="N109" s="268"/>
      <c r="O109" s="271"/>
      <c r="P109" s="274"/>
      <c r="Q109" s="62">
        <v>0.29166666666666669</v>
      </c>
      <c r="W109" s="34"/>
    </row>
    <row r="110" spans="1:26" ht="19.5" customHeight="1" x14ac:dyDescent="0.2">
      <c r="A110" s="35" t="s">
        <v>34</v>
      </c>
      <c r="B110" s="36">
        <f>SUM(B92+1)</f>
        <v>45696</v>
      </c>
      <c r="C110" s="294"/>
      <c r="D110" s="295"/>
      <c r="E110" s="310"/>
      <c r="F110" s="310"/>
      <c r="G110" s="310"/>
      <c r="H110" s="310"/>
      <c r="I110" s="310"/>
      <c r="J110" s="310"/>
      <c r="K110" s="310"/>
      <c r="L110" s="310"/>
      <c r="M110" s="263">
        <f>(F110-E110)+(L110-K110)</f>
        <v>0</v>
      </c>
      <c r="N110" s="263">
        <f>(H110-G110)+(J110-I110)</f>
        <v>0</v>
      </c>
      <c r="O110" s="263">
        <f>(H110-G110)+(J110-I110)</f>
        <v>0</v>
      </c>
      <c r="P110" s="263">
        <f>SUM(M110:O111)</f>
        <v>0</v>
      </c>
    </row>
    <row r="111" spans="1:26" ht="19.5" customHeight="1" x14ac:dyDescent="0.2">
      <c r="A111" s="37" t="s">
        <v>35</v>
      </c>
      <c r="B111" s="36">
        <f>SUM(B110+1)</f>
        <v>45697</v>
      </c>
      <c r="C111" s="298"/>
      <c r="D111" s="299"/>
      <c r="E111" s="312"/>
      <c r="F111" s="312"/>
      <c r="G111" s="312"/>
      <c r="H111" s="312"/>
      <c r="I111" s="312"/>
      <c r="J111" s="312"/>
      <c r="K111" s="312"/>
      <c r="L111" s="312"/>
      <c r="M111" s="264"/>
      <c r="N111" s="264"/>
      <c r="O111" s="264"/>
      <c r="P111" s="264"/>
    </row>
    <row r="112" spans="1:26" ht="30" customHeight="1" x14ac:dyDescent="0.2">
      <c r="A112" s="38"/>
      <c r="B112" s="38"/>
      <c r="C112" s="38"/>
      <c r="D112" s="38"/>
      <c r="E112" s="39"/>
      <c r="F112" s="40"/>
      <c r="G112" s="40"/>
      <c r="H112" s="38"/>
      <c r="I112" s="38"/>
      <c r="J112" s="38"/>
      <c r="K112" s="41"/>
      <c r="L112" s="41"/>
      <c r="M112" s="41"/>
      <c r="N112" s="38"/>
    </row>
    <row r="113" spans="1:20" ht="30.75" customHeight="1" x14ac:dyDescent="0.2">
      <c r="A113" s="38"/>
      <c r="B113" s="38"/>
      <c r="C113" s="38"/>
      <c r="D113" s="38"/>
      <c r="F113" s="38"/>
      <c r="G113" s="38"/>
      <c r="H113" s="38"/>
      <c r="I113" s="38"/>
      <c r="J113" s="281" t="s">
        <v>36</v>
      </c>
      <c r="K113" s="281"/>
      <c r="L113" s="281"/>
      <c r="M113" s="108">
        <f>SUM(M9+M31+M47+M62+M92+M110+M111)</f>
        <v>0</v>
      </c>
      <c r="N113" s="110">
        <f>SUM(N9+N31+N47+N62+N92+N110+N111)</f>
        <v>0.6923611111111112</v>
      </c>
      <c r="O113" s="109">
        <f>SUM(O9+O31+O47+O62+O92+O110+O111)</f>
        <v>0.8486111111111112</v>
      </c>
      <c r="P113" s="111">
        <f>SUM(P9+P31+P47+P62+P92+P110+P111)</f>
        <v>1.5409722222222226</v>
      </c>
    </row>
    <row r="114" spans="1:20" ht="30.75" customHeight="1" x14ac:dyDescent="0.2">
      <c r="A114" s="38"/>
      <c r="B114" s="38"/>
      <c r="C114" s="38"/>
      <c r="D114" s="38"/>
      <c r="F114" s="38"/>
      <c r="G114" s="38"/>
      <c r="H114" s="38"/>
      <c r="I114" s="38"/>
      <c r="J114" s="281" t="s">
        <v>37</v>
      </c>
      <c r="K114" s="281"/>
      <c r="L114" s="282"/>
      <c r="M114" s="42"/>
      <c r="N114" s="51">
        <f>SUM(Q9:Q111)</f>
        <v>1.3333333333333335</v>
      </c>
      <c r="O114" s="43"/>
    </row>
    <row r="115" spans="1:20" ht="30.75" customHeight="1" x14ac:dyDescent="0.2">
      <c r="A115" s="38"/>
      <c r="B115" s="38"/>
      <c r="C115" s="38"/>
      <c r="D115" s="38"/>
      <c r="F115" s="38"/>
      <c r="G115" s="38"/>
      <c r="H115" s="38"/>
      <c r="I115" s="38"/>
      <c r="J115" s="281" t="s">
        <v>38</v>
      </c>
      <c r="K115" s="281"/>
      <c r="L115" s="282"/>
      <c r="M115" s="42"/>
      <c r="N115" s="51">
        <f>SUM(P113-N114)</f>
        <v>0.20763888888888915</v>
      </c>
      <c r="O115" s="43"/>
      <c r="T115" s="34" t="s">
        <v>553</v>
      </c>
    </row>
    <row r="116" spans="1:20" ht="30.75" customHeight="1" x14ac:dyDescent="0.2">
      <c r="A116" s="38"/>
      <c r="B116" s="38"/>
      <c r="C116" s="38"/>
      <c r="D116" s="38"/>
      <c r="F116" s="38"/>
      <c r="G116" s="38"/>
      <c r="H116" s="38"/>
      <c r="I116" s="38"/>
      <c r="J116" s="281" t="s">
        <v>39</v>
      </c>
      <c r="K116" s="281"/>
      <c r="L116" s="282"/>
      <c r="M116" s="42"/>
      <c r="N116" s="51">
        <f>'SEM5'!N123</f>
        <v>0.77152777777777792</v>
      </c>
      <c r="O116" s="43"/>
      <c r="T116" s="34" t="s">
        <v>552</v>
      </c>
    </row>
    <row r="117" spans="1:20" ht="30.75" customHeight="1" x14ac:dyDescent="0.2">
      <c r="H117" s="38"/>
      <c r="I117" s="38"/>
      <c r="J117" s="281" t="s">
        <v>40</v>
      </c>
      <c r="K117" s="281"/>
      <c r="L117" s="282"/>
      <c r="M117" s="44"/>
      <c r="N117" s="52">
        <f>N115+N116</f>
        <v>0.97916666666666707</v>
      </c>
      <c r="O117" s="45"/>
      <c r="T117" s="34" t="s">
        <v>554</v>
      </c>
    </row>
    <row r="124" spans="1:20" x14ac:dyDescent="0.2">
      <c r="F124" s="38"/>
      <c r="G124" s="38"/>
      <c r="H124" s="38"/>
      <c r="I124" s="38"/>
    </row>
    <row r="125" spans="1:20" x14ac:dyDescent="0.2">
      <c r="F125" s="38"/>
      <c r="G125" s="38"/>
      <c r="H125" s="38"/>
      <c r="I125" s="38"/>
    </row>
    <row r="126" spans="1:20" x14ac:dyDescent="0.2">
      <c r="F126" s="38"/>
      <c r="G126" s="38"/>
      <c r="H126" s="38"/>
      <c r="I126" s="38"/>
    </row>
    <row r="127" spans="1:20" x14ac:dyDescent="0.2">
      <c r="F127" s="38"/>
      <c r="G127" s="38"/>
      <c r="H127" s="38"/>
      <c r="I127" s="38"/>
    </row>
    <row r="128" spans="1:20" x14ac:dyDescent="0.2">
      <c r="F128" s="38"/>
      <c r="G128" s="38"/>
      <c r="H128" s="38"/>
      <c r="I128" s="38"/>
    </row>
    <row r="129" spans="5:9" x14ac:dyDescent="0.2">
      <c r="F129" s="38"/>
      <c r="G129" s="38"/>
      <c r="H129" s="38"/>
      <c r="I129" s="38"/>
    </row>
    <row r="135" spans="5:9" x14ac:dyDescent="0.2">
      <c r="E135" s="15"/>
    </row>
  </sheetData>
  <mergeCells count="109">
    <mergeCell ref="L110:L111"/>
    <mergeCell ref="C110:D111"/>
    <mergeCell ref="E110:E111"/>
    <mergeCell ref="F110:F111"/>
    <mergeCell ref="G110:G111"/>
    <mergeCell ref="H110:H111"/>
    <mergeCell ref="J117:L117"/>
    <mergeCell ref="J113:L113"/>
    <mergeCell ref="J114:L114"/>
    <mergeCell ref="J115:L115"/>
    <mergeCell ref="J116:L116"/>
    <mergeCell ref="I110:I111"/>
    <mergeCell ref="J110:J111"/>
    <mergeCell ref="K110:K111"/>
    <mergeCell ref="A92:A109"/>
    <mergeCell ref="B62:B91"/>
    <mergeCell ref="B92:B109"/>
    <mergeCell ref="Q6:Q7"/>
    <mergeCell ref="M92:M109"/>
    <mergeCell ref="N92:N109"/>
    <mergeCell ref="O92:O109"/>
    <mergeCell ref="P92:P109"/>
    <mergeCell ref="M62:M91"/>
    <mergeCell ref="N62:N91"/>
    <mergeCell ref="O62:O91"/>
    <mergeCell ref="P62:P91"/>
    <mergeCell ref="M47:M61"/>
    <mergeCell ref="O47:O61"/>
    <mergeCell ref="P47:P61"/>
    <mergeCell ref="M31:M46"/>
    <mergeCell ref="C92:D109"/>
    <mergeCell ref="E9:E30"/>
    <mergeCell ref="F9:F30"/>
    <mergeCell ref="E31:E46"/>
    <mergeCell ref="F31:F46"/>
    <mergeCell ref="E47:E61"/>
    <mergeCell ref="F47:F61"/>
    <mergeCell ref="E62:E91"/>
    <mergeCell ref="M110:M111"/>
    <mergeCell ref="N110:N111"/>
    <mergeCell ref="O110:O111"/>
    <mergeCell ref="P110:P111"/>
    <mergeCell ref="A1:N1"/>
    <mergeCell ref="G6:H6"/>
    <mergeCell ref="I6:J6"/>
    <mergeCell ref="K6:L6"/>
    <mergeCell ref="M6:P6"/>
    <mergeCell ref="A9:A30"/>
    <mergeCell ref="A47:A61"/>
    <mergeCell ref="B9:B30"/>
    <mergeCell ref="B31:B46"/>
    <mergeCell ref="B47:B61"/>
    <mergeCell ref="N47:N61"/>
    <mergeCell ref="M9:M30"/>
    <mergeCell ref="N9:N30"/>
    <mergeCell ref="O9:O30"/>
    <mergeCell ref="P9:P30"/>
    <mergeCell ref="A31:A46"/>
    <mergeCell ref="A62:A91"/>
    <mergeCell ref="N31:N46"/>
    <mergeCell ref="O31:O46"/>
    <mergeCell ref="P31:P46"/>
    <mergeCell ref="E92:E109"/>
    <mergeCell ref="F92:F109"/>
    <mergeCell ref="C9:D30"/>
    <mergeCell ref="C31:D46"/>
    <mergeCell ref="C47:D61"/>
    <mergeCell ref="C62:D91"/>
    <mergeCell ref="G9:G30"/>
    <mergeCell ref="G31:G46"/>
    <mergeCell ref="G47:G61"/>
    <mergeCell ref="G62:G91"/>
    <mergeCell ref="G92:G109"/>
    <mergeCell ref="J9:J30"/>
    <mergeCell ref="J31:J46"/>
    <mergeCell ref="J47:J61"/>
    <mergeCell ref="J62:J91"/>
    <mergeCell ref="J92:J109"/>
    <mergeCell ref="U45:V45"/>
    <mergeCell ref="K47:K61"/>
    <mergeCell ref="L47:L61"/>
    <mergeCell ref="F62:F91"/>
    <mergeCell ref="I9:I30"/>
    <mergeCell ref="I31:I46"/>
    <mergeCell ref="I47:I61"/>
    <mergeCell ref="I62:I91"/>
    <mergeCell ref="I92:I109"/>
    <mergeCell ref="H9:H30"/>
    <mergeCell ref="H31:H46"/>
    <mergeCell ref="H47:H61"/>
    <mergeCell ref="H62:H91"/>
    <mergeCell ref="H92:H109"/>
    <mergeCell ref="K62:K91"/>
    <mergeCell ref="L62:L91"/>
    <mergeCell ref="K92:K109"/>
    <mergeCell ref="L92:L109"/>
    <mergeCell ref="K9:K30"/>
    <mergeCell ref="L9:L30"/>
    <mergeCell ref="K31:K46"/>
    <mergeCell ref="L31:L46"/>
    <mergeCell ref="W100:X100"/>
    <mergeCell ref="W96:X96"/>
    <mergeCell ref="W95:X95"/>
    <mergeCell ref="W107:Y107"/>
    <mergeCell ref="W104:Z104"/>
    <mergeCell ref="V19:W19"/>
    <mergeCell ref="V20:W20"/>
    <mergeCell ref="V24:W25"/>
    <mergeCell ref="V26:W26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67">
    <pageSetUpPr fitToPage="1"/>
  </sheetPr>
  <dimension ref="A1:AB122"/>
  <sheetViews>
    <sheetView topLeftCell="A7" zoomScale="85" zoomScaleNormal="85" workbookViewId="0">
      <selection activeCell="Y23" sqref="Y23:Z23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20" max="20" width="15" customWidth="1"/>
    <col min="23" max="23" width="13.140625" customWidth="1"/>
    <col min="25" max="25" width="19.28515625" customWidth="1"/>
  </cols>
  <sheetData>
    <row r="1" spans="1:26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6" ht="60.6" hidden="1" customHeight="1" x14ac:dyDescent="0.2"/>
    <row r="3" spans="1:26" s="3" customFormat="1" ht="12.75" customHeight="1" x14ac:dyDescent="0.2">
      <c r="K3" s="4"/>
      <c r="L3" s="4"/>
      <c r="M3" s="4"/>
      <c r="O3" s="5"/>
      <c r="P3" s="5"/>
      <c r="Q3" s="60"/>
    </row>
    <row r="4" spans="1:26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6" ht="39" customHeight="1" x14ac:dyDescent="0.2">
      <c r="A5" s="12" t="s">
        <v>53</v>
      </c>
      <c r="B5" s="13" t="s">
        <v>3</v>
      </c>
      <c r="C5" s="14">
        <f>SUM('SEM6'!B111+1)</f>
        <v>45698</v>
      </c>
      <c r="D5" s="15" t="s">
        <v>4</v>
      </c>
      <c r="E5" s="16">
        <f>SUM(B98)</f>
        <v>45704</v>
      </c>
      <c r="F5" s="17"/>
      <c r="G5" s="17"/>
      <c r="H5" s="17"/>
      <c r="I5" s="17"/>
      <c r="J5" s="17"/>
      <c r="K5" s="18"/>
      <c r="L5" s="18"/>
      <c r="P5" s="19"/>
    </row>
    <row r="6" spans="1:26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6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6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6" ht="19.5" customHeight="1" x14ac:dyDescent="0.2">
      <c r="A9" s="275" t="s">
        <v>20</v>
      </c>
      <c r="B9" s="278">
        <f>SUM(C5)</f>
        <v>45698</v>
      </c>
      <c r="C9" s="294" t="s">
        <v>571</v>
      </c>
      <c r="D9" s="295"/>
      <c r="E9" s="310"/>
      <c r="F9" s="310"/>
      <c r="G9" s="303">
        <v>0.36041666666666666</v>
      </c>
      <c r="H9" s="303">
        <v>0.52083333333333337</v>
      </c>
      <c r="I9" s="306">
        <v>0.56597222222222221</v>
      </c>
      <c r="J9" s="306">
        <v>0.73333333333333328</v>
      </c>
      <c r="K9" s="300"/>
      <c r="L9" s="300"/>
      <c r="M9" s="263">
        <f>(F9-E9)</f>
        <v>0</v>
      </c>
      <c r="N9" s="266">
        <f>(H9-G9)</f>
        <v>0.16041666666666671</v>
      </c>
      <c r="O9" s="269">
        <f>(J9-I9)</f>
        <v>0.16736111111111107</v>
      </c>
      <c r="P9" s="272">
        <f>SUM(M9:O28)</f>
        <v>0.32777777777777778</v>
      </c>
      <c r="R9" s="34" t="s">
        <v>555</v>
      </c>
      <c r="S9" s="34" t="s">
        <v>32</v>
      </c>
    </row>
    <row r="10" spans="1:26" ht="19.5" customHeight="1" x14ac:dyDescent="0.2">
      <c r="A10" s="276"/>
      <c r="B10" s="279"/>
      <c r="C10" s="296"/>
      <c r="D10" s="297"/>
      <c r="E10" s="311"/>
      <c r="F10" s="311"/>
      <c r="G10" s="304"/>
      <c r="H10" s="304"/>
      <c r="I10" s="307"/>
      <c r="J10" s="307"/>
      <c r="K10" s="301"/>
      <c r="L10" s="301"/>
      <c r="M10" s="265"/>
      <c r="N10" s="267"/>
      <c r="O10" s="270"/>
      <c r="P10" s="273"/>
      <c r="S10" s="34" t="s">
        <v>556</v>
      </c>
      <c r="U10" s="202" t="s">
        <v>182</v>
      </c>
    </row>
    <row r="11" spans="1:26" ht="19.5" customHeight="1" x14ac:dyDescent="0.2">
      <c r="A11" s="276"/>
      <c r="B11" s="279"/>
      <c r="C11" s="296"/>
      <c r="D11" s="297"/>
      <c r="E11" s="311"/>
      <c r="F11" s="311"/>
      <c r="G11" s="304"/>
      <c r="H11" s="304"/>
      <c r="I11" s="307"/>
      <c r="J11" s="307"/>
      <c r="K11" s="301"/>
      <c r="L11" s="301"/>
      <c r="M11" s="265"/>
      <c r="N11" s="267"/>
      <c r="O11" s="270"/>
      <c r="P11" s="273"/>
      <c r="R11" s="34" t="s">
        <v>166</v>
      </c>
      <c r="S11" s="34" t="s">
        <v>32</v>
      </c>
      <c r="U11" s="34"/>
    </row>
    <row r="12" spans="1:26" ht="19.5" customHeight="1" x14ac:dyDescent="0.2">
      <c r="A12" s="276"/>
      <c r="B12" s="279"/>
      <c r="C12" s="296"/>
      <c r="D12" s="297"/>
      <c r="E12" s="311"/>
      <c r="F12" s="311"/>
      <c r="G12" s="304"/>
      <c r="H12" s="304"/>
      <c r="I12" s="307"/>
      <c r="J12" s="307"/>
      <c r="K12" s="301"/>
      <c r="L12" s="301"/>
      <c r="M12" s="265"/>
      <c r="N12" s="267"/>
      <c r="O12" s="270"/>
      <c r="P12" s="273"/>
      <c r="S12" s="34" t="s">
        <v>572</v>
      </c>
      <c r="U12" s="34"/>
      <c r="Z12" s="202" t="s">
        <v>182</v>
      </c>
    </row>
    <row r="13" spans="1:26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01"/>
      <c r="L13" s="301"/>
      <c r="M13" s="265"/>
      <c r="N13" s="267"/>
      <c r="O13" s="270"/>
      <c r="P13" s="273"/>
      <c r="S13" s="34" t="s">
        <v>573</v>
      </c>
      <c r="U13" s="34"/>
      <c r="X13" s="187" t="s">
        <v>180</v>
      </c>
    </row>
    <row r="14" spans="1:26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01"/>
      <c r="L14" s="301"/>
      <c r="M14" s="265"/>
      <c r="N14" s="267"/>
      <c r="O14" s="270"/>
      <c r="P14" s="273"/>
      <c r="R14" s="34" t="s">
        <v>153</v>
      </c>
      <c r="S14" s="34" t="s">
        <v>58</v>
      </c>
      <c r="W14" s="34"/>
    </row>
    <row r="15" spans="1:26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01"/>
      <c r="L15" s="301"/>
      <c r="M15" s="265"/>
      <c r="N15" s="267"/>
      <c r="O15" s="270"/>
      <c r="P15" s="273"/>
      <c r="S15" s="34" t="s">
        <v>187</v>
      </c>
    </row>
    <row r="16" spans="1:26" ht="19.5" customHeight="1" x14ac:dyDescent="0.2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01"/>
      <c r="L16" s="301"/>
      <c r="M16" s="265"/>
      <c r="N16" s="267"/>
      <c r="O16" s="270"/>
      <c r="P16" s="273"/>
      <c r="S16" s="34" t="s">
        <v>557</v>
      </c>
      <c r="W16" s="187" t="s">
        <v>180</v>
      </c>
    </row>
    <row r="17" spans="1:28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01"/>
      <c r="L17" s="301"/>
      <c r="M17" s="265"/>
      <c r="N17" s="267"/>
      <c r="O17" s="270"/>
      <c r="P17" s="273"/>
      <c r="T17" s="34" t="s">
        <v>558</v>
      </c>
      <c r="U17" s="34" t="s">
        <v>559</v>
      </c>
      <c r="V17" s="1">
        <v>70133044</v>
      </c>
      <c r="X17" s="34" t="s">
        <v>560</v>
      </c>
      <c r="Y17" s="34" t="s">
        <v>561</v>
      </c>
      <c r="AA17" s="34" t="s">
        <v>562</v>
      </c>
      <c r="AB17" s="186" t="s">
        <v>561</v>
      </c>
    </row>
    <row r="18" spans="1:28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01"/>
      <c r="L18" s="301"/>
      <c r="M18" s="265"/>
      <c r="N18" s="267"/>
      <c r="O18" s="270"/>
      <c r="P18" s="273"/>
      <c r="T18" s="34" t="s">
        <v>567</v>
      </c>
      <c r="U18" s="34"/>
      <c r="V18" s="202" t="s">
        <v>182</v>
      </c>
      <c r="X18" s="34"/>
      <c r="Y18" s="34"/>
      <c r="AA18" s="34"/>
      <c r="AB18" s="186"/>
    </row>
    <row r="19" spans="1:28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01"/>
      <c r="L19" s="301"/>
      <c r="M19" s="265"/>
      <c r="N19" s="267"/>
      <c r="O19" s="270"/>
      <c r="P19" s="273"/>
      <c r="T19" s="34" t="s">
        <v>568</v>
      </c>
      <c r="U19" s="34"/>
      <c r="V19" s="202" t="s">
        <v>182</v>
      </c>
      <c r="X19" s="34"/>
      <c r="Y19" s="34"/>
      <c r="AA19" s="34"/>
      <c r="AB19" s="186"/>
    </row>
    <row r="20" spans="1:28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01"/>
      <c r="L20" s="301"/>
      <c r="M20" s="265"/>
      <c r="N20" s="267"/>
      <c r="O20" s="270"/>
      <c r="P20" s="273"/>
      <c r="R20" s="34" t="s">
        <v>167</v>
      </c>
      <c r="S20" s="34" t="s">
        <v>24</v>
      </c>
    </row>
    <row r="21" spans="1:28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01"/>
      <c r="L21" s="301"/>
      <c r="M21" s="265"/>
      <c r="N21" s="267"/>
      <c r="O21" s="270"/>
      <c r="P21" s="273"/>
      <c r="S21" s="34" t="s">
        <v>563</v>
      </c>
    </row>
    <row r="22" spans="1:28" ht="19.5" customHeight="1" x14ac:dyDescent="0.2">
      <c r="A22" s="276"/>
      <c r="B22" s="279"/>
      <c r="C22" s="296"/>
      <c r="D22" s="297"/>
      <c r="E22" s="311"/>
      <c r="F22" s="311"/>
      <c r="G22" s="304"/>
      <c r="H22" s="304"/>
      <c r="I22" s="307"/>
      <c r="J22" s="307"/>
      <c r="K22" s="301"/>
      <c r="L22" s="301"/>
      <c r="M22" s="265"/>
      <c r="N22" s="267"/>
      <c r="O22" s="270"/>
      <c r="P22" s="273"/>
      <c r="S22" s="34" t="s">
        <v>564</v>
      </c>
      <c r="W22" s="202" t="s">
        <v>182</v>
      </c>
    </row>
    <row r="23" spans="1:28" ht="19.5" customHeight="1" x14ac:dyDescent="0.2">
      <c r="A23" s="276"/>
      <c r="B23" s="279"/>
      <c r="C23" s="296"/>
      <c r="D23" s="297"/>
      <c r="E23" s="311"/>
      <c r="F23" s="311"/>
      <c r="G23" s="304"/>
      <c r="H23" s="304"/>
      <c r="I23" s="307"/>
      <c r="J23" s="307"/>
      <c r="K23" s="301"/>
      <c r="L23" s="301"/>
      <c r="M23" s="265"/>
      <c r="N23" s="267"/>
      <c r="O23" s="270"/>
      <c r="P23" s="273"/>
      <c r="S23" s="34" t="s">
        <v>565</v>
      </c>
      <c r="X23" s="187" t="s">
        <v>180</v>
      </c>
      <c r="Y23" s="214" t="s">
        <v>566</v>
      </c>
      <c r="Z23" s="191"/>
    </row>
    <row r="24" spans="1:28" ht="19.5" customHeight="1" x14ac:dyDescent="0.2">
      <c r="A24" s="276"/>
      <c r="B24" s="279"/>
      <c r="C24" s="296"/>
      <c r="D24" s="297"/>
      <c r="E24" s="311"/>
      <c r="F24" s="311"/>
      <c r="G24" s="304"/>
      <c r="H24" s="304"/>
      <c r="I24" s="307"/>
      <c r="J24" s="307"/>
      <c r="K24" s="301"/>
      <c r="L24" s="301"/>
      <c r="M24" s="265"/>
      <c r="N24" s="267"/>
      <c r="O24" s="270"/>
      <c r="P24" s="273"/>
      <c r="R24" s="34" t="s">
        <v>171</v>
      </c>
      <c r="S24" s="34" t="s">
        <v>28</v>
      </c>
    </row>
    <row r="25" spans="1:28" ht="19.5" customHeight="1" x14ac:dyDescent="0.2">
      <c r="A25" s="276"/>
      <c r="B25" s="279"/>
      <c r="C25" s="296"/>
      <c r="D25" s="297"/>
      <c r="E25" s="311"/>
      <c r="F25" s="311"/>
      <c r="G25" s="304"/>
      <c r="H25" s="304"/>
      <c r="I25" s="307"/>
      <c r="J25" s="307"/>
      <c r="K25" s="301"/>
      <c r="L25" s="301"/>
      <c r="M25" s="265"/>
      <c r="N25" s="267"/>
      <c r="O25" s="270"/>
      <c r="P25" s="273"/>
      <c r="S25" s="34" t="s">
        <v>179</v>
      </c>
    </row>
    <row r="26" spans="1:28" ht="19.5" customHeight="1" x14ac:dyDescent="0.2">
      <c r="A26" s="276"/>
      <c r="B26" s="279"/>
      <c r="C26" s="296"/>
      <c r="D26" s="297"/>
      <c r="E26" s="311"/>
      <c r="F26" s="311"/>
      <c r="G26" s="304"/>
      <c r="H26" s="304"/>
      <c r="I26" s="307"/>
      <c r="J26" s="307"/>
      <c r="K26" s="301"/>
      <c r="L26" s="301"/>
      <c r="M26" s="265"/>
      <c r="N26" s="267"/>
      <c r="O26" s="270"/>
      <c r="P26" s="273"/>
      <c r="S26" s="34" t="s">
        <v>569</v>
      </c>
      <c r="W26" s="202" t="s">
        <v>182</v>
      </c>
    </row>
    <row r="27" spans="1:28" ht="19.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01"/>
      <c r="L27" s="301"/>
      <c r="M27" s="265"/>
      <c r="N27" s="267"/>
      <c r="O27" s="270"/>
      <c r="P27" s="273"/>
      <c r="S27" s="34" t="s">
        <v>570</v>
      </c>
      <c r="X27" s="187" t="s">
        <v>180</v>
      </c>
    </row>
    <row r="28" spans="1:28" ht="19.5" customHeight="1" x14ac:dyDescent="0.2">
      <c r="A28" s="277"/>
      <c r="B28" s="280"/>
      <c r="C28" s="298"/>
      <c r="D28" s="299"/>
      <c r="E28" s="312"/>
      <c r="F28" s="312"/>
      <c r="G28" s="305"/>
      <c r="H28" s="305"/>
      <c r="I28" s="308"/>
      <c r="J28" s="308"/>
      <c r="K28" s="302"/>
      <c r="L28" s="302"/>
      <c r="M28" s="264"/>
      <c r="N28" s="268"/>
      <c r="O28" s="271"/>
      <c r="P28" s="274"/>
      <c r="Q28" s="62">
        <v>0.29166666666666669</v>
      </c>
    </row>
    <row r="29" spans="1:28" ht="19.5" customHeight="1" x14ac:dyDescent="0.2">
      <c r="A29" s="275" t="s">
        <v>22</v>
      </c>
      <c r="B29" s="278">
        <f>SUM(B9+1)</f>
        <v>45699</v>
      </c>
      <c r="C29" s="340" t="s">
        <v>576</v>
      </c>
      <c r="D29" s="341"/>
      <c r="E29" s="300"/>
      <c r="F29" s="300"/>
      <c r="G29" s="303">
        <v>0.33124999999999999</v>
      </c>
      <c r="H29" s="303">
        <v>0.51388888888888884</v>
      </c>
      <c r="I29" s="306">
        <v>0</v>
      </c>
      <c r="J29" s="306">
        <v>0</v>
      </c>
      <c r="K29" s="300"/>
      <c r="L29" s="300"/>
      <c r="M29" s="263">
        <f>(F36-E36)+(L36-K36)</f>
        <v>0</v>
      </c>
      <c r="N29" s="266">
        <f>(H29-G29)</f>
        <v>0.18263888888888885</v>
      </c>
      <c r="O29" s="269">
        <f>(J29-I29)</f>
        <v>0</v>
      </c>
      <c r="P29" s="272">
        <f>SUM(M29:O36)</f>
        <v>0.18263888888888885</v>
      </c>
      <c r="R29" s="34" t="s">
        <v>153</v>
      </c>
      <c r="S29" s="34" t="s">
        <v>58</v>
      </c>
      <c r="W29" s="34"/>
    </row>
    <row r="30" spans="1:28" ht="19.5" customHeight="1" x14ac:dyDescent="0.2">
      <c r="A30" s="276"/>
      <c r="B30" s="279"/>
      <c r="C30" s="342"/>
      <c r="D30" s="343"/>
      <c r="E30" s="301"/>
      <c r="F30" s="301"/>
      <c r="G30" s="304"/>
      <c r="H30" s="304"/>
      <c r="I30" s="307"/>
      <c r="J30" s="307"/>
      <c r="K30" s="301"/>
      <c r="L30" s="301"/>
      <c r="M30" s="265"/>
      <c r="N30" s="267"/>
      <c r="O30" s="270"/>
      <c r="P30" s="273"/>
      <c r="S30" s="34" t="s">
        <v>187</v>
      </c>
      <c r="X30" s="34"/>
    </row>
    <row r="31" spans="1:28" ht="19.5" customHeight="1" x14ac:dyDescent="0.2">
      <c r="A31" s="276"/>
      <c r="B31" s="279"/>
      <c r="C31" s="342"/>
      <c r="D31" s="343"/>
      <c r="E31" s="301"/>
      <c r="F31" s="301"/>
      <c r="G31" s="304"/>
      <c r="H31" s="304"/>
      <c r="I31" s="307"/>
      <c r="J31" s="307"/>
      <c r="K31" s="301"/>
      <c r="L31" s="301"/>
      <c r="M31" s="265"/>
      <c r="N31" s="267"/>
      <c r="O31" s="270"/>
      <c r="P31" s="273"/>
      <c r="S31" s="34" t="s">
        <v>574</v>
      </c>
      <c r="V31" s="202" t="s">
        <v>182</v>
      </c>
    </row>
    <row r="32" spans="1:28" ht="19.5" customHeight="1" x14ac:dyDescent="0.2">
      <c r="A32" s="276"/>
      <c r="B32" s="279"/>
      <c r="C32" s="342"/>
      <c r="D32" s="343"/>
      <c r="E32" s="301"/>
      <c r="F32" s="301"/>
      <c r="G32" s="304"/>
      <c r="H32" s="304"/>
      <c r="I32" s="307"/>
      <c r="J32" s="307"/>
      <c r="K32" s="301"/>
      <c r="L32" s="301"/>
      <c r="M32" s="265"/>
      <c r="N32" s="267"/>
      <c r="O32" s="270"/>
      <c r="P32" s="273"/>
      <c r="S32" s="34" t="s">
        <v>575</v>
      </c>
      <c r="W32" s="202" t="s">
        <v>182</v>
      </c>
    </row>
    <row r="33" spans="1:24" ht="19.5" customHeight="1" x14ac:dyDescent="0.2">
      <c r="A33" s="276"/>
      <c r="B33" s="279"/>
      <c r="C33" s="342"/>
      <c r="D33" s="343"/>
      <c r="E33" s="301"/>
      <c r="F33" s="301"/>
      <c r="G33" s="304"/>
      <c r="H33" s="304"/>
      <c r="I33" s="307"/>
      <c r="J33" s="307"/>
      <c r="K33" s="301"/>
      <c r="L33" s="301"/>
      <c r="M33" s="265"/>
      <c r="N33" s="267"/>
      <c r="O33" s="270"/>
      <c r="P33" s="273"/>
      <c r="R33" s="34" t="s">
        <v>231</v>
      </c>
      <c r="S33" s="34" t="s">
        <v>33</v>
      </c>
    </row>
    <row r="34" spans="1:24" ht="19.5" customHeight="1" x14ac:dyDescent="0.2">
      <c r="A34" s="276"/>
      <c r="B34" s="279"/>
      <c r="C34" s="342"/>
      <c r="D34" s="343"/>
      <c r="E34" s="301"/>
      <c r="F34" s="301"/>
      <c r="G34" s="304"/>
      <c r="H34" s="304"/>
      <c r="I34" s="307"/>
      <c r="J34" s="307"/>
      <c r="K34" s="301"/>
      <c r="L34" s="301"/>
      <c r="M34" s="265"/>
      <c r="N34" s="267"/>
      <c r="O34" s="270"/>
      <c r="P34" s="273"/>
      <c r="S34" s="34" t="s">
        <v>148</v>
      </c>
    </row>
    <row r="35" spans="1:24" ht="19.5" customHeight="1" x14ac:dyDescent="0.2">
      <c r="A35" s="276"/>
      <c r="B35" s="279"/>
      <c r="C35" s="342"/>
      <c r="D35" s="343"/>
      <c r="E35" s="301"/>
      <c r="F35" s="301"/>
      <c r="G35" s="304"/>
      <c r="H35" s="304"/>
      <c r="I35" s="307"/>
      <c r="J35" s="307"/>
      <c r="K35" s="301"/>
      <c r="L35" s="301"/>
      <c r="M35" s="265"/>
      <c r="N35" s="267"/>
      <c r="O35" s="270"/>
      <c r="P35" s="273"/>
      <c r="S35" s="34" t="s">
        <v>577</v>
      </c>
      <c r="V35" s="34" t="s">
        <v>578</v>
      </c>
      <c r="X35" s="202" t="s">
        <v>182</v>
      </c>
    </row>
    <row r="36" spans="1:24" ht="19.5" customHeight="1" x14ac:dyDescent="0.2">
      <c r="A36" s="277"/>
      <c r="B36" s="280"/>
      <c r="C36" s="344"/>
      <c r="D36" s="345"/>
      <c r="E36" s="302"/>
      <c r="F36" s="302"/>
      <c r="G36" s="305"/>
      <c r="H36" s="305"/>
      <c r="I36" s="308"/>
      <c r="J36" s="308"/>
      <c r="K36" s="302"/>
      <c r="L36" s="302"/>
      <c r="M36" s="264"/>
      <c r="N36" s="268"/>
      <c r="O36" s="271"/>
      <c r="P36" s="274"/>
      <c r="Q36" s="62">
        <v>0.16666666666666666</v>
      </c>
    </row>
    <row r="37" spans="1:24" ht="19.5" customHeight="1" x14ac:dyDescent="0.2">
      <c r="A37" s="346" t="s">
        <v>26</v>
      </c>
      <c r="B37" s="278">
        <f>SUM(B29+1)</f>
        <v>45700</v>
      </c>
      <c r="C37" s="294" t="s">
        <v>592</v>
      </c>
      <c r="D37" s="295"/>
      <c r="E37" s="300"/>
      <c r="F37" s="300"/>
      <c r="G37" s="303">
        <v>0.30208333333333331</v>
      </c>
      <c r="H37" s="303">
        <v>0.52777777777777779</v>
      </c>
      <c r="I37" s="306">
        <v>0.5625</v>
      </c>
      <c r="J37" s="306">
        <v>0.73333333333333339</v>
      </c>
      <c r="K37" s="310"/>
      <c r="L37" s="310"/>
      <c r="M37" s="263">
        <f>(L37-K37)</f>
        <v>0</v>
      </c>
      <c r="N37" s="266">
        <f>(H37-G37)</f>
        <v>0.22569444444444448</v>
      </c>
      <c r="O37" s="269">
        <f>(J37-I37)</f>
        <v>0.17083333333333339</v>
      </c>
      <c r="P37" s="272">
        <f>SUM(M37:O62)</f>
        <v>0.39652777777777787</v>
      </c>
      <c r="R37" s="34" t="s">
        <v>171</v>
      </c>
      <c r="S37" s="34" t="s">
        <v>23</v>
      </c>
    </row>
    <row r="38" spans="1:24" ht="19.5" customHeight="1" x14ac:dyDescent="0.2">
      <c r="A38" s="276"/>
      <c r="B38" s="279"/>
      <c r="C38" s="296"/>
      <c r="D38" s="297"/>
      <c r="E38" s="301"/>
      <c r="F38" s="301"/>
      <c r="G38" s="304"/>
      <c r="H38" s="304"/>
      <c r="I38" s="307"/>
      <c r="J38" s="307"/>
      <c r="K38" s="311"/>
      <c r="L38" s="311"/>
      <c r="M38" s="265"/>
      <c r="N38" s="267"/>
      <c r="O38" s="270"/>
      <c r="P38" s="273"/>
      <c r="S38" s="34" t="s">
        <v>179</v>
      </c>
    </row>
    <row r="39" spans="1:24" ht="19.5" customHeight="1" x14ac:dyDescent="0.2">
      <c r="A39" s="276"/>
      <c r="B39" s="279"/>
      <c r="C39" s="296"/>
      <c r="D39" s="297"/>
      <c r="E39" s="301"/>
      <c r="F39" s="301"/>
      <c r="G39" s="304"/>
      <c r="H39" s="304"/>
      <c r="I39" s="307"/>
      <c r="J39" s="307"/>
      <c r="K39" s="311"/>
      <c r="L39" s="311"/>
      <c r="M39" s="265"/>
      <c r="N39" s="267"/>
      <c r="O39" s="270"/>
      <c r="P39" s="273"/>
      <c r="S39" s="34" t="s">
        <v>570</v>
      </c>
      <c r="X39" s="187" t="s">
        <v>180</v>
      </c>
    </row>
    <row r="40" spans="1:24" ht="19.5" customHeight="1" x14ac:dyDescent="0.2">
      <c r="A40" s="276"/>
      <c r="B40" s="279"/>
      <c r="C40" s="296"/>
      <c r="D40" s="297"/>
      <c r="E40" s="301"/>
      <c r="F40" s="301"/>
      <c r="G40" s="304"/>
      <c r="H40" s="304"/>
      <c r="I40" s="307"/>
      <c r="J40" s="307"/>
      <c r="K40" s="311"/>
      <c r="L40" s="311"/>
      <c r="M40" s="265"/>
      <c r="N40" s="267"/>
      <c r="O40" s="270"/>
      <c r="P40" s="273"/>
      <c r="R40" s="34"/>
      <c r="S40" s="34" t="s">
        <v>589</v>
      </c>
      <c r="T40" s="34"/>
      <c r="W40" s="202" t="s">
        <v>182</v>
      </c>
    </row>
    <row r="41" spans="1:24" ht="19.5" customHeight="1" x14ac:dyDescent="0.2">
      <c r="A41" s="276"/>
      <c r="B41" s="279"/>
      <c r="C41" s="296"/>
      <c r="D41" s="297"/>
      <c r="E41" s="301"/>
      <c r="F41" s="301"/>
      <c r="G41" s="304"/>
      <c r="H41" s="304"/>
      <c r="I41" s="307"/>
      <c r="J41" s="307"/>
      <c r="K41" s="311"/>
      <c r="L41" s="311"/>
      <c r="M41" s="265"/>
      <c r="N41" s="267"/>
      <c r="O41" s="270"/>
      <c r="P41" s="273"/>
      <c r="S41" s="34" t="s">
        <v>579</v>
      </c>
      <c r="T41" s="34"/>
      <c r="V41" s="187" t="s">
        <v>180</v>
      </c>
      <c r="W41" s="214" t="s">
        <v>591</v>
      </c>
      <c r="X41" s="191"/>
    </row>
    <row r="42" spans="1:24" ht="19.5" customHeight="1" x14ac:dyDescent="0.2">
      <c r="A42" s="276"/>
      <c r="B42" s="279"/>
      <c r="C42" s="296"/>
      <c r="D42" s="297"/>
      <c r="E42" s="301"/>
      <c r="F42" s="301"/>
      <c r="G42" s="304"/>
      <c r="H42" s="304"/>
      <c r="I42" s="307"/>
      <c r="J42" s="307"/>
      <c r="K42" s="311"/>
      <c r="L42" s="311"/>
      <c r="M42" s="265"/>
      <c r="N42" s="267"/>
      <c r="O42" s="270"/>
      <c r="P42" s="273"/>
      <c r="S42" s="34" t="s">
        <v>582</v>
      </c>
      <c r="T42" s="34"/>
      <c r="X42" s="202" t="s">
        <v>182</v>
      </c>
    </row>
    <row r="43" spans="1:24" ht="19.5" customHeight="1" x14ac:dyDescent="0.2">
      <c r="A43" s="276"/>
      <c r="B43" s="279"/>
      <c r="C43" s="296"/>
      <c r="D43" s="297"/>
      <c r="E43" s="301"/>
      <c r="F43" s="301"/>
      <c r="G43" s="304"/>
      <c r="H43" s="304"/>
      <c r="I43" s="307"/>
      <c r="J43" s="307"/>
      <c r="K43" s="311"/>
      <c r="L43" s="311"/>
      <c r="M43" s="265"/>
      <c r="N43" s="267"/>
      <c r="O43" s="270"/>
      <c r="P43" s="273"/>
      <c r="S43" s="34" t="s">
        <v>590</v>
      </c>
      <c r="T43" s="34"/>
      <c r="X43" s="202" t="s">
        <v>182</v>
      </c>
    </row>
    <row r="44" spans="1:24" ht="19.5" customHeight="1" x14ac:dyDescent="0.2">
      <c r="A44" s="276"/>
      <c r="B44" s="279"/>
      <c r="C44" s="296"/>
      <c r="D44" s="297"/>
      <c r="E44" s="301"/>
      <c r="F44" s="301"/>
      <c r="G44" s="304"/>
      <c r="H44" s="304"/>
      <c r="I44" s="307"/>
      <c r="J44" s="307"/>
      <c r="K44" s="311"/>
      <c r="L44" s="311"/>
      <c r="M44" s="265"/>
      <c r="N44" s="267"/>
      <c r="O44" s="270"/>
      <c r="P44" s="273"/>
      <c r="R44" t="s">
        <v>219</v>
      </c>
      <c r="S44" s="34" t="s">
        <v>32</v>
      </c>
      <c r="T44" s="34"/>
    </row>
    <row r="45" spans="1:24" ht="19.5" customHeight="1" x14ac:dyDescent="0.2">
      <c r="A45" s="276"/>
      <c r="B45" s="279"/>
      <c r="C45" s="296"/>
      <c r="D45" s="297"/>
      <c r="E45" s="301"/>
      <c r="F45" s="301"/>
      <c r="G45" s="304"/>
      <c r="H45" s="304"/>
      <c r="I45" s="307"/>
      <c r="J45" s="307"/>
      <c r="K45" s="311"/>
      <c r="L45" s="311"/>
      <c r="M45" s="265"/>
      <c r="N45" s="267"/>
      <c r="O45" s="270"/>
      <c r="P45" s="273"/>
      <c r="S45" t="s">
        <v>580</v>
      </c>
      <c r="T45" s="34"/>
    </row>
    <row r="46" spans="1:24" ht="19.5" customHeight="1" x14ac:dyDescent="0.2">
      <c r="A46" s="276"/>
      <c r="B46" s="279"/>
      <c r="C46" s="296"/>
      <c r="D46" s="297"/>
      <c r="E46" s="301"/>
      <c r="F46" s="301"/>
      <c r="G46" s="304"/>
      <c r="H46" s="304"/>
      <c r="I46" s="307"/>
      <c r="J46" s="307"/>
      <c r="K46" s="311"/>
      <c r="L46" s="311"/>
      <c r="M46" s="265"/>
      <c r="N46" s="267"/>
      <c r="O46" s="270"/>
      <c r="P46" s="273"/>
      <c r="R46" s="34"/>
      <c r="S46" t="s">
        <v>581</v>
      </c>
      <c r="T46" s="34"/>
      <c r="U46" s="202" t="s">
        <v>182</v>
      </c>
    </row>
    <row r="47" spans="1:24" ht="19.5" customHeight="1" x14ac:dyDescent="0.2">
      <c r="A47" s="276"/>
      <c r="B47" s="279"/>
      <c r="C47" s="296"/>
      <c r="D47" s="297"/>
      <c r="E47" s="301"/>
      <c r="F47" s="301"/>
      <c r="G47" s="304"/>
      <c r="H47" s="304"/>
      <c r="I47" s="307"/>
      <c r="J47" s="307"/>
      <c r="K47" s="311"/>
      <c r="L47" s="311"/>
      <c r="M47" s="265"/>
      <c r="N47" s="267"/>
      <c r="O47" s="270"/>
      <c r="P47" s="273"/>
      <c r="R47" s="34" t="s">
        <v>583</v>
      </c>
      <c r="S47" s="34" t="s">
        <v>32</v>
      </c>
      <c r="T47" s="34"/>
      <c r="U47" s="34"/>
    </row>
    <row r="48" spans="1:24" ht="19.5" customHeight="1" x14ac:dyDescent="0.2">
      <c r="A48" s="276"/>
      <c r="B48" s="279"/>
      <c r="C48" s="296"/>
      <c r="D48" s="297"/>
      <c r="E48" s="301"/>
      <c r="F48" s="301"/>
      <c r="G48" s="304"/>
      <c r="H48" s="304"/>
      <c r="I48" s="307"/>
      <c r="J48" s="307"/>
      <c r="K48" s="311"/>
      <c r="L48" s="311"/>
      <c r="M48" s="265"/>
      <c r="N48" s="267"/>
      <c r="O48" s="270"/>
      <c r="P48" s="273"/>
      <c r="R48" s="34"/>
      <c r="S48" t="s">
        <v>584</v>
      </c>
      <c r="T48" s="34"/>
      <c r="U48" s="34"/>
    </row>
    <row r="49" spans="1:24" ht="19.5" customHeight="1" x14ac:dyDescent="0.2">
      <c r="A49" s="276"/>
      <c r="B49" s="279"/>
      <c r="C49" s="296"/>
      <c r="D49" s="297"/>
      <c r="E49" s="301"/>
      <c r="F49" s="301"/>
      <c r="G49" s="304"/>
      <c r="H49" s="304"/>
      <c r="I49" s="307"/>
      <c r="J49" s="307"/>
      <c r="K49" s="311"/>
      <c r="L49" s="311"/>
      <c r="M49" s="265"/>
      <c r="N49" s="267"/>
      <c r="O49" s="270"/>
      <c r="P49" s="273"/>
      <c r="R49" s="34"/>
      <c r="S49" t="s">
        <v>581</v>
      </c>
      <c r="T49" s="34"/>
      <c r="U49" s="202" t="s">
        <v>182</v>
      </c>
      <c r="V49" s="191" t="s">
        <v>586</v>
      </c>
      <c r="W49" s="191"/>
    </row>
    <row r="50" spans="1:24" ht="19.5" customHeight="1" x14ac:dyDescent="0.2">
      <c r="A50" s="276"/>
      <c r="B50" s="279"/>
      <c r="C50" s="296"/>
      <c r="D50" s="297"/>
      <c r="E50" s="301"/>
      <c r="F50" s="301"/>
      <c r="G50" s="304"/>
      <c r="H50" s="304"/>
      <c r="I50" s="307"/>
      <c r="J50" s="307"/>
      <c r="K50" s="311"/>
      <c r="L50" s="311"/>
      <c r="M50" s="265"/>
      <c r="N50" s="267"/>
      <c r="O50" s="270"/>
      <c r="P50" s="273"/>
      <c r="R50" s="34" t="s">
        <v>172</v>
      </c>
      <c r="S50" s="34" t="s">
        <v>32</v>
      </c>
      <c r="T50" s="34"/>
    </row>
    <row r="51" spans="1:24" ht="19.5" customHeight="1" x14ac:dyDescent="0.2">
      <c r="A51" s="276"/>
      <c r="B51" s="279"/>
      <c r="C51" s="296"/>
      <c r="D51" s="297"/>
      <c r="E51" s="301"/>
      <c r="F51" s="301"/>
      <c r="G51" s="304"/>
      <c r="H51" s="304"/>
      <c r="I51" s="307"/>
      <c r="J51" s="307"/>
      <c r="K51" s="311"/>
      <c r="L51" s="311"/>
      <c r="M51" s="265"/>
      <c r="N51" s="267"/>
      <c r="O51" s="270"/>
      <c r="P51" s="273"/>
      <c r="R51" s="34"/>
      <c r="S51" t="s">
        <v>178</v>
      </c>
      <c r="T51" s="34"/>
    </row>
    <row r="52" spans="1:24" ht="19.5" customHeight="1" x14ac:dyDescent="0.2">
      <c r="A52" s="276"/>
      <c r="B52" s="279"/>
      <c r="C52" s="296"/>
      <c r="D52" s="297"/>
      <c r="E52" s="301"/>
      <c r="F52" s="301"/>
      <c r="G52" s="304"/>
      <c r="H52" s="304"/>
      <c r="I52" s="307"/>
      <c r="J52" s="307"/>
      <c r="K52" s="311"/>
      <c r="L52" s="311"/>
      <c r="M52" s="265"/>
      <c r="N52" s="267"/>
      <c r="O52" s="270"/>
      <c r="P52" s="273"/>
      <c r="R52" s="34"/>
      <c r="S52" t="s">
        <v>585</v>
      </c>
      <c r="T52" s="34"/>
      <c r="V52" s="202" t="s">
        <v>182</v>
      </c>
    </row>
    <row r="53" spans="1:24" ht="19.5" customHeight="1" x14ac:dyDescent="0.2">
      <c r="A53" s="276"/>
      <c r="B53" s="279"/>
      <c r="C53" s="296"/>
      <c r="D53" s="297"/>
      <c r="E53" s="301"/>
      <c r="F53" s="301"/>
      <c r="G53" s="304"/>
      <c r="H53" s="304"/>
      <c r="I53" s="307"/>
      <c r="J53" s="307"/>
      <c r="K53" s="311"/>
      <c r="L53" s="311"/>
      <c r="M53" s="265"/>
      <c r="N53" s="267"/>
      <c r="O53" s="270"/>
      <c r="P53" s="273"/>
      <c r="R53" s="34" t="s">
        <v>191</v>
      </c>
      <c r="S53" s="34" t="s">
        <v>24</v>
      </c>
      <c r="T53" s="34"/>
    </row>
    <row r="54" spans="1:24" ht="19.5" customHeight="1" x14ac:dyDescent="0.2">
      <c r="A54" s="276"/>
      <c r="B54" s="279"/>
      <c r="C54" s="296"/>
      <c r="D54" s="297"/>
      <c r="E54" s="301"/>
      <c r="F54" s="301"/>
      <c r="G54" s="304"/>
      <c r="H54" s="304"/>
      <c r="I54" s="307"/>
      <c r="J54" s="307"/>
      <c r="K54" s="311"/>
      <c r="L54" s="311"/>
      <c r="M54" s="265"/>
      <c r="N54" s="267"/>
      <c r="O54" s="270"/>
      <c r="P54" s="273"/>
      <c r="R54" s="34"/>
      <c r="S54" t="s">
        <v>587</v>
      </c>
      <c r="T54" s="34"/>
    </row>
    <row r="55" spans="1:24" ht="19.5" customHeight="1" x14ac:dyDescent="0.2">
      <c r="A55" s="276"/>
      <c r="B55" s="279"/>
      <c r="C55" s="296"/>
      <c r="D55" s="297"/>
      <c r="E55" s="301"/>
      <c r="F55" s="301"/>
      <c r="G55" s="304"/>
      <c r="H55" s="304"/>
      <c r="I55" s="307"/>
      <c r="J55" s="307"/>
      <c r="K55" s="311"/>
      <c r="L55" s="311"/>
      <c r="M55" s="265"/>
      <c r="N55" s="267"/>
      <c r="O55" s="270"/>
      <c r="P55" s="273"/>
      <c r="R55" s="34"/>
      <c r="S55" t="s">
        <v>588</v>
      </c>
      <c r="T55" s="34"/>
    </row>
    <row r="56" spans="1:24" ht="19.5" customHeight="1" x14ac:dyDescent="0.2">
      <c r="A56" s="276"/>
      <c r="B56" s="279"/>
      <c r="C56" s="296"/>
      <c r="D56" s="297"/>
      <c r="E56" s="301"/>
      <c r="F56" s="301"/>
      <c r="G56" s="304"/>
      <c r="H56" s="304"/>
      <c r="I56" s="307"/>
      <c r="J56" s="307"/>
      <c r="K56" s="311"/>
      <c r="L56" s="311"/>
      <c r="M56" s="265"/>
      <c r="N56" s="267"/>
      <c r="O56" s="270"/>
      <c r="P56" s="273"/>
      <c r="R56" s="34" t="s">
        <v>231</v>
      </c>
      <c r="S56" s="34" t="s">
        <v>24</v>
      </c>
      <c r="T56" s="34"/>
    </row>
    <row r="57" spans="1:24" ht="19.5" customHeight="1" x14ac:dyDescent="0.2">
      <c r="A57" s="276"/>
      <c r="B57" s="279"/>
      <c r="C57" s="296"/>
      <c r="D57" s="297"/>
      <c r="E57" s="301"/>
      <c r="F57" s="301"/>
      <c r="G57" s="304"/>
      <c r="H57" s="304"/>
      <c r="I57" s="307"/>
      <c r="J57" s="307"/>
      <c r="K57" s="311"/>
      <c r="L57" s="311"/>
      <c r="M57" s="265"/>
      <c r="N57" s="267"/>
      <c r="O57" s="270"/>
      <c r="P57" s="273"/>
      <c r="R57" s="34"/>
      <c r="S57" s="34" t="s">
        <v>148</v>
      </c>
      <c r="T57" s="187" t="s">
        <v>180</v>
      </c>
    </row>
    <row r="58" spans="1:24" ht="19.5" customHeight="1" x14ac:dyDescent="0.2">
      <c r="A58" s="276"/>
      <c r="B58" s="279"/>
      <c r="C58" s="296"/>
      <c r="D58" s="297"/>
      <c r="E58" s="301"/>
      <c r="F58" s="301"/>
      <c r="G58" s="304"/>
      <c r="H58" s="304"/>
      <c r="I58" s="307"/>
      <c r="J58" s="307"/>
      <c r="K58" s="311"/>
      <c r="L58" s="311"/>
      <c r="M58" s="265"/>
      <c r="N58" s="267"/>
      <c r="O58" s="270"/>
      <c r="P58" s="273"/>
      <c r="R58" s="34"/>
      <c r="S58" s="34" t="s">
        <v>597</v>
      </c>
      <c r="T58" s="34"/>
    </row>
    <row r="59" spans="1:24" ht="19.5" customHeight="1" x14ac:dyDescent="0.2">
      <c r="A59" s="276"/>
      <c r="B59" s="279"/>
      <c r="C59" s="296"/>
      <c r="D59" s="297"/>
      <c r="E59" s="301"/>
      <c r="F59" s="301"/>
      <c r="G59" s="304"/>
      <c r="H59" s="304"/>
      <c r="I59" s="307"/>
      <c r="J59" s="307"/>
      <c r="K59" s="311"/>
      <c r="L59" s="311"/>
      <c r="M59" s="265"/>
      <c r="N59" s="267"/>
      <c r="O59" s="270"/>
      <c r="P59" s="273"/>
      <c r="R59" s="34"/>
      <c r="S59" s="34"/>
      <c r="T59" s="34" t="s">
        <v>593</v>
      </c>
      <c r="V59" t="s">
        <v>595</v>
      </c>
      <c r="X59" s="187" t="s">
        <v>180</v>
      </c>
    </row>
    <row r="60" spans="1:24" ht="19.5" customHeight="1" x14ac:dyDescent="0.2">
      <c r="A60" s="276"/>
      <c r="B60" s="279"/>
      <c r="C60" s="296"/>
      <c r="D60" s="297"/>
      <c r="E60" s="301"/>
      <c r="F60" s="301"/>
      <c r="G60" s="304"/>
      <c r="H60" s="304"/>
      <c r="I60" s="307"/>
      <c r="J60" s="307"/>
      <c r="K60" s="311"/>
      <c r="L60" s="311"/>
      <c r="M60" s="265"/>
      <c r="N60" s="267"/>
      <c r="O60" s="270"/>
      <c r="P60" s="273"/>
      <c r="R60" s="34"/>
      <c r="S60" s="34"/>
      <c r="T60" s="34" t="s">
        <v>594</v>
      </c>
      <c r="V60" t="s">
        <v>596</v>
      </c>
      <c r="X60" s="187" t="s">
        <v>180</v>
      </c>
    </row>
    <row r="61" spans="1:24" ht="19.5" customHeight="1" x14ac:dyDescent="0.2">
      <c r="A61" s="276"/>
      <c r="B61" s="279"/>
      <c r="C61" s="296"/>
      <c r="D61" s="297"/>
      <c r="E61" s="301"/>
      <c r="F61" s="301"/>
      <c r="G61" s="304"/>
      <c r="H61" s="304"/>
      <c r="I61" s="307"/>
      <c r="J61" s="307"/>
      <c r="K61" s="311"/>
      <c r="L61" s="311"/>
      <c r="M61" s="265"/>
      <c r="N61" s="267"/>
      <c r="O61" s="270"/>
      <c r="P61" s="273"/>
      <c r="R61" s="34"/>
      <c r="T61" s="34"/>
    </row>
    <row r="62" spans="1:24" ht="19.5" customHeight="1" x14ac:dyDescent="0.2">
      <c r="A62" s="277"/>
      <c r="B62" s="280"/>
      <c r="C62" s="298"/>
      <c r="D62" s="299"/>
      <c r="E62" s="302"/>
      <c r="F62" s="302"/>
      <c r="G62" s="305"/>
      <c r="H62" s="305"/>
      <c r="I62" s="308"/>
      <c r="J62" s="308"/>
      <c r="K62" s="312"/>
      <c r="L62" s="312"/>
      <c r="M62" s="264"/>
      <c r="N62" s="268"/>
      <c r="O62" s="271"/>
      <c r="P62" s="274"/>
      <c r="Q62" s="62">
        <v>0.29166666666666669</v>
      </c>
    </row>
    <row r="63" spans="1:24" ht="19.5" customHeight="1" x14ac:dyDescent="0.2">
      <c r="A63" s="275" t="s">
        <v>30</v>
      </c>
      <c r="B63" s="278">
        <f>SUM(B37+1)</f>
        <v>45701</v>
      </c>
      <c r="C63" s="294" t="s">
        <v>604</v>
      </c>
      <c r="D63" s="295"/>
      <c r="E63" s="300"/>
      <c r="F63" s="300"/>
      <c r="G63" s="303">
        <v>0.36805555555555558</v>
      </c>
      <c r="H63" s="303">
        <v>0.52083333333333337</v>
      </c>
      <c r="I63" s="306">
        <v>0.56944444444444442</v>
      </c>
      <c r="J63" s="306">
        <v>0.74444444444444446</v>
      </c>
      <c r="K63" s="300"/>
      <c r="L63" s="300"/>
      <c r="M63" s="263">
        <f>(F73-E73)+(L73-K73)</f>
        <v>0</v>
      </c>
      <c r="N63" s="266">
        <f>(H63-G63)</f>
        <v>0.15277777777777779</v>
      </c>
      <c r="O63" s="269">
        <f>(J63-I63)</f>
        <v>0.17500000000000004</v>
      </c>
      <c r="P63" s="272">
        <f>SUM(M63:O73)</f>
        <v>0.32777777777777783</v>
      </c>
      <c r="R63" t="s">
        <v>153</v>
      </c>
      <c r="S63" t="s">
        <v>24</v>
      </c>
    </row>
    <row r="64" spans="1:24" ht="19.5" customHeight="1" x14ac:dyDescent="0.2">
      <c r="A64" s="276"/>
      <c r="B64" s="279"/>
      <c r="C64" s="296"/>
      <c r="D64" s="297"/>
      <c r="E64" s="301"/>
      <c r="F64" s="301"/>
      <c r="G64" s="304"/>
      <c r="H64" s="304"/>
      <c r="I64" s="307"/>
      <c r="J64" s="307"/>
      <c r="K64" s="301"/>
      <c r="L64" s="301"/>
      <c r="M64" s="265"/>
      <c r="N64" s="267"/>
      <c r="O64" s="270"/>
      <c r="P64" s="273"/>
      <c r="S64" t="s">
        <v>187</v>
      </c>
    </row>
    <row r="65" spans="1:24" ht="19.5" customHeight="1" x14ac:dyDescent="0.2">
      <c r="A65" s="276"/>
      <c r="B65" s="279"/>
      <c r="C65" s="296"/>
      <c r="D65" s="297"/>
      <c r="E65" s="301"/>
      <c r="F65" s="301"/>
      <c r="G65" s="304"/>
      <c r="H65" s="304"/>
      <c r="I65" s="307"/>
      <c r="J65" s="307"/>
      <c r="K65" s="301"/>
      <c r="L65" s="301"/>
      <c r="M65" s="265"/>
      <c r="N65" s="267"/>
      <c r="O65" s="270"/>
      <c r="P65" s="273"/>
      <c r="S65" t="s">
        <v>598</v>
      </c>
      <c r="T65" s="165"/>
    </row>
    <row r="66" spans="1:24" ht="19.5" customHeight="1" x14ac:dyDescent="0.2">
      <c r="A66" s="276"/>
      <c r="B66" s="279"/>
      <c r="C66" s="296"/>
      <c r="D66" s="297"/>
      <c r="E66" s="301"/>
      <c r="F66" s="301"/>
      <c r="G66" s="304"/>
      <c r="H66" s="304"/>
      <c r="I66" s="307"/>
      <c r="J66" s="307"/>
      <c r="K66" s="301"/>
      <c r="L66" s="301"/>
      <c r="M66" s="265"/>
      <c r="N66" s="267"/>
      <c r="O66" s="270"/>
      <c r="P66" s="273"/>
      <c r="S66" t="s">
        <v>599</v>
      </c>
      <c r="U66" s="202" t="s">
        <v>182</v>
      </c>
    </row>
    <row r="67" spans="1:24" ht="19.5" customHeight="1" x14ac:dyDescent="0.2">
      <c r="A67" s="276"/>
      <c r="B67" s="279"/>
      <c r="C67" s="296"/>
      <c r="D67" s="297"/>
      <c r="E67" s="301"/>
      <c r="F67" s="301"/>
      <c r="G67" s="304"/>
      <c r="H67" s="304"/>
      <c r="I67" s="307"/>
      <c r="J67" s="307"/>
      <c r="K67" s="301"/>
      <c r="L67" s="301"/>
      <c r="M67" s="265"/>
      <c r="N67" s="267"/>
      <c r="O67" s="270"/>
      <c r="P67" s="273"/>
      <c r="R67" t="s">
        <v>600</v>
      </c>
      <c r="T67" t="s">
        <v>28</v>
      </c>
    </row>
    <row r="68" spans="1:24" ht="19.5" customHeight="1" x14ac:dyDescent="0.2">
      <c r="A68" s="276"/>
      <c r="B68" s="279"/>
      <c r="C68" s="296"/>
      <c r="D68" s="297"/>
      <c r="E68" s="301"/>
      <c r="F68" s="301"/>
      <c r="G68" s="304"/>
      <c r="H68" s="304"/>
      <c r="I68" s="307"/>
      <c r="J68" s="307"/>
      <c r="K68" s="301"/>
      <c r="L68" s="301"/>
      <c r="M68" s="265"/>
      <c r="N68" s="267"/>
      <c r="O68" s="270"/>
      <c r="P68" s="273"/>
      <c r="R68" s="34"/>
      <c r="S68" t="s">
        <v>601</v>
      </c>
      <c r="U68" s="202" t="s">
        <v>182</v>
      </c>
    </row>
    <row r="69" spans="1:24" ht="19.5" customHeight="1" x14ac:dyDescent="0.2">
      <c r="A69" s="276"/>
      <c r="B69" s="279"/>
      <c r="C69" s="296"/>
      <c r="D69" s="297"/>
      <c r="E69" s="301"/>
      <c r="F69" s="301"/>
      <c r="G69" s="304"/>
      <c r="H69" s="304"/>
      <c r="I69" s="307"/>
      <c r="J69" s="307"/>
      <c r="K69" s="301"/>
      <c r="L69" s="301"/>
      <c r="M69" s="265"/>
      <c r="N69" s="267"/>
      <c r="O69" s="270"/>
      <c r="P69" s="273"/>
      <c r="R69" s="34" t="s">
        <v>602</v>
      </c>
      <c r="S69" t="s">
        <v>28</v>
      </c>
    </row>
    <row r="70" spans="1:24" ht="19.5" customHeight="1" x14ac:dyDescent="0.2">
      <c r="A70" s="276"/>
      <c r="B70" s="279"/>
      <c r="C70" s="296"/>
      <c r="D70" s="297"/>
      <c r="E70" s="301"/>
      <c r="F70" s="301"/>
      <c r="G70" s="304"/>
      <c r="H70" s="304"/>
      <c r="I70" s="307"/>
      <c r="J70" s="307"/>
      <c r="K70" s="301"/>
      <c r="L70" s="301"/>
      <c r="M70" s="265"/>
      <c r="N70" s="267"/>
      <c r="O70" s="270"/>
      <c r="P70" s="273"/>
      <c r="R70" s="34"/>
      <c r="S70" t="s">
        <v>603</v>
      </c>
      <c r="V70" s="202" t="s">
        <v>182</v>
      </c>
    </row>
    <row r="71" spans="1:24" ht="19.5" customHeight="1" x14ac:dyDescent="0.2">
      <c r="A71" s="276"/>
      <c r="B71" s="279"/>
      <c r="C71" s="296"/>
      <c r="D71" s="297"/>
      <c r="E71" s="301"/>
      <c r="F71" s="301"/>
      <c r="G71" s="304"/>
      <c r="H71" s="304"/>
      <c r="I71" s="307"/>
      <c r="J71" s="307"/>
      <c r="K71" s="301"/>
      <c r="L71" s="301"/>
      <c r="M71" s="265"/>
      <c r="N71" s="267"/>
      <c r="O71" s="270"/>
      <c r="P71" s="273"/>
      <c r="R71" s="34" t="s">
        <v>217</v>
      </c>
      <c r="S71" t="s">
        <v>28</v>
      </c>
      <c r="V71" s="34"/>
    </row>
    <row r="72" spans="1:24" ht="19.5" customHeight="1" x14ac:dyDescent="0.2">
      <c r="A72" s="276"/>
      <c r="B72" s="279"/>
      <c r="C72" s="296"/>
      <c r="D72" s="297"/>
      <c r="E72" s="301"/>
      <c r="F72" s="301"/>
      <c r="G72" s="304"/>
      <c r="H72" s="304"/>
      <c r="I72" s="307"/>
      <c r="J72" s="307"/>
      <c r="K72" s="301"/>
      <c r="L72" s="301"/>
      <c r="M72" s="265"/>
      <c r="N72" s="267"/>
      <c r="O72" s="270"/>
      <c r="P72" s="273"/>
      <c r="R72" s="34"/>
      <c r="S72" t="s">
        <v>605</v>
      </c>
    </row>
    <row r="73" spans="1:24" ht="19.5" customHeight="1" x14ac:dyDescent="0.2">
      <c r="A73" s="277"/>
      <c r="B73" s="280"/>
      <c r="C73" s="298"/>
      <c r="D73" s="299"/>
      <c r="E73" s="302"/>
      <c r="F73" s="302"/>
      <c r="G73" s="305"/>
      <c r="H73" s="305"/>
      <c r="I73" s="308"/>
      <c r="J73" s="308"/>
      <c r="K73" s="302"/>
      <c r="L73" s="302"/>
      <c r="M73" s="264"/>
      <c r="N73" s="268"/>
      <c r="O73" s="271"/>
      <c r="P73" s="274"/>
      <c r="Q73" s="62">
        <v>0.29166666666666669</v>
      </c>
    </row>
    <row r="74" spans="1:24" ht="19.5" customHeight="1" x14ac:dyDescent="0.2">
      <c r="A74" s="275" t="s">
        <v>31</v>
      </c>
      <c r="B74" s="278">
        <f>SUM(B63+1)</f>
        <v>45702</v>
      </c>
      <c r="C74" s="294" t="s">
        <v>611</v>
      </c>
      <c r="D74" s="295"/>
      <c r="E74" s="300"/>
      <c r="F74" s="300"/>
      <c r="G74" s="303">
        <v>0.36180555555555555</v>
      </c>
      <c r="H74" s="303">
        <v>0.51736111111111105</v>
      </c>
      <c r="I74" s="306">
        <v>0.55902777777777779</v>
      </c>
      <c r="J74" s="306">
        <v>0.6791666666666667</v>
      </c>
      <c r="K74" s="300"/>
      <c r="L74" s="300"/>
      <c r="M74" s="263">
        <f>(F96-E96)+(L96-K96)</f>
        <v>0</v>
      </c>
      <c r="N74" s="266">
        <f>(H74-G74)</f>
        <v>0.1555555555555555</v>
      </c>
      <c r="O74" s="269">
        <f>(J74-I74)</f>
        <v>0.12013888888888891</v>
      </c>
      <c r="P74" s="272">
        <f>SUM(M74:O96)</f>
        <v>0.27569444444444441</v>
      </c>
      <c r="R74" t="s">
        <v>167</v>
      </c>
      <c r="S74" s="34" t="s">
        <v>32</v>
      </c>
      <c r="T74" s="34"/>
      <c r="W74" s="34"/>
    </row>
    <row r="75" spans="1:24" ht="19.5" customHeight="1" x14ac:dyDescent="0.2">
      <c r="A75" s="276"/>
      <c r="B75" s="279"/>
      <c r="C75" s="296"/>
      <c r="D75" s="297"/>
      <c r="E75" s="301"/>
      <c r="F75" s="301"/>
      <c r="G75" s="304"/>
      <c r="H75" s="304"/>
      <c r="I75" s="307"/>
      <c r="J75" s="307"/>
      <c r="K75" s="301"/>
      <c r="L75" s="301"/>
      <c r="M75" s="265"/>
      <c r="N75" s="267"/>
      <c r="O75" s="270"/>
      <c r="P75" s="273"/>
      <c r="S75" s="34" t="s">
        <v>168</v>
      </c>
      <c r="W75" s="34"/>
    </row>
    <row r="76" spans="1:24" ht="19.5" customHeight="1" x14ac:dyDescent="0.2">
      <c r="A76" s="276"/>
      <c r="B76" s="279"/>
      <c r="C76" s="296"/>
      <c r="D76" s="297"/>
      <c r="E76" s="301"/>
      <c r="F76" s="301"/>
      <c r="G76" s="304"/>
      <c r="H76" s="304"/>
      <c r="I76" s="307"/>
      <c r="J76" s="307"/>
      <c r="K76" s="301"/>
      <c r="L76" s="301"/>
      <c r="M76" s="265"/>
      <c r="N76" s="267"/>
      <c r="O76" s="270"/>
      <c r="P76" s="273"/>
      <c r="S76" s="34" t="s">
        <v>606</v>
      </c>
      <c r="W76" s="202" t="s">
        <v>182</v>
      </c>
    </row>
    <row r="77" spans="1:24" ht="19.5" customHeight="1" x14ac:dyDescent="0.2">
      <c r="A77" s="276"/>
      <c r="B77" s="279"/>
      <c r="C77" s="296"/>
      <c r="D77" s="297"/>
      <c r="E77" s="301"/>
      <c r="F77" s="301"/>
      <c r="G77" s="304"/>
      <c r="H77" s="304"/>
      <c r="I77" s="307"/>
      <c r="J77" s="307"/>
      <c r="K77" s="301"/>
      <c r="L77" s="301"/>
      <c r="M77" s="265"/>
      <c r="N77" s="267"/>
      <c r="O77" s="270"/>
      <c r="P77" s="273"/>
      <c r="S77" s="34" t="s">
        <v>607</v>
      </c>
      <c r="V77" s="202" t="s">
        <v>182</v>
      </c>
      <c r="W77" s="34"/>
    </row>
    <row r="78" spans="1:24" ht="19.5" customHeight="1" x14ac:dyDescent="0.2">
      <c r="A78" s="276"/>
      <c r="B78" s="279"/>
      <c r="C78" s="296"/>
      <c r="D78" s="297"/>
      <c r="E78" s="301"/>
      <c r="F78" s="301"/>
      <c r="G78" s="304"/>
      <c r="H78" s="304"/>
      <c r="I78" s="307"/>
      <c r="J78" s="307"/>
      <c r="K78" s="301"/>
      <c r="L78" s="301"/>
      <c r="M78" s="265"/>
      <c r="N78" s="267"/>
      <c r="O78" s="270"/>
      <c r="P78" s="273"/>
      <c r="R78" t="s">
        <v>300</v>
      </c>
      <c r="S78" s="34" t="s">
        <v>32</v>
      </c>
      <c r="W78" s="34"/>
    </row>
    <row r="79" spans="1:24" ht="19.5" customHeight="1" x14ac:dyDescent="0.2">
      <c r="A79" s="276"/>
      <c r="B79" s="279"/>
      <c r="C79" s="296"/>
      <c r="D79" s="297"/>
      <c r="E79" s="301"/>
      <c r="F79" s="301"/>
      <c r="G79" s="304"/>
      <c r="H79" s="304"/>
      <c r="I79" s="307"/>
      <c r="J79" s="307"/>
      <c r="K79" s="301"/>
      <c r="L79" s="301"/>
      <c r="M79" s="265"/>
      <c r="N79" s="267"/>
      <c r="O79" s="270"/>
      <c r="P79" s="273"/>
      <c r="S79" s="34" t="s">
        <v>299</v>
      </c>
      <c r="W79" s="34"/>
    </row>
    <row r="80" spans="1:24" ht="19.5" customHeight="1" x14ac:dyDescent="0.2">
      <c r="A80" s="276"/>
      <c r="B80" s="279"/>
      <c r="C80" s="296"/>
      <c r="D80" s="297"/>
      <c r="E80" s="301"/>
      <c r="F80" s="301"/>
      <c r="G80" s="304"/>
      <c r="H80" s="304"/>
      <c r="I80" s="307"/>
      <c r="J80" s="307"/>
      <c r="K80" s="301"/>
      <c r="L80" s="301"/>
      <c r="M80" s="265"/>
      <c r="N80" s="267"/>
      <c r="O80" s="270"/>
      <c r="P80" s="273"/>
      <c r="S80" s="34" t="s">
        <v>608</v>
      </c>
      <c r="W80" s="34"/>
      <c r="X80" s="202" t="s">
        <v>182</v>
      </c>
    </row>
    <row r="81" spans="1:27" ht="19.5" customHeight="1" x14ac:dyDescent="0.2">
      <c r="A81" s="276"/>
      <c r="B81" s="279"/>
      <c r="C81" s="296"/>
      <c r="D81" s="297"/>
      <c r="E81" s="301"/>
      <c r="F81" s="301"/>
      <c r="G81" s="304"/>
      <c r="H81" s="304"/>
      <c r="I81" s="307"/>
      <c r="J81" s="307"/>
      <c r="K81" s="301"/>
      <c r="L81" s="301"/>
      <c r="M81" s="265"/>
      <c r="N81" s="267"/>
      <c r="O81" s="270"/>
      <c r="P81" s="273"/>
      <c r="R81" s="34" t="s">
        <v>231</v>
      </c>
      <c r="S81" s="34" t="s">
        <v>24</v>
      </c>
      <c r="T81" s="34"/>
    </row>
    <row r="82" spans="1:27" ht="19.5" customHeight="1" x14ac:dyDescent="0.2">
      <c r="A82" s="276"/>
      <c r="B82" s="279"/>
      <c r="C82" s="296"/>
      <c r="D82" s="297"/>
      <c r="E82" s="301"/>
      <c r="F82" s="301"/>
      <c r="G82" s="304"/>
      <c r="H82" s="304"/>
      <c r="I82" s="307"/>
      <c r="J82" s="307"/>
      <c r="K82" s="301"/>
      <c r="L82" s="301"/>
      <c r="M82" s="265"/>
      <c r="N82" s="267"/>
      <c r="O82" s="270"/>
      <c r="P82" s="273"/>
      <c r="R82" s="34"/>
      <c r="S82" s="34" t="s">
        <v>148</v>
      </c>
      <c r="T82" s="202" t="s">
        <v>182</v>
      </c>
    </row>
    <row r="83" spans="1:27" ht="19.5" customHeight="1" x14ac:dyDescent="0.2">
      <c r="A83" s="276"/>
      <c r="B83" s="279"/>
      <c r="C83" s="296"/>
      <c r="D83" s="297"/>
      <c r="E83" s="301"/>
      <c r="F83" s="301"/>
      <c r="G83" s="304"/>
      <c r="H83" s="304"/>
      <c r="I83" s="307"/>
      <c r="J83" s="307"/>
      <c r="K83" s="301"/>
      <c r="L83" s="301"/>
      <c r="M83" s="265"/>
      <c r="N83" s="267"/>
      <c r="O83" s="270"/>
      <c r="P83" s="273"/>
      <c r="R83" s="34"/>
      <c r="S83" s="34" t="s">
        <v>597</v>
      </c>
      <c r="T83" s="34"/>
    </row>
    <row r="84" spans="1:27" ht="19.5" customHeight="1" x14ac:dyDescent="0.2">
      <c r="A84" s="276"/>
      <c r="B84" s="279"/>
      <c r="C84" s="296"/>
      <c r="D84" s="297"/>
      <c r="E84" s="301"/>
      <c r="F84" s="301"/>
      <c r="G84" s="304"/>
      <c r="H84" s="304"/>
      <c r="I84" s="307"/>
      <c r="J84" s="307"/>
      <c r="K84" s="301"/>
      <c r="L84" s="301"/>
      <c r="M84" s="265"/>
      <c r="N84" s="267"/>
      <c r="O84" s="270"/>
      <c r="P84" s="273"/>
      <c r="R84" s="34"/>
      <c r="S84" s="34"/>
      <c r="T84" s="34" t="s">
        <v>593</v>
      </c>
      <c r="V84" t="s">
        <v>595</v>
      </c>
      <c r="X84" s="202" t="s">
        <v>182</v>
      </c>
    </row>
    <row r="85" spans="1:27" ht="19.5" customHeight="1" x14ac:dyDescent="0.2">
      <c r="A85" s="276"/>
      <c r="B85" s="279"/>
      <c r="C85" s="296"/>
      <c r="D85" s="297"/>
      <c r="E85" s="301"/>
      <c r="F85" s="301"/>
      <c r="G85" s="304"/>
      <c r="H85" s="304"/>
      <c r="I85" s="307"/>
      <c r="J85" s="307"/>
      <c r="K85" s="301"/>
      <c r="L85" s="301"/>
      <c r="M85" s="265"/>
      <c r="N85" s="267"/>
      <c r="O85" s="270"/>
      <c r="P85" s="273"/>
      <c r="R85" s="34"/>
      <c r="S85" s="34"/>
      <c r="T85" s="34" t="s">
        <v>594</v>
      </c>
      <c r="V85" t="s">
        <v>596</v>
      </c>
      <c r="X85" s="202" t="s">
        <v>182</v>
      </c>
    </row>
    <row r="86" spans="1:27" ht="19.5" customHeight="1" x14ac:dyDescent="0.2">
      <c r="A86" s="276"/>
      <c r="B86" s="279"/>
      <c r="C86" s="296"/>
      <c r="D86" s="297"/>
      <c r="E86" s="301"/>
      <c r="F86" s="301"/>
      <c r="G86" s="304"/>
      <c r="H86" s="304"/>
      <c r="I86" s="307"/>
      <c r="J86" s="307"/>
      <c r="K86" s="301"/>
      <c r="L86" s="301"/>
      <c r="M86" s="265"/>
      <c r="N86" s="267"/>
      <c r="O86" s="270"/>
      <c r="P86" s="273"/>
      <c r="R86" s="34" t="s">
        <v>171</v>
      </c>
      <c r="S86" s="34" t="s">
        <v>24</v>
      </c>
      <c r="T86" s="34"/>
    </row>
    <row r="87" spans="1:27" ht="19.5" customHeight="1" x14ac:dyDescent="0.2">
      <c r="A87" s="276"/>
      <c r="B87" s="279"/>
      <c r="C87" s="296"/>
      <c r="D87" s="297"/>
      <c r="E87" s="301"/>
      <c r="F87" s="301"/>
      <c r="G87" s="304"/>
      <c r="H87" s="304"/>
      <c r="I87" s="307"/>
      <c r="J87" s="307"/>
      <c r="K87" s="301"/>
      <c r="L87" s="301"/>
      <c r="M87" s="265"/>
      <c r="N87" s="267"/>
      <c r="O87" s="270"/>
      <c r="P87" s="273"/>
      <c r="S87" s="34" t="s">
        <v>179</v>
      </c>
      <c r="T87" s="34"/>
    </row>
    <row r="88" spans="1:27" ht="19.5" customHeight="1" x14ac:dyDescent="0.2">
      <c r="A88" s="276"/>
      <c r="B88" s="279"/>
      <c r="C88" s="296"/>
      <c r="D88" s="297"/>
      <c r="E88" s="301"/>
      <c r="F88" s="301"/>
      <c r="G88" s="304"/>
      <c r="H88" s="304"/>
      <c r="I88" s="307"/>
      <c r="J88" s="307"/>
      <c r="K88" s="301"/>
      <c r="L88" s="301"/>
      <c r="M88" s="265"/>
      <c r="N88" s="267"/>
      <c r="O88" s="270"/>
      <c r="P88" s="273"/>
      <c r="R88" s="34"/>
      <c r="S88" s="34" t="s">
        <v>579</v>
      </c>
      <c r="T88" s="34"/>
      <c r="V88" s="202" t="s">
        <v>182</v>
      </c>
      <c r="W88" s="198" t="s">
        <v>591</v>
      </c>
      <c r="X88" s="192"/>
      <c r="Y88" s="192"/>
      <c r="Z88" s="192"/>
      <c r="AA88" s="192"/>
    </row>
    <row r="89" spans="1:27" ht="19.5" customHeight="1" x14ac:dyDescent="0.2">
      <c r="A89" s="276"/>
      <c r="B89" s="279"/>
      <c r="C89" s="296"/>
      <c r="D89" s="297"/>
      <c r="E89" s="301"/>
      <c r="F89" s="301"/>
      <c r="G89" s="304"/>
      <c r="H89" s="304"/>
      <c r="I89" s="307"/>
      <c r="J89" s="307"/>
      <c r="K89" s="301"/>
      <c r="L89" s="301"/>
      <c r="M89" s="265"/>
      <c r="N89" s="267"/>
      <c r="O89" s="270"/>
      <c r="P89" s="273"/>
      <c r="R89" s="34" t="s">
        <v>174</v>
      </c>
      <c r="S89" s="34" t="s">
        <v>24</v>
      </c>
      <c r="T89" s="34"/>
      <c r="W89" s="34"/>
    </row>
    <row r="90" spans="1:27" ht="19.5" customHeight="1" x14ac:dyDescent="0.2">
      <c r="A90" s="276"/>
      <c r="B90" s="279"/>
      <c r="C90" s="296"/>
      <c r="D90" s="297"/>
      <c r="E90" s="301"/>
      <c r="F90" s="301"/>
      <c r="G90" s="304"/>
      <c r="H90" s="304"/>
      <c r="I90" s="307"/>
      <c r="J90" s="307"/>
      <c r="K90" s="301"/>
      <c r="L90" s="301"/>
      <c r="M90" s="265"/>
      <c r="N90" s="267"/>
      <c r="O90" s="270"/>
      <c r="P90" s="273"/>
      <c r="R90" s="34"/>
      <c r="S90" s="34" t="s">
        <v>198</v>
      </c>
      <c r="T90" s="34"/>
      <c r="W90" s="34"/>
    </row>
    <row r="91" spans="1:27" ht="19.5" customHeight="1" x14ac:dyDescent="0.2">
      <c r="A91" s="276"/>
      <c r="B91" s="279"/>
      <c r="C91" s="296"/>
      <c r="D91" s="297"/>
      <c r="E91" s="301"/>
      <c r="F91" s="301"/>
      <c r="G91" s="304"/>
      <c r="H91" s="304"/>
      <c r="I91" s="307"/>
      <c r="J91" s="307"/>
      <c r="K91" s="301"/>
      <c r="L91" s="301"/>
      <c r="M91" s="265"/>
      <c r="N91" s="267"/>
      <c r="O91" s="270"/>
      <c r="P91" s="273"/>
      <c r="R91" s="34"/>
      <c r="S91" s="34" t="s">
        <v>235</v>
      </c>
      <c r="T91" s="34"/>
      <c r="V91" s="202" t="s">
        <v>182</v>
      </c>
      <c r="W91" s="34"/>
    </row>
    <row r="92" spans="1:27" ht="19.5" customHeight="1" x14ac:dyDescent="0.2">
      <c r="A92" s="276"/>
      <c r="B92" s="279"/>
      <c r="C92" s="296"/>
      <c r="D92" s="297"/>
      <c r="E92" s="301"/>
      <c r="F92" s="301"/>
      <c r="G92" s="304"/>
      <c r="H92" s="304"/>
      <c r="I92" s="307"/>
      <c r="J92" s="307"/>
      <c r="K92" s="301"/>
      <c r="L92" s="301"/>
      <c r="M92" s="265"/>
      <c r="N92" s="267"/>
      <c r="O92" s="270"/>
      <c r="P92" s="273"/>
      <c r="R92" s="34"/>
      <c r="S92" s="34" t="s">
        <v>609</v>
      </c>
      <c r="T92" s="34"/>
      <c r="V92" t="s">
        <v>610</v>
      </c>
      <c r="W92" s="34"/>
      <c r="X92" s="202" t="s">
        <v>182</v>
      </c>
    </row>
    <row r="93" spans="1:27" ht="19.5" customHeight="1" x14ac:dyDescent="0.2">
      <c r="A93" s="276"/>
      <c r="B93" s="279"/>
      <c r="C93" s="296"/>
      <c r="D93" s="297"/>
      <c r="E93" s="301"/>
      <c r="F93" s="301"/>
      <c r="G93" s="304"/>
      <c r="H93" s="304"/>
      <c r="I93" s="307"/>
      <c r="J93" s="307"/>
      <c r="K93" s="301"/>
      <c r="L93" s="301"/>
      <c r="M93" s="265"/>
      <c r="N93" s="267"/>
      <c r="O93" s="270"/>
      <c r="P93" s="273"/>
      <c r="R93" s="34" t="s">
        <v>242</v>
      </c>
      <c r="S93" s="34" t="s">
        <v>23</v>
      </c>
      <c r="T93" s="34"/>
      <c r="W93" s="34"/>
      <c r="X93" s="34"/>
    </row>
    <row r="94" spans="1:27" ht="19.5" customHeight="1" x14ac:dyDescent="0.2">
      <c r="A94" s="276"/>
      <c r="B94" s="279"/>
      <c r="C94" s="296"/>
      <c r="D94" s="297"/>
      <c r="E94" s="301"/>
      <c r="F94" s="301"/>
      <c r="G94" s="304"/>
      <c r="H94" s="304"/>
      <c r="I94" s="307"/>
      <c r="J94" s="307"/>
      <c r="K94" s="301"/>
      <c r="L94" s="301"/>
      <c r="M94" s="265"/>
      <c r="N94" s="267"/>
      <c r="O94" s="270"/>
      <c r="P94" s="273"/>
      <c r="R94" s="34"/>
      <c r="S94" s="34" t="s">
        <v>612</v>
      </c>
      <c r="W94" s="34"/>
      <c r="X94" s="34"/>
    </row>
    <row r="95" spans="1:27" ht="19.5" customHeight="1" x14ac:dyDescent="0.2">
      <c r="A95" s="276"/>
      <c r="B95" s="279"/>
      <c r="C95" s="296"/>
      <c r="D95" s="297"/>
      <c r="E95" s="301"/>
      <c r="F95" s="301"/>
      <c r="G95" s="304"/>
      <c r="H95" s="304"/>
      <c r="I95" s="307"/>
      <c r="J95" s="307"/>
      <c r="K95" s="301"/>
      <c r="L95" s="301"/>
      <c r="M95" s="265"/>
      <c r="N95" s="267"/>
      <c r="O95" s="270"/>
      <c r="P95" s="273"/>
      <c r="R95" s="34"/>
      <c r="S95" s="34" t="s">
        <v>613</v>
      </c>
      <c r="T95" s="34"/>
      <c r="U95" s="187" t="s">
        <v>180</v>
      </c>
      <c r="W95" s="34"/>
      <c r="X95" s="34"/>
    </row>
    <row r="96" spans="1:27" ht="19.5" customHeight="1" x14ac:dyDescent="0.2">
      <c r="A96" s="277"/>
      <c r="B96" s="280"/>
      <c r="C96" s="298"/>
      <c r="D96" s="299"/>
      <c r="E96" s="302"/>
      <c r="F96" s="302"/>
      <c r="G96" s="305"/>
      <c r="H96" s="305"/>
      <c r="I96" s="308"/>
      <c r="J96" s="308"/>
      <c r="K96" s="302"/>
      <c r="L96" s="302"/>
      <c r="M96" s="264"/>
      <c r="N96" s="268"/>
      <c r="O96" s="271"/>
      <c r="P96" s="274"/>
      <c r="Q96" s="62">
        <v>0.29166666666666669</v>
      </c>
      <c r="R96" s="34"/>
      <c r="S96" s="34"/>
    </row>
    <row r="97" spans="1:20" ht="19.5" customHeight="1" x14ac:dyDescent="0.2">
      <c r="A97" s="35" t="s">
        <v>34</v>
      </c>
      <c r="B97" s="36">
        <f>SUM(B74+1)</f>
        <v>45703</v>
      </c>
      <c r="C97" s="294"/>
      <c r="D97" s="295"/>
      <c r="E97" s="300"/>
      <c r="F97" s="300"/>
      <c r="G97" s="300"/>
      <c r="H97" s="300"/>
      <c r="I97" s="300"/>
      <c r="J97" s="300"/>
      <c r="K97" s="300"/>
      <c r="L97" s="300"/>
      <c r="M97" s="263">
        <f>(F97-E97)+(L97-K97)</f>
        <v>0</v>
      </c>
      <c r="N97" s="263">
        <f>(H97-G97)+(J97-I97)</f>
        <v>0</v>
      </c>
      <c r="O97" s="263">
        <f>(H97-G97)+(J97-I97)</f>
        <v>0</v>
      </c>
      <c r="P97" s="263">
        <f>SUM(M97:O98)</f>
        <v>0</v>
      </c>
    </row>
    <row r="98" spans="1:20" ht="19.5" customHeight="1" x14ac:dyDescent="0.2">
      <c r="A98" s="37" t="s">
        <v>35</v>
      </c>
      <c r="B98" s="36">
        <f>SUM(B97+1)</f>
        <v>45704</v>
      </c>
      <c r="C98" s="298"/>
      <c r="D98" s="299"/>
      <c r="E98" s="302"/>
      <c r="F98" s="302"/>
      <c r="G98" s="302"/>
      <c r="H98" s="302"/>
      <c r="I98" s="302"/>
      <c r="J98" s="302"/>
      <c r="K98" s="302"/>
      <c r="L98" s="302"/>
      <c r="M98" s="264"/>
      <c r="N98" s="264"/>
      <c r="O98" s="264"/>
      <c r="P98" s="264"/>
    </row>
    <row r="99" spans="1:20" ht="30" customHeight="1" x14ac:dyDescent="0.2">
      <c r="A99" s="38"/>
      <c r="B99" s="38"/>
      <c r="C99" s="38"/>
      <c r="D99" s="38"/>
      <c r="E99" s="39"/>
      <c r="F99" s="40"/>
      <c r="G99" s="40"/>
      <c r="H99" s="38"/>
      <c r="I99" s="38"/>
      <c r="J99" s="38"/>
      <c r="K99" s="41"/>
      <c r="L99" s="41"/>
      <c r="M99" s="41"/>
      <c r="N99" s="38"/>
    </row>
    <row r="100" spans="1:20" ht="30.75" customHeight="1" x14ac:dyDescent="0.2">
      <c r="A100" s="38"/>
      <c r="B100" s="38"/>
      <c r="C100" s="38"/>
      <c r="D100" s="38"/>
      <c r="F100" s="38"/>
      <c r="G100" s="38"/>
      <c r="H100" s="38"/>
      <c r="I100" s="38"/>
      <c r="J100" s="281" t="s">
        <v>36</v>
      </c>
      <c r="K100" s="281"/>
      <c r="L100" s="281"/>
      <c r="M100" s="108">
        <f>SUM(M9+M29+M37+M63+M74+M97+M98)</f>
        <v>0</v>
      </c>
      <c r="N100" s="110">
        <f>SUM(N9+N29+N37+N63+N74+N97+N98)</f>
        <v>0.87708333333333344</v>
      </c>
      <c r="O100" s="109">
        <f>SUM(O9+O29+O37+O63+O74+O97+O98)</f>
        <v>0.63333333333333341</v>
      </c>
      <c r="P100" s="111">
        <f>SUM(P9+P29+P37+P63+P74+P97+P98)</f>
        <v>1.510416666666667</v>
      </c>
    </row>
    <row r="101" spans="1:20" ht="30.75" customHeight="1" x14ac:dyDescent="0.2">
      <c r="A101" s="38"/>
      <c r="B101" s="38"/>
      <c r="C101" s="38"/>
      <c r="D101" s="38"/>
      <c r="F101" s="38"/>
      <c r="G101" s="38"/>
      <c r="H101" s="38"/>
      <c r="I101" s="38"/>
      <c r="J101" s="281" t="s">
        <v>37</v>
      </c>
      <c r="K101" s="281"/>
      <c r="L101" s="282"/>
      <c r="M101" s="42"/>
      <c r="N101" s="51">
        <f>SUM(Q9:Q98)</f>
        <v>1.3333333333333335</v>
      </c>
      <c r="O101" s="43"/>
    </row>
    <row r="102" spans="1:20" ht="30.75" customHeight="1" x14ac:dyDescent="0.2">
      <c r="A102" s="38"/>
      <c r="B102" s="38"/>
      <c r="C102" s="38"/>
      <c r="D102" s="38"/>
      <c r="F102" s="38"/>
      <c r="G102" s="38"/>
      <c r="H102" s="38"/>
      <c r="I102" s="38"/>
      <c r="J102" s="281" t="s">
        <v>38</v>
      </c>
      <c r="K102" s="281"/>
      <c r="L102" s="282"/>
      <c r="M102" s="42"/>
      <c r="N102" s="51">
        <f>SUM(P100-N101)</f>
        <v>0.17708333333333348</v>
      </c>
      <c r="O102" s="43"/>
      <c r="T102" s="34" t="s">
        <v>553</v>
      </c>
    </row>
    <row r="103" spans="1:20" ht="30.75" customHeight="1" x14ac:dyDescent="0.2">
      <c r="A103" s="38"/>
      <c r="B103" s="38"/>
      <c r="C103" s="38"/>
      <c r="D103" s="38"/>
      <c r="F103" s="38"/>
      <c r="G103" s="38"/>
      <c r="H103" s="38"/>
      <c r="I103" s="38"/>
      <c r="J103" s="281" t="s">
        <v>39</v>
      </c>
      <c r="K103" s="281"/>
      <c r="L103" s="282"/>
      <c r="M103" s="42"/>
      <c r="N103" s="51">
        <f>'SEM6'!N117</f>
        <v>0.97916666666666707</v>
      </c>
      <c r="O103" s="43"/>
      <c r="T103" s="34" t="s">
        <v>552</v>
      </c>
    </row>
    <row r="104" spans="1:20" ht="30.75" customHeight="1" x14ac:dyDescent="0.2">
      <c r="H104" s="38"/>
      <c r="I104" s="38"/>
      <c r="J104" s="281" t="s">
        <v>40</v>
      </c>
      <c r="K104" s="281"/>
      <c r="L104" s="282"/>
      <c r="M104" s="44"/>
      <c r="N104" s="52">
        <f>N102+N103</f>
        <v>1.1562500000000004</v>
      </c>
      <c r="O104" s="45"/>
      <c r="T104" s="34" t="s">
        <v>554</v>
      </c>
    </row>
    <row r="111" spans="1:20" x14ac:dyDescent="0.2">
      <c r="F111" s="38"/>
      <c r="G111" s="38"/>
      <c r="H111" s="38"/>
      <c r="I111" s="38"/>
    </row>
    <row r="112" spans="1:20" x14ac:dyDescent="0.2">
      <c r="F112" s="38"/>
      <c r="G112" s="38"/>
      <c r="H112" s="38"/>
      <c r="I112" s="38"/>
    </row>
    <row r="113" spans="5:9" x14ac:dyDescent="0.2">
      <c r="F113" s="38"/>
      <c r="G113" s="38"/>
      <c r="H113" s="38"/>
      <c r="I113" s="38"/>
    </row>
    <row r="114" spans="5:9" x14ac:dyDescent="0.2">
      <c r="F114" s="38"/>
      <c r="G114" s="38"/>
      <c r="H114" s="38"/>
      <c r="I114" s="38"/>
    </row>
    <row r="115" spans="5:9" x14ac:dyDescent="0.2">
      <c r="F115" s="38"/>
      <c r="G115" s="38"/>
      <c r="H115" s="38"/>
      <c r="I115" s="38"/>
    </row>
    <row r="116" spans="5:9" x14ac:dyDescent="0.2">
      <c r="F116" s="38"/>
      <c r="G116" s="38"/>
      <c r="H116" s="38"/>
      <c r="I116" s="38"/>
    </row>
    <row r="122" spans="5:9" x14ac:dyDescent="0.2">
      <c r="E122" s="15"/>
    </row>
  </sheetData>
  <mergeCells count="99">
    <mergeCell ref="I97:I98"/>
    <mergeCell ref="J97:J98"/>
    <mergeCell ref="K97:K98"/>
    <mergeCell ref="L97:L98"/>
    <mergeCell ref="C97:D98"/>
    <mergeCell ref="E97:E98"/>
    <mergeCell ref="F97:F98"/>
    <mergeCell ref="G97:G98"/>
    <mergeCell ref="H97:H98"/>
    <mergeCell ref="Q6:Q7"/>
    <mergeCell ref="A1:N1"/>
    <mergeCell ref="G6:H6"/>
    <mergeCell ref="I6:J6"/>
    <mergeCell ref="K6:L6"/>
    <mergeCell ref="M6:P6"/>
    <mergeCell ref="J104:L104"/>
    <mergeCell ref="J100:L100"/>
    <mergeCell ref="J101:L101"/>
    <mergeCell ref="J102:L102"/>
    <mergeCell ref="J103:L103"/>
    <mergeCell ref="A74:A96"/>
    <mergeCell ref="B9:B28"/>
    <mergeCell ref="B29:B36"/>
    <mergeCell ref="B37:B62"/>
    <mergeCell ref="B63:B73"/>
    <mergeCell ref="B74:B96"/>
    <mergeCell ref="A9:A28"/>
    <mergeCell ref="A29:A36"/>
    <mergeCell ref="A37:A62"/>
    <mergeCell ref="A63:A73"/>
    <mergeCell ref="M9:M28"/>
    <mergeCell ref="N9:N28"/>
    <mergeCell ref="O9:O28"/>
    <mergeCell ref="P9:P28"/>
    <mergeCell ref="M29:M36"/>
    <mergeCell ref="N29:N36"/>
    <mergeCell ref="O29:O36"/>
    <mergeCell ref="P29:P36"/>
    <mergeCell ref="M37:M62"/>
    <mergeCell ref="N37:N62"/>
    <mergeCell ref="O37:O62"/>
    <mergeCell ref="P37:P62"/>
    <mergeCell ref="M63:M73"/>
    <mergeCell ref="N63:N73"/>
    <mergeCell ref="O63:O73"/>
    <mergeCell ref="P63:P73"/>
    <mergeCell ref="M74:M96"/>
    <mergeCell ref="N74:N96"/>
    <mergeCell ref="O74:O96"/>
    <mergeCell ref="P74:P96"/>
    <mergeCell ref="M97:M98"/>
    <mergeCell ref="N97:N98"/>
    <mergeCell ref="O97:O98"/>
    <mergeCell ref="P97:P98"/>
    <mergeCell ref="C9:D28"/>
    <mergeCell ref="C29:D36"/>
    <mergeCell ref="C37:D62"/>
    <mergeCell ref="C63:D73"/>
    <mergeCell ref="C74:D96"/>
    <mergeCell ref="E9:E28"/>
    <mergeCell ref="F9:F28"/>
    <mergeCell ref="K9:K28"/>
    <mergeCell ref="L9:L28"/>
    <mergeCell ref="E29:E36"/>
    <mergeCell ref="K29:K36"/>
    <mergeCell ref="G9:G28"/>
    <mergeCell ref="G29:G36"/>
    <mergeCell ref="I9:I28"/>
    <mergeCell ref="I29:I36"/>
    <mergeCell ref="E37:E62"/>
    <mergeCell ref="E63:E73"/>
    <mergeCell ref="E74:E96"/>
    <mergeCell ref="F29:F36"/>
    <mergeCell ref="F37:F62"/>
    <mergeCell ref="F63:F73"/>
    <mergeCell ref="F74:F96"/>
    <mergeCell ref="K37:K62"/>
    <mergeCell ref="K63:K73"/>
    <mergeCell ref="K74:K96"/>
    <mergeCell ref="L29:L36"/>
    <mergeCell ref="L37:L62"/>
    <mergeCell ref="L63:L73"/>
    <mergeCell ref="L74:L96"/>
    <mergeCell ref="G37:G62"/>
    <mergeCell ref="G63:G73"/>
    <mergeCell ref="G74:G96"/>
    <mergeCell ref="H9:H28"/>
    <mergeCell ref="H29:H36"/>
    <mergeCell ref="H37:H62"/>
    <mergeCell ref="H63:H73"/>
    <mergeCell ref="H74:H96"/>
    <mergeCell ref="I37:I62"/>
    <mergeCell ref="I63:I73"/>
    <mergeCell ref="I74:I96"/>
    <mergeCell ref="J9:J28"/>
    <mergeCell ref="J29:J36"/>
    <mergeCell ref="J37:J62"/>
    <mergeCell ref="J63:J73"/>
    <mergeCell ref="J74:J96"/>
  </mergeCells>
  <phoneticPr fontId="0" type="noConversion"/>
  <hyperlinks>
    <hyperlink ref="AB17" r:id="rId1" xr:uid="{FEC40876-A873-424C-A3EE-4BB6443A4C00}"/>
  </hyperlinks>
  <printOptions horizontalCentered="1" verticalCentered="1"/>
  <pageMargins left="0" right="0" top="0.19685039370078741" bottom="0" header="0.11811023622047245" footer="0.19685039370078741"/>
  <pageSetup paperSize="9" scale="28" orientation="landscape" r:id="rId2"/>
  <headerFooter alignWithMargins="0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66">
    <pageSetUpPr fitToPage="1"/>
  </sheetPr>
  <dimension ref="A1:AC170"/>
  <sheetViews>
    <sheetView topLeftCell="A123" zoomScale="85" zoomScaleNormal="85" workbookViewId="0">
      <selection activeCell="R133" sqref="R133:Z137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2.42578125" customWidth="1"/>
    <col min="20" max="20" width="13.7109375" customWidth="1"/>
    <col min="21" max="21" width="13.85546875" bestFit="1" customWidth="1"/>
    <col min="23" max="23" width="12.140625" customWidth="1"/>
    <col min="25" max="26" width="11.7109375" customWidth="1"/>
  </cols>
  <sheetData>
    <row r="1" spans="1:29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9" ht="60.6" hidden="1" customHeight="1" x14ac:dyDescent="0.2"/>
    <row r="3" spans="1:29" s="3" customFormat="1" ht="12.75" customHeight="1" x14ac:dyDescent="0.2">
      <c r="K3" s="4"/>
      <c r="L3" s="4"/>
      <c r="M3" s="4"/>
      <c r="O3" s="5"/>
      <c r="P3" s="5"/>
      <c r="Q3" s="60"/>
    </row>
    <row r="4" spans="1:29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9" ht="39" customHeight="1" x14ac:dyDescent="0.2">
      <c r="A5" s="12" t="s">
        <v>54</v>
      </c>
      <c r="B5" s="13" t="s">
        <v>3</v>
      </c>
      <c r="C5" s="14">
        <f>SUM('SEM7'!B98+1)</f>
        <v>45705</v>
      </c>
      <c r="D5" s="15" t="s">
        <v>4</v>
      </c>
      <c r="E5" s="16">
        <f>SUM(B146)</f>
        <v>45711</v>
      </c>
      <c r="F5" s="17"/>
      <c r="G5" s="17"/>
      <c r="H5" s="17"/>
      <c r="I5" s="17"/>
      <c r="J5" s="17"/>
      <c r="K5" s="18"/>
      <c r="L5" s="18"/>
      <c r="P5" s="19"/>
    </row>
    <row r="6" spans="1:29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9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9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9" ht="19.5" customHeight="1" x14ac:dyDescent="0.2">
      <c r="A9" s="275" t="s">
        <v>20</v>
      </c>
      <c r="B9" s="278">
        <f>SUM(C5)</f>
        <v>45705</v>
      </c>
      <c r="C9" s="294" t="s">
        <v>638</v>
      </c>
      <c r="D9" s="295"/>
      <c r="E9" s="310"/>
      <c r="F9" s="310"/>
      <c r="G9" s="303">
        <v>0.3576388888888889</v>
      </c>
      <c r="H9" s="303">
        <v>0.52083333333333337</v>
      </c>
      <c r="I9" s="306">
        <v>0.56944444444444442</v>
      </c>
      <c r="J9" s="306">
        <v>0.73750000000000004</v>
      </c>
      <c r="K9" s="310"/>
      <c r="L9" s="310"/>
      <c r="M9" s="263">
        <f>(F9-E9)</f>
        <v>0</v>
      </c>
      <c r="N9" s="266">
        <f>(H9-G9)</f>
        <v>0.16319444444444448</v>
      </c>
      <c r="O9" s="269">
        <f>(J9-I9)</f>
        <v>0.16805555555555562</v>
      </c>
      <c r="P9" s="272">
        <f>SUM(M9:O46)</f>
        <v>0.3312500000000001</v>
      </c>
      <c r="R9" s="34" t="s">
        <v>242</v>
      </c>
      <c r="S9" s="34" t="s">
        <v>28</v>
      </c>
      <c r="T9" s="34"/>
      <c r="X9" s="34"/>
    </row>
    <row r="10" spans="1:29" ht="19.5" customHeight="1" x14ac:dyDescent="0.2">
      <c r="A10" s="276"/>
      <c r="B10" s="279"/>
      <c r="C10" s="296"/>
      <c r="D10" s="297"/>
      <c r="E10" s="311"/>
      <c r="F10" s="311"/>
      <c r="G10" s="304"/>
      <c r="H10" s="304"/>
      <c r="I10" s="307"/>
      <c r="J10" s="307"/>
      <c r="K10" s="311"/>
      <c r="L10" s="311"/>
      <c r="M10" s="265"/>
      <c r="N10" s="267"/>
      <c r="O10" s="270"/>
      <c r="P10" s="273"/>
      <c r="R10" s="34"/>
      <c r="S10" s="34" t="s">
        <v>612</v>
      </c>
    </row>
    <row r="11" spans="1:29" ht="19.5" customHeight="1" x14ac:dyDescent="0.2">
      <c r="A11" s="276"/>
      <c r="B11" s="279"/>
      <c r="C11" s="296"/>
      <c r="D11" s="297"/>
      <c r="E11" s="311"/>
      <c r="F11" s="311"/>
      <c r="G11" s="304"/>
      <c r="H11" s="304"/>
      <c r="I11" s="307"/>
      <c r="J11" s="307"/>
      <c r="K11" s="311"/>
      <c r="L11" s="311"/>
      <c r="M11" s="265"/>
      <c r="N11" s="267"/>
      <c r="O11" s="270"/>
      <c r="P11" s="273"/>
      <c r="R11" s="34"/>
      <c r="S11" s="34" t="s">
        <v>613</v>
      </c>
      <c r="T11" s="34"/>
      <c r="U11" s="202" t="s">
        <v>182</v>
      </c>
    </row>
    <row r="12" spans="1:29" ht="19.5" customHeight="1" x14ac:dyDescent="0.2">
      <c r="A12" s="276"/>
      <c r="B12" s="279"/>
      <c r="C12" s="296"/>
      <c r="D12" s="297"/>
      <c r="E12" s="311"/>
      <c r="F12" s="311"/>
      <c r="G12" s="304"/>
      <c r="H12" s="304"/>
      <c r="I12" s="307"/>
      <c r="J12" s="307"/>
      <c r="K12" s="311"/>
      <c r="L12" s="311"/>
      <c r="M12" s="265"/>
      <c r="N12" s="267"/>
      <c r="O12" s="270"/>
      <c r="P12" s="273"/>
      <c r="R12" s="34"/>
      <c r="S12" s="34" t="s">
        <v>645</v>
      </c>
      <c r="T12" s="34"/>
      <c r="U12" s="34" t="s">
        <v>646</v>
      </c>
      <c r="W12" s="187" t="s">
        <v>180</v>
      </c>
    </row>
    <row r="13" spans="1:29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11"/>
      <c r="L13" s="311"/>
      <c r="M13" s="265"/>
      <c r="N13" s="267"/>
      <c r="O13" s="270"/>
      <c r="P13" s="273"/>
      <c r="R13" s="34" t="s">
        <v>231</v>
      </c>
      <c r="S13" s="34" t="s">
        <v>28</v>
      </c>
    </row>
    <row r="14" spans="1:29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S14" s="169" t="s">
        <v>148</v>
      </c>
      <c r="T14" s="202" t="s">
        <v>182</v>
      </c>
      <c r="U14" s="165"/>
      <c r="V14" s="165"/>
      <c r="W14" s="165"/>
      <c r="X14" s="165"/>
      <c r="Y14" s="165"/>
      <c r="Z14" s="165"/>
      <c r="AA14" s="165"/>
      <c r="AB14" s="165"/>
      <c r="AC14" s="165"/>
    </row>
    <row r="15" spans="1:29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265"/>
      <c r="N15" s="267"/>
      <c r="O15" s="270"/>
      <c r="P15" s="273"/>
      <c r="S15" s="34" t="s">
        <v>614</v>
      </c>
      <c r="T15" s="34"/>
      <c r="Y15" s="165"/>
      <c r="Z15" s="165"/>
      <c r="AA15" s="165"/>
      <c r="AB15" s="165"/>
      <c r="AC15" s="165"/>
    </row>
    <row r="16" spans="1:29" ht="19.5" customHeight="1" x14ac:dyDescent="0.2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11"/>
      <c r="L16" s="311"/>
      <c r="M16" s="265"/>
      <c r="N16" s="267"/>
      <c r="O16" s="270"/>
      <c r="P16" s="273"/>
      <c r="S16" s="34"/>
      <c r="T16" s="34" t="s">
        <v>593</v>
      </c>
      <c r="V16" t="s">
        <v>595</v>
      </c>
      <c r="X16" s="202" t="s">
        <v>182</v>
      </c>
      <c r="Y16" s="198" t="s">
        <v>639</v>
      </c>
      <c r="Z16" s="198"/>
      <c r="AA16" s="165"/>
      <c r="AB16" s="165"/>
      <c r="AC16" s="165"/>
    </row>
    <row r="17" spans="1:29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265"/>
      <c r="N17" s="267"/>
      <c r="O17" s="270"/>
      <c r="P17" s="273"/>
      <c r="S17" s="34"/>
      <c r="T17" s="34" t="s">
        <v>594</v>
      </c>
      <c r="V17" t="s">
        <v>596</v>
      </c>
      <c r="X17" s="202" t="s">
        <v>182</v>
      </c>
      <c r="Y17" s="198" t="s">
        <v>639</v>
      </c>
      <c r="Z17" s="198"/>
      <c r="AA17" s="165"/>
      <c r="AB17" s="165"/>
      <c r="AC17" s="165"/>
    </row>
    <row r="18" spans="1:29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S18" s="34"/>
      <c r="T18" s="34" t="s">
        <v>159</v>
      </c>
      <c r="U18" s="202" t="s">
        <v>182</v>
      </c>
      <c r="Y18" s="165"/>
      <c r="Z18" s="165"/>
      <c r="AA18" s="165"/>
      <c r="AB18" s="165"/>
      <c r="AC18" s="165"/>
    </row>
    <row r="19" spans="1:29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265"/>
      <c r="N19" s="267"/>
      <c r="O19" s="270"/>
      <c r="P19" s="273"/>
      <c r="S19" s="34" t="s">
        <v>615</v>
      </c>
      <c r="T19" s="34"/>
      <c r="U19" s="202" t="s">
        <v>182</v>
      </c>
      <c r="V19" s="198" t="s">
        <v>640</v>
      </c>
      <c r="W19" s="198"/>
      <c r="Y19" s="165"/>
      <c r="Z19" s="165"/>
      <c r="AA19" s="165"/>
      <c r="AB19" s="165"/>
      <c r="AC19" s="165"/>
    </row>
    <row r="20" spans="1:29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265"/>
      <c r="N20" s="267"/>
      <c r="O20" s="270"/>
      <c r="P20" s="273"/>
      <c r="R20" t="s">
        <v>526</v>
      </c>
      <c r="S20" s="34" t="s">
        <v>32</v>
      </c>
      <c r="T20" s="34"/>
      <c r="Y20" s="165"/>
      <c r="Z20" s="165"/>
      <c r="AA20" s="165"/>
      <c r="AB20" s="165"/>
      <c r="AC20" s="165"/>
    </row>
    <row r="21" spans="1:29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265"/>
      <c r="N21" s="267"/>
      <c r="O21" s="270"/>
      <c r="P21" s="273"/>
      <c r="S21" t="s">
        <v>527</v>
      </c>
      <c r="T21" s="34"/>
      <c r="Y21" s="165"/>
      <c r="Z21" s="165"/>
      <c r="AA21" s="165"/>
      <c r="AB21" s="165"/>
      <c r="AC21" s="165"/>
    </row>
    <row r="22" spans="1:29" ht="19.5" customHeight="1" x14ac:dyDescent="0.2">
      <c r="A22" s="276"/>
      <c r="B22" s="279"/>
      <c r="C22" s="296"/>
      <c r="D22" s="297"/>
      <c r="E22" s="311"/>
      <c r="F22" s="311"/>
      <c r="G22" s="304"/>
      <c r="H22" s="304"/>
      <c r="I22" s="307"/>
      <c r="J22" s="307"/>
      <c r="K22" s="311"/>
      <c r="L22" s="311"/>
      <c r="M22" s="265"/>
      <c r="N22" s="267"/>
      <c r="O22" s="270"/>
      <c r="P22" s="273"/>
      <c r="S22" s="34" t="s">
        <v>616</v>
      </c>
      <c r="T22" s="34"/>
      <c r="Y22" s="202" t="s">
        <v>182</v>
      </c>
      <c r="Z22" s="165"/>
      <c r="AA22" s="165"/>
      <c r="AB22" s="165"/>
      <c r="AC22" s="165"/>
    </row>
    <row r="23" spans="1:29" ht="19.5" customHeight="1" x14ac:dyDescent="0.2">
      <c r="A23" s="276"/>
      <c r="B23" s="279"/>
      <c r="C23" s="296"/>
      <c r="D23" s="297"/>
      <c r="E23" s="311"/>
      <c r="F23" s="311"/>
      <c r="G23" s="304"/>
      <c r="H23" s="304"/>
      <c r="I23" s="307"/>
      <c r="J23" s="307"/>
      <c r="K23" s="311"/>
      <c r="L23" s="311"/>
      <c r="M23" s="265"/>
      <c r="N23" s="267"/>
      <c r="O23" s="270"/>
      <c r="P23" s="273"/>
      <c r="R23" s="34" t="s">
        <v>190</v>
      </c>
      <c r="S23" s="34" t="s">
        <v>24</v>
      </c>
      <c r="T23" s="34"/>
      <c r="Y23" s="165"/>
      <c r="Z23" s="165"/>
      <c r="AA23" s="165"/>
      <c r="AB23" s="165"/>
      <c r="AC23" s="165"/>
    </row>
    <row r="24" spans="1:29" ht="19.5" customHeight="1" x14ac:dyDescent="0.2">
      <c r="A24" s="276"/>
      <c r="B24" s="279"/>
      <c r="C24" s="296"/>
      <c r="D24" s="297"/>
      <c r="E24" s="311"/>
      <c r="F24" s="311"/>
      <c r="G24" s="304"/>
      <c r="H24" s="304"/>
      <c r="I24" s="307"/>
      <c r="J24" s="307"/>
      <c r="K24" s="311"/>
      <c r="L24" s="311"/>
      <c r="M24" s="265"/>
      <c r="N24" s="267"/>
      <c r="O24" s="270"/>
      <c r="P24" s="273"/>
      <c r="S24" s="34" t="s">
        <v>617</v>
      </c>
      <c r="T24" s="34"/>
      <c r="W24" s="202" t="s">
        <v>182</v>
      </c>
      <c r="Y24" s="165"/>
      <c r="Z24" s="165"/>
      <c r="AA24" s="165"/>
      <c r="AB24" s="165"/>
      <c r="AC24" s="165"/>
    </row>
    <row r="25" spans="1:29" ht="19.5" customHeight="1" x14ac:dyDescent="0.2">
      <c r="A25" s="276"/>
      <c r="B25" s="279"/>
      <c r="C25" s="296"/>
      <c r="D25" s="297"/>
      <c r="E25" s="311"/>
      <c r="F25" s="311"/>
      <c r="G25" s="304"/>
      <c r="H25" s="304"/>
      <c r="I25" s="307"/>
      <c r="J25" s="307"/>
      <c r="K25" s="311"/>
      <c r="L25" s="311"/>
      <c r="M25" s="265"/>
      <c r="N25" s="267"/>
      <c r="O25" s="270"/>
      <c r="P25" s="273"/>
      <c r="S25" s="34"/>
      <c r="T25" s="34" t="s">
        <v>231</v>
      </c>
      <c r="U25" s="34" t="s">
        <v>148</v>
      </c>
      <c r="V25" s="34" t="s">
        <v>159</v>
      </c>
      <c r="Y25" s="165"/>
      <c r="Z25" s="202" t="s">
        <v>182</v>
      </c>
      <c r="AA25" s="165"/>
      <c r="AB25" s="165"/>
      <c r="AC25" s="165"/>
    </row>
    <row r="26" spans="1:29" ht="19.5" customHeight="1" x14ac:dyDescent="0.2">
      <c r="A26" s="276"/>
      <c r="B26" s="279"/>
      <c r="C26" s="296"/>
      <c r="D26" s="297"/>
      <c r="E26" s="311"/>
      <c r="F26" s="311"/>
      <c r="G26" s="304"/>
      <c r="H26" s="304"/>
      <c r="I26" s="307"/>
      <c r="J26" s="307"/>
      <c r="K26" s="311"/>
      <c r="L26" s="311"/>
      <c r="M26" s="265"/>
      <c r="N26" s="267"/>
      <c r="O26" s="270"/>
      <c r="P26" s="273"/>
      <c r="S26" s="34"/>
      <c r="T26" s="34" t="s">
        <v>242</v>
      </c>
      <c r="U26" s="34" t="s">
        <v>477</v>
      </c>
      <c r="V26" s="34" t="s">
        <v>618</v>
      </c>
      <c r="Y26" s="165"/>
      <c r="Z26" s="187" t="s">
        <v>180</v>
      </c>
      <c r="AA26" s="165"/>
      <c r="AB26" s="165"/>
      <c r="AC26" s="165"/>
    </row>
    <row r="27" spans="1:29" ht="19.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11"/>
      <c r="L27" s="311"/>
      <c r="M27" s="265"/>
      <c r="N27" s="267"/>
      <c r="O27" s="270"/>
      <c r="P27" s="273"/>
      <c r="S27" s="34"/>
      <c r="T27" s="34"/>
      <c r="X27" s="34" t="s">
        <v>622</v>
      </c>
      <c r="Y27" s="165" t="s">
        <v>626</v>
      </c>
      <c r="Z27" s="165"/>
      <c r="AA27" s="165" t="s">
        <v>627</v>
      </c>
      <c r="AB27" s="165"/>
      <c r="AC27" s="165"/>
    </row>
    <row r="28" spans="1:29" ht="19.5" customHeight="1" x14ac:dyDescent="0.2">
      <c r="A28" s="276"/>
      <c r="B28" s="279"/>
      <c r="C28" s="296"/>
      <c r="D28" s="297"/>
      <c r="E28" s="311"/>
      <c r="F28" s="311"/>
      <c r="G28" s="304"/>
      <c r="H28" s="304"/>
      <c r="I28" s="307"/>
      <c r="J28" s="307"/>
      <c r="K28" s="311"/>
      <c r="L28" s="311"/>
      <c r="M28" s="265"/>
      <c r="N28" s="267"/>
      <c r="O28" s="270"/>
      <c r="P28" s="273"/>
      <c r="S28" s="34"/>
      <c r="T28" s="34"/>
      <c r="X28" s="34" t="s">
        <v>636</v>
      </c>
      <c r="Y28" s="215" t="s">
        <v>624</v>
      </c>
      <c r="Z28" s="199"/>
      <c r="AA28" s="165" t="s">
        <v>625</v>
      </c>
      <c r="AB28" s="165"/>
      <c r="AC28" s="165"/>
    </row>
    <row r="29" spans="1:29" ht="19.5" customHeight="1" x14ac:dyDescent="0.2">
      <c r="A29" s="276"/>
      <c r="B29" s="279"/>
      <c r="C29" s="296"/>
      <c r="D29" s="297"/>
      <c r="E29" s="311"/>
      <c r="F29" s="311"/>
      <c r="G29" s="304"/>
      <c r="H29" s="304"/>
      <c r="I29" s="307"/>
      <c r="J29" s="307"/>
      <c r="K29" s="311"/>
      <c r="L29" s="311"/>
      <c r="M29" s="265"/>
      <c r="N29" s="267"/>
      <c r="O29" s="270"/>
      <c r="P29" s="273"/>
      <c r="S29" s="34"/>
      <c r="T29" s="34"/>
      <c r="X29" s="34" t="s">
        <v>619</v>
      </c>
      <c r="Y29" s="165"/>
      <c r="Z29" s="165"/>
      <c r="AA29" s="165" t="s">
        <v>628</v>
      </c>
      <c r="AB29" s="165"/>
      <c r="AC29" s="165"/>
    </row>
    <row r="30" spans="1:29" ht="19.5" customHeight="1" x14ac:dyDescent="0.2">
      <c r="A30" s="276"/>
      <c r="B30" s="279"/>
      <c r="C30" s="296"/>
      <c r="D30" s="297"/>
      <c r="E30" s="311"/>
      <c r="F30" s="311"/>
      <c r="G30" s="304"/>
      <c r="H30" s="304"/>
      <c r="I30" s="307"/>
      <c r="J30" s="307"/>
      <c r="K30" s="311"/>
      <c r="L30" s="311"/>
      <c r="M30" s="265"/>
      <c r="N30" s="267"/>
      <c r="O30" s="270"/>
      <c r="P30" s="273"/>
      <c r="S30" s="34"/>
      <c r="T30" s="34"/>
      <c r="X30" s="205" t="s">
        <v>623</v>
      </c>
      <c r="Y30" s="165"/>
      <c r="Z30" s="165"/>
      <c r="AA30" s="165" t="s">
        <v>628</v>
      </c>
      <c r="AB30" s="215" t="s">
        <v>642</v>
      </c>
      <c r="AC30" s="199"/>
    </row>
    <row r="31" spans="1:29" ht="19.5" customHeight="1" x14ac:dyDescent="0.2">
      <c r="A31" s="276"/>
      <c r="B31" s="279"/>
      <c r="C31" s="296"/>
      <c r="D31" s="297"/>
      <c r="E31" s="311"/>
      <c r="F31" s="311"/>
      <c r="G31" s="304"/>
      <c r="H31" s="304"/>
      <c r="I31" s="307"/>
      <c r="J31" s="307"/>
      <c r="K31" s="311"/>
      <c r="L31" s="311"/>
      <c r="M31" s="265"/>
      <c r="N31" s="267"/>
      <c r="O31" s="270"/>
      <c r="P31" s="273"/>
      <c r="S31" s="34"/>
      <c r="T31" s="34"/>
      <c r="X31" s="193" t="s">
        <v>513</v>
      </c>
      <c r="Y31" s="165"/>
      <c r="Z31" s="165"/>
      <c r="AA31" s="165" t="s">
        <v>627</v>
      </c>
      <c r="AB31" s="205" t="s">
        <v>643</v>
      </c>
      <c r="AC31" s="165"/>
    </row>
    <row r="32" spans="1:29" ht="19.5" customHeight="1" x14ac:dyDescent="0.2">
      <c r="A32" s="276"/>
      <c r="B32" s="279"/>
      <c r="C32" s="296"/>
      <c r="D32" s="297"/>
      <c r="E32" s="311"/>
      <c r="F32" s="311"/>
      <c r="G32" s="304"/>
      <c r="H32" s="304"/>
      <c r="I32" s="307"/>
      <c r="J32" s="307"/>
      <c r="K32" s="311"/>
      <c r="L32" s="311"/>
      <c r="M32" s="265"/>
      <c r="N32" s="267"/>
      <c r="O32" s="270"/>
      <c r="P32" s="273"/>
      <c r="S32" s="34"/>
      <c r="T32" s="34"/>
      <c r="X32" s="205" t="s">
        <v>631</v>
      </c>
      <c r="Y32" s="165"/>
      <c r="Z32" s="165"/>
      <c r="AA32" s="165" t="s">
        <v>627</v>
      </c>
      <c r="AB32" s="165" t="s">
        <v>644</v>
      </c>
      <c r="AC32" s="165"/>
    </row>
    <row r="33" spans="1:29" ht="19.5" customHeight="1" x14ac:dyDescent="0.2">
      <c r="A33" s="276"/>
      <c r="B33" s="279"/>
      <c r="C33" s="296"/>
      <c r="D33" s="297"/>
      <c r="E33" s="311"/>
      <c r="F33" s="311"/>
      <c r="G33" s="304"/>
      <c r="H33" s="304"/>
      <c r="I33" s="307"/>
      <c r="J33" s="307"/>
      <c r="K33" s="311"/>
      <c r="L33" s="311"/>
      <c r="M33" s="265"/>
      <c r="N33" s="267"/>
      <c r="O33" s="270"/>
      <c r="P33" s="273"/>
      <c r="S33" s="34"/>
      <c r="T33" s="34" t="s">
        <v>171</v>
      </c>
      <c r="U33" s="34" t="s">
        <v>179</v>
      </c>
      <c r="V33" s="34" t="s">
        <v>621</v>
      </c>
      <c r="X33" s="34"/>
      <c r="Y33" s="165"/>
      <c r="Z33" s="165"/>
      <c r="AA33" s="202" t="s">
        <v>182</v>
      </c>
      <c r="AB33" s="165"/>
      <c r="AC33" s="165"/>
    </row>
    <row r="34" spans="1:29" ht="19.5" customHeight="1" x14ac:dyDescent="0.2">
      <c r="A34" s="276"/>
      <c r="B34" s="279"/>
      <c r="C34" s="296"/>
      <c r="D34" s="297"/>
      <c r="E34" s="311"/>
      <c r="F34" s="311"/>
      <c r="G34" s="304"/>
      <c r="H34" s="304"/>
      <c r="I34" s="307"/>
      <c r="J34" s="307"/>
      <c r="K34" s="311"/>
      <c r="L34" s="311"/>
      <c r="M34" s="265"/>
      <c r="N34" s="267"/>
      <c r="O34" s="270"/>
      <c r="P34" s="273"/>
      <c r="S34" s="34"/>
      <c r="T34" s="34"/>
      <c r="U34" s="34"/>
      <c r="V34" s="34" t="s">
        <v>634</v>
      </c>
      <c r="W34" s="202" t="s">
        <v>635</v>
      </c>
      <c r="X34" s="34"/>
      <c r="Y34" s="165"/>
      <c r="Z34" s="165"/>
      <c r="AB34" s="165"/>
      <c r="AC34" s="165"/>
    </row>
    <row r="35" spans="1:29" ht="19.5" customHeight="1" x14ac:dyDescent="0.2">
      <c r="A35" s="276"/>
      <c r="B35" s="279"/>
      <c r="C35" s="296"/>
      <c r="D35" s="297"/>
      <c r="E35" s="311"/>
      <c r="F35" s="311"/>
      <c r="G35" s="304"/>
      <c r="H35" s="304"/>
      <c r="I35" s="307"/>
      <c r="J35" s="307"/>
      <c r="K35" s="311"/>
      <c r="L35" s="311"/>
      <c r="M35" s="265"/>
      <c r="N35" s="267"/>
      <c r="O35" s="270"/>
      <c r="P35" s="273"/>
      <c r="S35" s="34"/>
      <c r="T35" s="34"/>
      <c r="U35" s="34"/>
      <c r="V35" s="34" t="s">
        <v>239</v>
      </c>
      <c r="W35" s="202" t="s">
        <v>635</v>
      </c>
      <c r="X35" s="347" t="s">
        <v>641</v>
      </c>
      <c r="Y35" s="347"/>
      <c r="Z35" s="347"/>
      <c r="AB35" s="165"/>
      <c r="AC35" s="165"/>
    </row>
    <row r="36" spans="1:29" ht="19.5" customHeight="1" x14ac:dyDescent="0.2">
      <c r="A36" s="276"/>
      <c r="B36" s="279"/>
      <c r="C36" s="296"/>
      <c r="D36" s="297"/>
      <c r="E36" s="311"/>
      <c r="F36" s="311"/>
      <c r="G36" s="304"/>
      <c r="H36" s="304"/>
      <c r="I36" s="307"/>
      <c r="J36" s="307"/>
      <c r="K36" s="311"/>
      <c r="L36" s="311"/>
      <c r="M36" s="265"/>
      <c r="N36" s="267"/>
      <c r="O36" s="270"/>
      <c r="P36" s="273"/>
      <c r="S36" s="34"/>
      <c r="T36" s="34" t="s">
        <v>632</v>
      </c>
      <c r="U36" s="34" t="s">
        <v>584</v>
      </c>
      <c r="V36" s="34"/>
      <c r="X36" s="34"/>
      <c r="Y36" s="165"/>
      <c r="Z36" s="165"/>
      <c r="AB36" s="165"/>
      <c r="AC36" s="165"/>
    </row>
    <row r="37" spans="1:29" ht="19.5" customHeight="1" x14ac:dyDescent="0.2">
      <c r="A37" s="276"/>
      <c r="B37" s="279"/>
      <c r="C37" s="296"/>
      <c r="D37" s="297"/>
      <c r="E37" s="311"/>
      <c r="F37" s="311"/>
      <c r="G37" s="304"/>
      <c r="H37" s="304"/>
      <c r="I37" s="307"/>
      <c r="J37" s="307"/>
      <c r="K37" s="311"/>
      <c r="L37" s="311"/>
      <c r="M37" s="265"/>
      <c r="N37" s="267"/>
      <c r="O37" s="270"/>
      <c r="P37" s="273"/>
      <c r="S37" s="34"/>
      <c r="T37" s="34"/>
      <c r="U37" s="34"/>
      <c r="V37" s="34" t="s">
        <v>633</v>
      </c>
      <c r="X37" s="34"/>
      <c r="Y37" s="165"/>
      <c r="Z37" s="165"/>
      <c r="AB37" s="165"/>
      <c r="AC37" s="165"/>
    </row>
    <row r="38" spans="1:29" ht="19.5" customHeight="1" x14ac:dyDescent="0.2">
      <c r="A38" s="276"/>
      <c r="B38" s="279"/>
      <c r="C38" s="296"/>
      <c r="D38" s="297"/>
      <c r="E38" s="311"/>
      <c r="F38" s="311"/>
      <c r="G38" s="304"/>
      <c r="H38" s="304"/>
      <c r="I38" s="307"/>
      <c r="J38" s="307"/>
      <c r="K38" s="311"/>
      <c r="L38" s="311"/>
      <c r="M38" s="265"/>
      <c r="N38" s="267"/>
      <c r="O38" s="270"/>
      <c r="P38" s="273"/>
      <c r="R38" s="34" t="s">
        <v>172</v>
      </c>
      <c r="S38" s="34" t="s">
        <v>24</v>
      </c>
      <c r="T38" s="34"/>
      <c r="U38" s="34"/>
      <c r="V38" s="34"/>
      <c r="X38" s="34"/>
      <c r="Y38" s="165"/>
      <c r="Z38" s="165"/>
      <c r="AB38" s="165"/>
      <c r="AC38" s="165"/>
    </row>
    <row r="39" spans="1:29" ht="19.5" customHeight="1" x14ac:dyDescent="0.2">
      <c r="A39" s="276"/>
      <c r="B39" s="279"/>
      <c r="C39" s="296"/>
      <c r="D39" s="297"/>
      <c r="E39" s="311"/>
      <c r="F39" s="311"/>
      <c r="G39" s="304"/>
      <c r="H39" s="304"/>
      <c r="I39" s="307"/>
      <c r="J39" s="307"/>
      <c r="K39" s="311"/>
      <c r="L39" s="311"/>
      <c r="M39" s="265"/>
      <c r="N39" s="267"/>
      <c r="O39" s="270"/>
      <c r="P39" s="273"/>
      <c r="S39" s="34" t="s">
        <v>178</v>
      </c>
      <c r="T39" s="34"/>
      <c r="U39" s="34"/>
      <c r="V39" s="34"/>
      <c r="X39" s="34"/>
      <c r="Y39" s="165"/>
      <c r="Z39" s="165"/>
      <c r="AB39" s="165"/>
      <c r="AC39" s="165"/>
    </row>
    <row r="40" spans="1:29" ht="19.5" customHeight="1" x14ac:dyDescent="0.2">
      <c r="A40" s="276"/>
      <c r="B40" s="279"/>
      <c r="C40" s="296"/>
      <c r="D40" s="297"/>
      <c r="E40" s="311"/>
      <c r="F40" s="311"/>
      <c r="G40" s="304"/>
      <c r="H40" s="304"/>
      <c r="I40" s="307"/>
      <c r="J40" s="307"/>
      <c r="K40" s="311"/>
      <c r="L40" s="311"/>
      <c r="M40" s="265"/>
      <c r="N40" s="267"/>
      <c r="O40" s="270"/>
      <c r="P40" s="273"/>
      <c r="S40" s="34" t="s">
        <v>459</v>
      </c>
      <c r="T40" s="34"/>
      <c r="U40" s="34"/>
      <c r="V40" s="34"/>
      <c r="W40" s="202" t="s">
        <v>182</v>
      </c>
      <c r="Y40" s="165"/>
      <c r="Z40" s="165"/>
      <c r="AB40" s="165"/>
      <c r="AC40" s="165"/>
    </row>
    <row r="41" spans="1:29" ht="19.5" customHeight="1" x14ac:dyDescent="0.25">
      <c r="A41" s="276"/>
      <c r="B41" s="279"/>
      <c r="C41" s="296"/>
      <c r="D41" s="297"/>
      <c r="E41" s="311"/>
      <c r="F41" s="311"/>
      <c r="G41" s="304"/>
      <c r="H41" s="304"/>
      <c r="I41" s="307"/>
      <c r="J41" s="307"/>
      <c r="K41" s="311"/>
      <c r="L41" s="311"/>
      <c r="M41" s="265"/>
      <c r="N41" s="267"/>
      <c r="O41" s="270"/>
      <c r="P41" s="273"/>
      <c r="S41" s="34"/>
      <c r="T41" s="34" t="s">
        <v>363</v>
      </c>
      <c r="U41" s="34"/>
      <c r="V41" s="208" t="s">
        <v>364</v>
      </c>
      <c r="X41" s="187" t="s">
        <v>180</v>
      </c>
      <c r="Y41" s="347" t="s">
        <v>620</v>
      </c>
      <c r="Z41" s="347"/>
      <c r="AB41" s="165"/>
      <c r="AC41" s="165"/>
    </row>
    <row r="42" spans="1:29" ht="19.5" customHeight="1" x14ac:dyDescent="0.25">
      <c r="A42" s="276"/>
      <c r="B42" s="279"/>
      <c r="C42" s="296"/>
      <c r="D42" s="297"/>
      <c r="E42" s="311"/>
      <c r="F42" s="311"/>
      <c r="G42" s="304"/>
      <c r="H42" s="304"/>
      <c r="I42" s="307"/>
      <c r="J42" s="307"/>
      <c r="K42" s="311"/>
      <c r="L42" s="311"/>
      <c r="M42" s="265"/>
      <c r="N42" s="267"/>
      <c r="O42" s="270"/>
      <c r="P42" s="273"/>
      <c r="S42" s="34"/>
      <c r="T42" s="34" t="s">
        <v>359</v>
      </c>
      <c r="U42" s="34"/>
      <c r="V42" s="208" t="s">
        <v>358</v>
      </c>
      <c r="X42" s="187" t="s">
        <v>180</v>
      </c>
      <c r="Y42" s="347" t="s">
        <v>620</v>
      </c>
      <c r="Z42" s="347"/>
      <c r="AB42" s="165"/>
      <c r="AC42" s="165"/>
    </row>
    <row r="43" spans="1:29" ht="19.5" customHeight="1" x14ac:dyDescent="0.25">
      <c r="A43" s="276"/>
      <c r="B43" s="279"/>
      <c r="C43" s="296"/>
      <c r="D43" s="297"/>
      <c r="E43" s="311"/>
      <c r="F43" s="311"/>
      <c r="G43" s="304"/>
      <c r="H43" s="304"/>
      <c r="I43" s="307"/>
      <c r="J43" s="307"/>
      <c r="K43" s="311"/>
      <c r="L43" s="311"/>
      <c r="M43" s="265"/>
      <c r="N43" s="267"/>
      <c r="O43" s="270"/>
      <c r="P43" s="273"/>
      <c r="R43" s="34" t="s">
        <v>147</v>
      </c>
      <c r="S43" s="34" t="s">
        <v>24</v>
      </c>
      <c r="T43" s="34"/>
      <c r="U43" s="34"/>
      <c r="V43" s="208"/>
      <c r="Y43" s="118"/>
      <c r="Z43" s="118"/>
      <c r="AB43" s="165"/>
      <c r="AC43" s="165"/>
    </row>
    <row r="44" spans="1:29" ht="19.5" customHeight="1" x14ac:dyDescent="0.25">
      <c r="A44" s="276"/>
      <c r="B44" s="279"/>
      <c r="C44" s="296"/>
      <c r="D44" s="297"/>
      <c r="E44" s="311"/>
      <c r="F44" s="311"/>
      <c r="G44" s="304"/>
      <c r="H44" s="304"/>
      <c r="I44" s="307"/>
      <c r="J44" s="307"/>
      <c r="K44" s="311"/>
      <c r="L44" s="311"/>
      <c r="M44" s="265"/>
      <c r="N44" s="267"/>
      <c r="O44" s="270"/>
      <c r="P44" s="273"/>
      <c r="S44" s="34" t="s">
        <v>148</v>
      </c>
      <c r="T44" s="34"/>
      <c r="U44" s="34"/>
      <c r="V44" s="208"/>
      <c r="Y44" s="118"/>
      <c r="Z44" s="118"/>
      <c r="AB44" s="165"/>
      <c r="AC44" s="165"/>
    </row>
    <row r="45" spans="1:29" ht="19.5" customHeight="1" x14ac:dyDescent="0.25">
      <c r="A45" s="276"/>
      <c r="B45" s="279"/>
      <c r="C45" s="296"/>
      <c r="D45" s="297"/>
      <c r="E45" s="311"/>
      <c r="F45" s="311"/>
      <c r="G45" s="304"/>
      <c r="H45" s="304"/>
      <c r="I45" s="307"/>
      <c r="J45" s="307"/>
      <c r="K45" s="311"/>
      <c r="L45" s="311"/>
      <c r="M45" s="265"/>
      <c r="N45" s="267"/>
      <c r="O45" s="270"/>
      <c r="P45" s="273"/>
      <c r="S45" s="34" t="s">
        <v>637</v>
      </c>
      <c r="T45" s="34"/>
      <c r="U45" s="202" t="s">
        <v>182</v>
      </c>
      <c r="V45" s="208"/>
      <c r="Y45" s="118"/>
      <c r="Z45" s="118"/>
      <c r="AB45" s="165"/>
      <c r="AC45" s="165"/>
    </row>
    <row r="46" spans="1:29" ht="19.5" customHeight="1" x14ac:dyDescent="0.2">
      <c r="A46" s="277"/>
      <c r="B46" s="280"/>
      <c r="C46" s="298"/>
      <c r="D46" s="299"/>
      <c r="E46" s="312"/>
      <c r="F46" s="312"/>
      <c r="G46" s="305"/>
      <c r="H46" s="305"/>
      <c r="I46" s="308"/>
      <c r="J46" s="308"/>
      <c r="K46" s="312"/>
      <c r="L46" s="312"/>
      <c r="M46" s="264"/>
      <c r="N46" s="268"/>
      <c r="O46" s="271"/>
      <c r="P46" s="274"/>
      <c r="Q46" s="62">
        <v>0.29166666666666669</v>
      </c>
      <c r="S46" s="34"/>
    </row>
    <row r="47" spans="1:29" ht="19.5" customHeight="1" x14ac:dyDescent="0.2">
      <c r="A47" s="275" t="s">
        <v>22</v>
      </c>
      <c r="B47" s="278">
        <f>SUM(B9+1)</f>
        <v>45706</v>
      </c>
      <c r="C47" s="294" t="s">
        <v>656</v>
      </c>
      <c r="D47" s="295"/>
      <c r="E47" s="310"/>
      <c r="F47" s="310"/>
      <c r="G47" s="303">
        <v>0.3263888888888889</v>
      </c>
      <c r="H47" s="303">
        <v>0.52083333333333337</v>
      </c>
      <c r="I47" s="306">
        <v>0.55208333333333337</v>
      </c>
      <c r="J47" s="306">
        <v>0.74027777777777781</v>
      </c>
      <c r="K47" s="310"/>
      <c r="L47" s="310"/>
      <c r="M47" s="263">
        <f>(F47-E47)</f>
        <v>0</v>
      </c>
      <c r="N47" s="266">
        <f>(H47-G47)</f>
        <v>0.19444444444444448</v>
      </c>
      <c r="O47" s="269">
        <f>(J47-I47)</f>
        <v>0.18819444444444444</v>
      </c>
      <c r="P47" s="272">
        <f>SUM(M47:O77)</f>
        <v>0.38263888888888892</v>
      </c>
      <c r="R47" s="34" t="s">
        <v>231</v>
      </c>
      <c r="S47" s="34" t="s">
        <v>29</v>
      </c>
    </row>
    <row r="48" spans="1:29" ht="19.5" customHeight="1" x14ac:dyDescent="0.2">
      <c r="A48" s="276"/>
      <c r="B48" s="279"/>
      <c r="C48" s="296"/>
      <c r="D48" s="297"/>
      <c r="E48" s="311"/>
      <c r="F48" s="311"/>
      <c r="G48" s="304"/>
      <c r="H48" s="304"/>
      <c r="I48" s="307"/>
      <c r="J48" s="307"/>
      <c r="K48" s="311"/>
      <c r="L48" s="311"/>
      <c r="M48" s="265"/>
      <c r="N48" s="267"/>
      <c r="O48" s="270"/>
      <c r="P48" s="273"/>
      <c r="R48" s="34"/>
      <c r="S48" s="34" t="s">
        <v>612</v>
      </c>
    </row>
    <row r="49" spans="1:29" ht="19.5" customHeight="1" x14ac:dyDescent="0.2">
      <c r="A49" s="276"/>
      <c r="B49" s="279"/>
      <c r="C49" s="296"/>
      <c r="D49" s="297"/>
      <c r="E49" s="311"/>
      <c r="F49" s="311"/>
      <c r="G49" s="304"/>
      <c r="H49" s="304"/>
      <c r="I49" s="307"/>
      <c r="J49" s="307"/>
      <c r="K49" s="311"/>
      <c r="L49" s="311"/>
      <c r="M49" s="265"/>
      <c r="N49" s="267"/>
      <c r="O49" s="270"/>
      <c r="P49" s="273"/>
      <c r="R49" s="34"/>
      <c r="S49" s="34"/>
      <c r="T49" s="34" t="s">
        <v>629</v>
      </c>
      <c r="V49" s="34"/>
    </row>
    <row r="50" spans="1:29" ht="19.5" customHeight="1" x14ac:dyDescent="0.2">
      <c r="A50" s="276"/>
      <c r="B50" s="279"/>
      <c r="C50" s="296"/>
      <c r="D50" s="297"/>
      <c r="E50" s="311"/>
      <c r="F50" s="311"/>
      <c r="G50" s="304"/>
      <c r="H50" s="304"/>
      <c r="I50" s="307"/>
      <c r="J50" s="307"/>
      <c r="K50" s="311"/>
      <c r="L50" s="311"/>
      <c r="M50" s="265"/>
      <c r="N50" s="267"/>
      <c r="O50" s="270"/>
      <c r="P50" s="273"/>
      <c r="R50" s="34"/>
      <c r="S50" s="34"/>
      <c r="U50" s="34" t="s">
        <v>630</v>
      </c>
      <c r="V50" s="34"/>
      <c r="W50" s="187" t="s">
        <v>180</v>
      </c>
    </row>
    <row r="51" spans="1:29" ht="19.5" customHeight="1" x14ac:dyDescent="0.2">
      <c r="A51" s="276"/>
      <c r="B51" s="279"/>
      <c r="C51" s="296"/>
      <c r="D51" s="297"/>
      <c r="E51" s="311"/>
      <c r="F51" s="311"/>
      <c r="G51" s="304"/>
      <c r="H51" s="304"/>
      <c r="I51" s="307"/>
      <c r="J51" s="307"/>
      <c r="K51" s="311"/>
      <c r="L51" s="311"/>
      <c r="M51" s="265"/>
      <c r="N51" s="267"/>
      <c r="O51" s="270"/>
      <c r="P51" s="273"/>
      <c r="R51" s="34"/>
      <c r="S51" s="34"/>
      <c r="U51" s="34" t="s">
        <v>631</v>
      </c>
      <c r="V51" s="34" t="s">
        <v>646</v>
      </c>
      <c r="X51" s="202" t="s">
        <v>182</v>
      </c>
    </row>
    <row r="52" spans="1:29" ht="19.5" customHeight="1" x14ac:dyDescent="0.2">
      <c r="A52" s="276"/>
      <c r="B52" s="279"/>
      <c r="C52" s="296"/>
      <c r="D52" s="297"/>
      <c r="E52" s="311"/>
      <c r="F52" s="311"/>
      <c r="G52" s="304"/>
      <c r="H52" s="304"/>
      <c r="I52" s="307"/>
      <c r="J52" s="307"/>
      <c r="K52" s="311"/>
      <c r="L52" s="311"/>
      <c r="M52" s="265"/>
      <c r="N52" s="267"/>
      <c r="O52" s="270"/>
      <c r="P52" s="273"/>
      <c r="R52" s="34"/>
      <c r="S52" s="34"/>
      <c r="T52" t="s">
        <v>649</v>
      </c>
      <c r="U52" s="34"/>
      <c r="V52" s="34"/>
      <c r="X52" s="187" t="s">
        <v>180</v>
      </c>
    </row>
    <row r="53" spans="1:29" ht="19.5" customHeight="1" x14ac:dyDescent="0.2">
      <c r="A53" s="276"/>
      <c r="B53" s="279"/>
      <c r="C53" s="296"/>
      <c r="D53" s="297"/>
      <c r="E53" s="311"/>
      <c r="F53" s="311"/>
      <c r="G53" s="304"/>
      <c r="H53" s="304"/>
      <c r="I53" s="307"/>
      <c r="J53" s="307"/>
      <c r="K53" s="311"/>
      <c r="L53" s="311"/>
      <c r="M53" s="265"/>
      <c r="N53" s="267"/>
      <c r="O53" s="270"/>
      <c r="P53" s="273"/>
      <c r="R53" s="34" t="s">
        <v>172</v>
      </c>
      <c r="S53" s="34" t="s">
        <v>28</v>
      </c>
      <c r="U53" s="34"/>
      <c r="V53" s="34"/>
    </row>
    <row r="54" spans="1:29" ht="19.5" customHeight="1" x14ac:dyDescent="0.2">
      <c r="A54" s="276"/>
      <c r="B54" s="279"/>
      <c r="C54" s="296"/>
      <c r="D54" s="297"/>
      <c r="E54" s="311"/>
      <c r="F54" s="311"/>
      <c r="G54" s="304"/>
      <c r="H54" s="304"/>
      <c r="I54" s="307"/>
      <c r="J54" s="307"/>
      <c r="K54" s="311"/>
      <c r="L54" s="311"/>
      <c r="M54" s="265"/>
      <c r="N54" s="267"/>
      <c r="O54" s="270"/>
      <c r="P54" s="273"/>
      <c r="R54" s="34"/>
      <c r="S54" s="34" t="s">
        <v>178</v>
      </c>
      <c r="U54" s="34"/>
      <c r="V54" s="34"/>
    </row>
    <row r="55" spans="1:29" ht="19.5" customHeight="1" x14ac:dyDescent="0.2">
      <c r="A55" s="276"/>
      <c r="B55" s="279"/>
      <c r="C55" s="296"/>
      <c r="D55" s="297"/>
      <c r="E55" s="311"/>
      <c r="F55" s="311"/>
      <c r="G55" s="304"/>
      <c r="H55" s="304"/>
      <c r="I55" s="307"/>
      <c r="J55" s="307"/>
      <c r="K55" s="311"/>
      <c r="L55" s="311"/>
      <c r="M55" s="265"/>
      <c r="N55" s="267"/>
      <c r="O55" s="270"/>
      <c r="P55" s="273"/>
      <c r="R55" s="34"/>
      <c r="S55" s="34" t="s">
        <v>647</v>
      </c>
      <c r="U55" s="34"/>
      <c r="V55" s="34"/>
    </row>
    <row r="56" spans="1:29" ht="19.5" customHeight="1" x14ac:dyDescent="0.2">
      <c r="A56" s="276"/>
      <c r="B56" s="279"/>
      <c r="C56" s="296"/>
      <c r="D56" s="297"/>
      <c r="E56" s="311"/>
      <c r="F56" s="311"/>
      <c r="G56" s="304"/>
      <c r="H56" s="304"/>
      <c r="I56" s="307"/>
      <c r="J56" s="307"/>
      <c r="K56" s="311"/>
      <c r="L56" s="311"/>
      <c r="M56" s="265"/>
      <c r="N56" s="267"/>
      <c r="O56" s="270"/>
      <c r="P56" s="273"/>
      <c r="R56" s="34"/>
      <c r="S56" s="34"/>
      <c r="T56" s="34" t="s">
        <v>363</v>
      </c>
      <c r="V56" s="34" t="s">
        <v>364</v>
      </c>
      <c r="X56" t="s">
        <v>648</v>
      </c>
      <c r="Y56" s="202" t="s">
        <v>182</v>
      </c>
      <c r="Z56" s="347" t="s">
        <v>650</v>
      </c>
      <c r="AA56" s="347"/>
      <c r="AB56" s="347"/>
      <c r="AC56" s="347"/>
    </row>
    <row r="57" spans="1:29" ht="19.5" customHeight="1" x14ac:dyDescent="0.2">
      <c r="A57" s="276"/>
      <c r="B57" s="279"/>
      <c r="C57" s="296"/>
      <c r="D57" s="297"/>
      <c r="E57" s="311"/>
      <c r="F57" s="311"/>
      <c r="G57" s="304"/>
      <c r="H57" s="304"/>
      <c r="I57" s="307"/>
      <c r="J57" s="307"/>
      <c r="K57" s="311"/>
      <c r="L57" s="311"/>
      <c r="M57" s="265"/>
      <c r="N57" s="267"/>
      <c r="O57" s="270"/>
      <c r="P57" s="273"/>
      <c r="R57" s="34" t="s">
        <v>147</v>
      </c>
      <c r="S57" s="193"/>
      <c r="T57" s="34"/>
      <c r="V57" s="34"/>
      <c r="Y57" s="34"/>
      <c r="Z57" s="216"/>
      <c r="AA57" s="216"/>
      <c r="AB57" s="216"/>
      <c r="AC57" s="216"/>
    </row>
    <row r="58" spans="1:29" ht="19.5" customHeight="1" x14ac:dyDescent="0.2">
      <c r="A58" s="276"/>
      <c r="B58" s="279"/>
      <c r="C58" s="296"/>
      <c r="D58" s="297"/>
      <c r="E58" s="311"/>
      <c r="F58" s="311"/>
      <c r="G58" s="304"/>
      <c r="H58" s="304"/>
      <c r="I58" s="307"/>
      <c r="J58" s="307"/>
      <c r="K58" s="311"/>
      <c r="L58" s="311"/>
      <c r="M58" s="265"/>
      <c r="N58" s="267"/>
      <c r="O58" s="270"/>
      <c r="P58" s="273"/>
      <c r="R58" s="34"/>
      <c r="S58" s="34" t="s">
        <v>148</v>
      </c>
      <c r="T58" s="34"/>
      <c r="V58" s="34"/>
      <c r="Y58" s="34"/>
      <c r="Z58" s="216"/>
      <c r="AA58" s="216"/>
      <c r="AB58" s="216"/>
      <c r="AC58" s="216"/>
    </row>
    <row r="59" spans="1:29" ht="19.5" customHeight="1" x14ac:dyDescent="0.2">
      <c r="A59" s="276"/>
      <c r="B59" s="279"/>
      <c r="C59" s="296"/>
      <c r="D59" s="297"/>
      <c r="E59" s="311"/>
      <c r="F59" s="311"/>
      <c r="G59" s="304"/>
      <c r="H59" s="304"/>
      <c r="I59" s="307"/>
      <c r="J59" s="307"/>
      <c r="K59" s="311"/>
      <c r="L59" s="311"/>
      <c r="M59" s="265"/>
      <c r="N59" s="267"/>
      <c r="O59" s="270"/>
      <c r="P59" s="273"/>
      <c r="R59" s="34"/>
      <c r="S59" s="34" t="s">
        <v>651</v>
      </c>
      <c r="T59" s="34"/>
      <c r="V59" s="34"/>
      <c r="Y59" s="187" t="s">
        <v>180</v>
      </c>
      <c r="Z59" s="216"/>
      <c r="AA59" s="216"/>
      <c r="AB59" s="216"/>
      <c r="AC59" s="216"/>
    </row>
    <row r="60" spans="1:29" ht="19.5" customHeight="1" x14ac:dyDescent="0.2">
      <c r="A60" s="276"/>
      <c r="B60" s="279"/>
      <c r="C60" s="296"/>
      <c r="D60" s="297"/>
      <c r="E60" s="311"/>
      <c r="F60" s="311"/>
      <c r="G60" s="304"/>
      <c r="H60" s="304"/>
      <c r="I60" s="307"/>
      <c r="J60" s="307"/>
      <c r="K60" s="311"/>
      <c r="L60" s="311"/>
      <c r="M60" s="265"/>
      <c r="N60" s="267"/>
      <c r="O60" s="270"/>
      <c r="P60" s="273"/>
      <c r="R60" s="34"/>
      <c r="S60" s="34"/>
      <c r="T60" s="34"/>
      <c r="V60" s="34"/>
      <c r="Y60" s="34"/>
      <c r="Z60" s="216"/>
      <c r="AA60" s="216"/>
      <c r="AB60" s="216"/>
      <c r="AC60" s="216"/>
    </row>
    <row r="61" spans="1:29" ht="19.5" customHeight="1" x14ac:dyDescent="0.2">
      <c r="A61" s="276"/>
      <c r="B61" s="279"/>
      <c r="C61" s="296"/>
      <c r="D61" s="297"/>
      <c r="E61" s="311"/>
      <c r="F61" s="311"/>
      <c r="G61" s="304"/>
      <c r="H61" s="304"/>
      <c r="I61" s="307"/>
      <c r="J61" s="307"/>
      <c r="K61" s="311"/>
      <c r="L61" s="311"/>
      <c r="M61" s="265"/>
      <c r="N61" s="267"/>
      <c r="O61" s="270"/>
      <c r="P61" s="273"/>
      <c r="R61" s="34"/>
      <c r="S61" s="34"/>
      <c r="T61" s="34"/>
      <c r="V61" s="34"/>
      <c r="Y61" s="34"/>
      <c r="Z61" s="216"/>
      <c r="AA61" s="216"/>
      <c r="AB61" s="216"/>
      <c r="AC61" s="216"/>
    </row>
    <row r="62" spans="1:29" ht="19.5" customHeight="1" x14ac:dyDescent="0.2">
      <c r="A62" s="276"/>
      <c r="B62" s="279"/>
      <c r="C62" s="296"/>
      <c r="D62" s="297"/>
      <c r="E62" s="311"/>
      <c r="F62" s="311"/>
      <c r="G62" s="304"/>
      <c r="H62" s="304"/>
      <c r="I62" s="307"/>
      <c r="J62" s="307"/>
      <c r="K62" s="311"/>
      <c r="L62" s="311"/>
      <c r="M62" s="265"/>
      <c r="N62" s="267"/>
      <c r="O62" s="270"/>
      <c r="P62" s="273"/>
      <c r="R62" s="34"/>
      <c r="S62" s="34"/>
      <c r="T62" s="34"/>
      <c r="V62" s="34"/>
      <c r="Y62" s="34"/>
      <c r="Z62" s="216"/>
      <c r="AA62" s="216"/>
      <c r="AB62" s="216"/>
      <c r="AC62" s="216"/>
    </row>
    <row r="63" spans="1:29" ht="19.5" customHeight="1" x14ac:dyDescent="0.2">
      <c r="A63" s="276"/>
      <c r="B63" s="279"/>
      <c r="C63" s="296"/>
      <c r="D63" s="297"/>
      <c r="E63" s="311"/>
      <c r="F63" s="311"/>
      <c r="G63" s="304"/>
      <c r="H63" s="304"/>
      <c r="I63" s="307"/>
      <c r="J63" s="307"/>
      <c r="K63" s="311"/>
      <c r="L63" s="311"/>
      <c r="M63" s="265"/>
      <c r="N63" s="267"/>
      <c r="O63" s="270"/>
      <c r="P63" s="273"/>
      <c r="R63" s="34"/>
      <c r="S63" s="34"/>
      <c r="T63" s="34"/>
      <c r="V63" s="34"/>
      <c r="Y63" s="34"/>
      <c r="Z63" s="216"/>
      <c r="AA63" s="216"/>
      <c r="AB63" s="216"/>
      <c r="AC63" s="216"/>
    </row>
    <row r="64" spans="1:29" ht="19.5" customHeight="1" x14ac:dyDescent="0.2">
      <c r="A64" s="276"/>
      <c r="B64" s="279"/>
      <c r="C64" s="296"/>
      <c r="D64" s="297"/>
      <c r="E64" s="311"/>
      <c r="F64" s="311"/>
      <c r="G64" s="304"/>
      <c r="H64" s="304"/>
      <c r="I64" s="307"/>
      <c r="J64" s="307"/>
      <c r="K64" s="311"/>
      <c r="L64" s="311"/>
      <c r="M64" s="265"/>
      <c r="N64" s="267"/>
      <c r="O64" s="270"/>
      <c r="P64" s="273"/>
      <c r="R64" s="34"/>
      <c r="S64" s="34"/>
      <c r="T64" s="34"/>
      <c r="V64" s="34"/>
      <c r="Y64" s="34"/>
      <c r="Z64" s="216"/>
      <c r="AA64" s="216"/>
      <c r="AB64" s="216"/>
      <c r="AC64" s="216"/>
    </row>
    <row r="65" spans="1:29" ht="19.5" customHeight="1" x14ac:dyDescent="0.2">
      <c r="A65" s="276"/>
      <c r="B65" s="279"/>
      <c r="C65" s="296"/>
      <c r="D65" s="297"/>
      <c r="E65" s="311"/>
      <c r="F65" s="311"/>
      <c r="G65" s="304"/>
      <c r="H65" s="304"/>
      <c r="I65" s="307"/>
      <c r="J65" s="307"/>
      <c r="K65" s="311"/>
      <c r="L65" s="311"/>
      <c r="M65" s="265"/>
      <c r="N65" s="267"/>
      <c r="O65" s="270"/>
      <c r="P65" s="273"/>
      <c r="R65" s="34"/>
      <c r="S65" s="34"/>
      <c r="T65" s="34"/>
      <c r="V65" s="34"/>
      <c r="Y65" s="34"/>
      <c r="Z65" s="216"/>
      <c r="AA65" s="216"/>
      <c r="AB65" s="216"/>
      <c r="AC65" s="216"/>
    </row>
    <row r="66" spans="1:29" ht="19.5" customHeight="1" x14ac:dyDescent="0.2">
      <c r="A66" s="276"/>
      <c r="B66" s="279"/>
      <c r="C66" s="296"/>
      <c r="D66" s="297"/>
      <c r="E66" s="311"/>
      <c r="F66" s="311"/>
      <c r="G66" s="304"/>
      <c r="H66" s="304"/>
      <c r="I66" s="307"/>
      <c r="J66" s="307"/>
      <c r="K66" s="311"/>
      <c r="L66" s="311"/>
      <c r="M66" s="265"/>
      <c r="N66" s="267"/>
      <c r="O66" s="270"/>
      <c r="P66" s="273"/>
      <c r="R66" s="34"/>
      <c r="S66" s="34"/>
      <c r="T66" s="34"/>
      <c r="V66" s="34"/>
      <c r="Y66" s="34"/>
      <c r="Z66" s="216"/>
      <c r="AA66" s="216"/>
      <c r="AB66" s="216"/>
      <c r="AC66" s="216"/>
    </row>
    <row r="67" spans="1:29" ht="19.5" customHeight="1" x14ac:dyDescent="0.2">
      <c r="A67" s="276"/>
      <c r="B67" s="279"/>
      <c r="C67" s="296"/>
      <c r="D67" s="297"/>
      <c r="E67" s="311"/>
      <c r="F67" s="311"/>
      <c r="G67" s="304"/>
      <c r="H67" s="304"/>
      <c r="I67" s="307"/>
      <c r="J67" s="307"/>
      <c r="K67" s="311"/>
      <c r="L67" s="311"/>
      <c r="M67" s="265"/>
      <c r="N67" s="267"/>
      <c r="O67" s="270"/>
      <c r="P67" s="273"/>
      <c r="R67" s="34"/>
      <c r="S67" s="34"/>
      <c r="T67" s="34"/>
      <c r="V67" s="34"/>
      <c r="Y67" s="34"/>
      <c r="Z67" s="216"/>
      <c r="AA67" s="216"/>
      <c r="AB67" s="216"/>
      <c r="AC67" s="216"/>
    </row>
    <row r="68" spans="1:29" ht="19.5" customHeight="1" x14ac:dyDescent="0.2">
      <c r="A68" s="276"/>
      <c r="B68" s="279"/>
      <c r="C68" s="296"/>
      <c r="D68" s="297"/>
      <c r="E68" s="311"/>
      <c r="F68" s="311"/>
      <c r="G68" s="304"/>
      <c r="H68" s="304"/>
      <c r="I68" s="307"/>
      <c r="J68" s="307"/>
      <c r="K68" s="311"/>
      <c r="L68" s="311"/>
      <c r="M68" s="265"/>
      <c r="N68" s="267"/>
      <c r="O68" s="270"/>
      <c r="P68" s="273"/>
      <c r="R68" s="34"/>
      <c r="S68" s="34"/>
      <c r="T68" s="34"/>
      <c r="V68" s="34"/>
      <c r="Y68" s="34"/>
      <c r="Z68" s="216"/>
      <c r="AA68" s="216"/>
      <c r="AB68" s="216"/>
      <c r="AC68" s="216"/>
    </row>
    <row r="69" spans="1:29" ht="19.5" customHeight="1" x14ac:dyDescent="0.2">
      <c r="A69" s="276"/>
      <c r="B69" s="279"/>
      <c r="C69" s="296"/>
      <c r="D69" s="297"/>
      <c r="E69" s="311"/>
      <c r="F69" s="311"/>
      <c r="G69" s="304"/>
      <c r="H69" s="304"/>
      <c r="I69" s="307"/>
      <c r="J69" s="307"/>
      <c r="K69" s="311"/>
      <c r="L69" s="311"/>
      <c r="M69" s="265"/>
      <c r="N69" s="267"/>
      <c r="O69" s="270"/>
      <c r="P69" s="273"/>
      <c r="R69" s="34"/>
      <c r="S69" s="34"/>
      <c r="T69" s="34"/>
      <c r="V69" s="34"/>
      <c r="Y69" s="34"/>
      <c r="Z69" s="216"/>
      <c r="AA69" s="216"/>
      <c r="AB69" s="216"/>
      <c r="AC69" s="216"/>
    </row>
    <row r="70" spans="1:29" ht="19.5" customHeight="1" x14ac:dyDescent="0.2">
      <c r="A70" s="276"/>
      <c r="B70" s="279"/>
      <c r="C70" s="296"/>
      <c r="D70" s="297"/>
      <c r="E70" s="311"/>
      <c r="F70" s="311"/>
      <c r="G70" s="304"/>
      <c r="H70" s="304"/>
      <c r="I70" s="307"/>
      <c r="J70" s="307"/>
      <c r="K70" s="311"/>
      <c r="L70" s="311"/>
      <c r="M70" s="265"/>
      <c r="N70" s="267"/>
      <c r="O70" s="270"/>
      <c r="P70" s="273"/>
      <c r="R70" s="34" t="s">
        <v>174</v>
      </c>
      <c r="S70" s="34" t="s">
        <v>32</v>
      </c>
      <c r="T70" s="34"/>
      <c r="Y70" s="34"/>
      <c r="Z70" s="216"/>
      <c r="AA70" s="216"/>
      <c r="AB70" s="216"/>
      <c r="AC70" s="216"/>
    </row>
    <row r="71" spans="1:29" ht="19.5" customHeight="1" x14ac:dyDescent="0.2">
      <c r="A71" s="276"/>
      <c r="B71" s="279"/>
      <c r="C71" s="296"/>
      <c r="D71" s="297"/>
      <c r="E71" s="311"/>
      <c r="F71" s="311"/>
      <c r="G71" s="304"/>
      <c r="H71" s="304"/>
      <c r="I71" s="307"/>
      <c r="J71" s="307"/>
      <c r="K71" s="311"/>
      <c r="L71" s="311"/>
      <c r="M71" s="265"/>
      <c r="N71" s="267"/>
      <c r="O71" s="270"/>
      <c r="P71" s="273"/>
      <c r="R71" s="34"/>
      <c r="S71" s="34" t="s">
        <v>198</v>
      </c>
      <c r="Y71" s="34"/>
      <c r="Z71" s="216"/>
      <c r="AA71" s="216"/>
      <c r="AB71" s="216"/>
      <c r="AC71" s="216"/>
    </row>
    <row r="72" spans="1:29" ht="19.5" customHeight="1" x14ac:dyDescent="0.2">
      <c r="A72" s="276"/>
      <c r="B72" s="279"/>
      <c r="C72" s="296"/>
      <c r="D72" s="297"/>
      <c r="E72" s="311"/>
      <c r="F72" s="311"/>
      <c r="G72" s="304"/>
      <c r="H72" s="304"/>
      <c r="I72" s="307"/>
      <c r="J72" s="307"/>
      <c r="K72" s="311"/>
      <c r="L72" s="311"/>
      <c r="M72" s="265"/>
      <c r="N72" s="267"/>
      <c r="O72" s="270"/>
      <c r="P72" s="273"/>
      <c r="R72" s="34"/>
      <c r="S72" s="34" t="s">
        <v>652</v>
      </c>
      <c r="V72" s="34"/>
      <c r="Y72" s="34"/>
      <c r="Z72" s="216"/>
      <c r="AA72" s="216"/>
      <c r="AB72" s="216"/>
      <c r="AC72" s="216"/>
    </row>
    <row r="73" spans="1:29" ht="19.5" customHeight="1" x14ac:dyDescent="0.2">
      <c r="A73" s="276"/>
      <c r="B73" s="279"/>
      <c r="C73" s="296"/>
      <c r="D73" s="297"/>
      <c r="E73" s="311"/>
      <c r="F73" s="311"/>
      <c r="G73" s="304"/>
      <c r="H73" s="304"/>
      <c r="I73" s="307"/>
      <c r="J73" s="307"/>
      <c r="K73" s="311"/>
      <c r="L73" s="311"/>
      <c r="M73" s="265"/>
      <c r="N73" s="267"/>
      <c r="O73" s="270"/>
      <c r="P73" s="273"/>
      <c r="R73" s="34"/>
      <c r="S73" s="34"/>
      <c r="T73" t="s">
        <v>203</v>
      </c>
      <c r="U73" s="196">
        <v>2413412174001</v>
      </c>
      <c r="V73" s="168" t="s">
        <v>653</v>
      </c>
      <c r="W73" s="202" t="s">
        <v>182</v>
      </c>
      <c r="Y73" s="34"/>
      <c r="Z73" s="216"/>
      <c r="AA73" s="216"/>
      <c r="AB73" s="216"/>
      <c r="AC73" s="216"/>
    </row>
    <row r="74" spans="1:29" ht="19.5" customHeight="1" x14ac:dyDescent="0.2">
      <c r="A74" s="276"/>
      <c r="B74" s="279"/>
      <c r="C74" s="296"/>
      <c r="D74" s="297"/>
      <c r="E74" s="311"/>
      <c r="F74" s="311"/>
      <c r="G74" s="304"/>
      <c r="H74" s="304"/>
      <c r="I74" s="307"/>
      <c r="J74" s="307"/>
      <c r="K74" s="311"/>
      <c r="L74" s="311"/>
      <c r="M74" s="265"/>
      <c r="N74" s="267"/>
      <c r="O74" s="270"/>
      <c r="P74" s="273"/>
      <c r="R74" s="34"/>
      <c r="S74" s="34"/>
      <c r="T74" s="34" t="s">
        <v>654</v>
      </c>
      <c r="U74" s="202" t="s">
        <v>182</v>
      </c>
      <c r="V74" s="34"/>
      <c r="Y74" s="34"/>
      <c r="Z74" s="216"/>
      <c r="AA74" s="216"/>
      <c r="AB74" s="216"/>
      <c r="AC74" s="216"/>
    </row>
    <row r="75" spans="1:29" ht="19.5" customHeight="1" x14ac:dyDescent="0.2">
      <c r="A75" s="276"/>
      <c r="B75" s="279"/>
      <c r="C75" s="296"/>
      <c r="D75" s="297"/>
      <c r="E75" s="311"/>
      <c r="F75" s="311"/>
      <c r="G75" s="304"/>
      <c r="H75" s="304"/>
      <c r="I75" s="307"/>
      <c r="J75" s="307"/>
      <c r="K75" s="311"/>
      <c r="L75" s="311"/>
      <c r="M75" s="265"/>
      <c r="N75" s="267"/>
      <c r="O75" s="270"/>
      <c r="P75" s="273"/>
      <c r="R75" s="34"/>
      <c r="S75" s="34" t="s">
        <v>655</v>
      </c>
      <c r="U75" s="202" t="s">
        <v>182</v>
      </c>
      <c r="V75" s="34" t="s">
        <v>658</v>
      </c>
      <c r="W75" s="34" t="s">
        <v>659</v>
      </c>
      <c r="Y75" s="34"/>
      <c r="Z75" s="216"/>
      <c r="AA75" s="216"/>
      <c r="AB75" s="216"/>
      <c r="AC75" s="216"/>
    </row>
    <row r="76" spans="1:29" ht="19.5" customHeight="1" x14ac:dyDescent="0.2">
      <c r="A76" s="276"/>
      <c r="B76" s="279"/>
      <c r="C76" s="296"/>
      <c r="D76" s="297"/>
      <c r="E76" s="311"/>
      <c r="F76" s="311"/>
      <c r="G76" s="304"/>
      <c r="H76" s="304"/>
      <c r="I76" s="307"/>
      <c r="J76" s="307"/>
      <c r="K76" s="311"/>
      <c r="L76" s="311"/>
      <c r="M76" s="265"/>
      <c r="N76" s="267"/>
      <c r="O76" s="270"/>
      <c r="P76" s="273"/>
      <c r="R76" s="34"/>
      <c r="S76" s="34"/>
      <c r="T76" s="34"/>
      <c r="V76" s="34"/>
      <c r="Y76" s="34"/>
      <c r="Z76" s="216"/>
      <c r="AA76" s="216"/>
      <c r="AB76" s="216"/>
      <c r="AC76" s="216"/>
    </row>
    <row r="77" spans="1:29" ht="19.5" customHeight="1" x14ac:dyDescent="0.2">
      <c r="A77" s="277"/>
      <c r="B77" s="280"/>
      <c r="C77" s="298"/>
      <c r="D77" s="299"/>
      <c r="E77" s="312"/>
      <c r="F77" s="312"/>
      <c r="G77" s="305"/>
      <c r="H77" s="305"/>
      <c r="I77" s="308"/>
      <c r="J77" s="308"/>
      <c r="K77" s="312"/>
      <c r="L77" s="312"/>
      <c r="M77" s="264"/>
      <c r="N77" s="268"/>
      <c r="O77" s="271"/>
      <c r="P77" s="274"/>
      <c r="Q77" s="62">
        <v>0.29166666666666669</v>
      </c>
      <c r="S77" s="34"/>
      <c r="Y77" s="34"/>
    </row>
    <row r="78" spans="1:29" ht="19.5" customHeight="1" x14ac:dyDescent="0.2">
      <c r="A78" s="275" t="s">
        <v>26</v>
      </c>
      <c r="B78" s="278">
        <f>SUM(B47+1)</f>
        <v>45707</v>
      </c>
      <c r="C78" s="294" t="s">
        <v>147</v>
      </c>
      <c r="D78" s="295"/>
      <c r="E78" s="310"/>
      <c r="F78" s="310"/>
      <c r="G78" s="303">
        <v>0.31944444444444442</v>
      </c>
      <c r="H78" s="303">
        <v>0.48472222222222222</v>
      </c>
      <c r="I78" s="306">
        <v>0.55208333333333337</v>
      </c>
      <c r="J78" s="306">
        <v>0.73472222222222228</v>
      </c>
      <c r="K78" s="310"/>
      <c r="L78" s="310"/>
      <c r="M78" s="263">
        <f>(F78-E78)</f>
        <v>0</v>
      </c>
      <c r="N78" s="266">
        <f>(H78-G78)</f>
        <v>0.1652777777777778</v>
      </c>
      <c r="O78" s="269">
        <f>(J78-I78)</f>
        <v>0.18263888888888891</v>
      </c>
      <c r="P78" s="272">
        <f>SUM(M78:O100)</f>
        <v>0.34791666666666671</v>
      </c>
      <c r="R78" s="34" t="s">
        <v>147</v>
      </c>
      <c r="S78" s="34" t="s">
        <v>33</v>
      </c>
      <c r="T78" s="34"/>
      <c r="V78" s="34"/>
    </row>
    <row r="79" spans="1:29" ht="19.5" customHeight="1" x14ac:dyDescent="0.2">
      <c r="A79" s="276"/>
      <c r="B79" s="279"/>
      <c r="C79" s="296"/>
      <c r="D79" s="297"/>
      <c r="E79" s="311"/>
      <c r="F79" s="311"/>
      <c r="G79" s="304"/>
      <c r="H79" s="304"/>
      <c r="I79" s="307"/>
      <c r="J79" s="307"/>
      <c r="K79" s="311"/>
      <c r="L79" s="311"/>
      <c r="M79" s="265"/>
      <c r="N79" s="267"/>
      <c r="O79" s="270"/>
      <c r="P79" s="273"/>
      <c r="R79" s="34"/>
      <c r="S79" s="34" t="s">
        <v>148</v>
      </c>
      <c r="T79" s="34"/>
      <c r="V79" s="34"/>
    </row>
    <row r="80" spans="1:29" ht="19.5" customHeight="1" x14ac:dyDescent="0.2">
      <c r="A80" s="276"/>
      <c r="B80" s="279"/>
      <c r="C80" s="296"/>
      <c r="D80" s="297"/>
      <c r="E80" s="311"/>
      <c r="F80" s="311"/>
      <c r="G80" s="304"/>
      <c r="H80" s="304"/>
      <c r="I80" s="307"/>
      <c r="J80" s="307"/>
      <c r="K80" s="311"/>
      <c r="L80" s="311"/>
      <c r="M80" s="265"/>
      <c r="N80" s="267"/>
      <c r="O80" s="270"/>
      <c r="P80" s="273"/>
      <c r="R80" s="34"/>
      <c r="S80" s="34" t="s">
        <v>651</v>
      </c>
      <c r="T80" s="34"/>
      <c r="V80" s="34"/>
    </row>
    <row r="81" spans="1:25" ht="19.5" customHeight="1" x14ac:dyDescent="0.2">
      <c r="A81" s="276"/>
      <c r="B81" s="279"/>
      <c r="C81" s="296"/>
      <c r="D81" s="297"/>
      <c r="E81" s="311"/>
      <c r="F81" s="311"/>
      <c r="G81" s="304"/>
      <c r="H81" s="304"/>
      <c r="I81" s="307"/>
      <c r="J81" s="307"/>
      <c r="K81" s="311"/>
      <c r="L81" s="311"/>
      <c r="M81" s="265"/>
      <c r="N81" s="267"/>
      <c r="O81" s="270"/>
      <c r="P81" s="273"/>
      <c r="R81" s="34"/>
      <c r="S81" s="34"/>
      <c r="T81" s="34"/>
      <c r="V81" s="34"/>
      <c r="Y81" s="34"/>
    </row>
    <row r="82" spans="1:25" ht="19.5" customHeight="1" x14ac:dyDescent="0.2">
      <c r="A82" s="276"/>
      <c r="B82" s="279"/>
      <c r="C82" s="296"/>
      <c r="D82" s="297"/>
      <c r="E82" s="311"/>
      <c r="F82" s="311"/>
      <c r="G82" s="304"/>
      <c r="H82" s="304"/>
      <c r="I82" s="307"/>
      <c r="J82" s="307"/>
      <c r="K82" s="311"/>
      <c r="L82" s="311"/>
      <c r="M82" s="265"/>
      <c r="N82" s="267"/>
      <c r="O82" s="270"/>
      <c r="P82" s="273"/>
      <c r="R82" s="34"/>
      <c r="S82" s="34"/>
      <c r="T82" s="34"/>
      <c r="V82" s="34"/>
    </row>
    <row r="83" spans="1:25" ht="19.5" customHeight="1" x14ac:dyDescent="0.2">
      <c r="A83" s="276"/>
      <c r="B83" s="279"/>
      <c r="C83" s="296"/>
      <c r="D83" s="297"/>
      <c r="E83" s="311"/>
      <c r="F83" s="311"/>
      <c r="G83" s="304"/>
      <c r="H83" s="304"/>
      <c r="I83" s="307"/>
      <c r="J83" s="307"/>
      <c r="K83" s="311"/>
      <c r="L83" s="311"/>
      <c r="M83" s="265"/>
      <c r="N83" s="267"/>
      <c r="O83" s="270"/>
      <c r="P83" s="273"/>
      <c r="R83" s="34"/>
      <c r="S83" s="34"/>
      <c r="T83" s="34"/>
      <c r="V83" s="34"/>
    </row>
    <row r="84" spans="1:25" ht="19.5" customHeight="1" x14ac:dyDescent="0.2">
      <c r="A84" s="276"/>
      <c r="B84" s="279"/>
      <c r="C84" s="296"/>
      <c r="D84" s="297"/>
      <c r="E84" s="311"/>
      <c r="F84" s="311"/>
      <c r="G84" s="304"/>
      <c r="H84" s="304"/>
      <c r="I84" s="307"/>
      <c r="J84" s="307"/>
      <c r="K84" s="311"/>
      <c r="L84" s="311"/>
      <c r="M84" s="265"/>
      <c r="N84" s="267"/>
      <c r="O84" s="270"/>
      <c r="P84" s="273"/>
      <c r="R84" s="34"/>
      <c r="S84" s="34"/>
      <c r="T84" s="34"/>
      <c r="V84" s="34"/>
    </row>
    <row r="85" spans="1:25" ht="19.5" customHeight="1" x14ac:dyDescent="0.2">
      <c r="A85" s="276"/>
      <c r="B85" s="279"/>
      <c r="C85" s="296"/>
      <c r="D85" s="297"/>
      <c r="E85" s="311"/>
      <c r="F85" s="311"/>
      <c r="G85" s="304"/>
      <c r="H85" s="304"/>
      <c r="I85" s="307"/>
      <c r="J85" s="307"/>
      <c r="K85" s="311"/>
      <c r="L85" s="311"/>
      <c r="M85" s="265"/>
      <c r="N85" s="267"/>
      <c r="O85" s="270"/>
      <c r="P85" s="273"/>
      <c r="R85" s="34"/>
      <c r="S85" s="34"/>
      <c r="T85" s="34"/>
      <c r="V85" s="34"/>
    </row>
    <row r="86" spans="1:25" ht="19.5" customHeight="1" x14ac:dyDescent="0.2">
      <c r="A86" s="276"/>
      <c r="B86" s="279"/>
      <c r="C86" s="296"/>
      <c r="D86" s="297"/>
      <c r="E86" s="311"/>
      <c r="F86" s="311"/>
      <c r="G86" s="304"/>
      <c r="H86" s="304"/>
      <c r="I86" s="307"/>
      <c r="J86" s="307"/>
      <c r="K86" s="311"/>
      <c r="L86" s="311"/>
      <c r="M86" s="265"/>
      <c r="N86" s="267"/>
      <c r="O86" s="270"/>
      <c r="P86" s="273"/>
      <c r="R86" s="34"/>
      <c r="S86" s="34"/>
      <c r="T86" s="34"/>
      <c r="V86" s="34"/>
    </row>
    <row r="87" spans="1:25" ht="19.5" customHeight="1" x14ac:dyDescent="0.2">
      <c r="A87" s="276"/>
      <c r="B87" s="279"/>
      <c r="C87" s="296"/>
      <c r="D87" s="297"/>
      <c r="E87" s="311"/>
      <c r="F87" s="311"/>
      <c r="G87" s="304"/>
      <c r="H87" s="304"/>
      <c r="I87" s="307"/>
      <c r="J87" s="307"/>
      <c r="K87" s="311"/>
      <c r="L87" s="311"/>
      <c r="M87" s="265"/>
      <c r="N87" s="267"/>
      <c r="O87" s="270"/>
      <c r="P87" s="273"/>
      <c r="R87" s="34"/>
      <c r="S87" s="34"/>
      <c r="T87" s="34"/>
      <c r="V87" s="34"/>
    </row>
    <row r="88" spans="1:25" ht="19.5" customHeight="1" x14ac:dyDescent="0.2">
      <c r="A88" s="276"/>
      <c r="B88" s="279"/>
      <c r="C88" s="296"/>
      <c r="D88" s="297"/>
      <c r="E88" s="311"/>
      <c r="F88" s="311"/>
      <c r="G88" s="304"/>
      <c r="H88" s="304"/>
      <c r="I88" s="307"/>
      <c r="J88" s="307"/>
      <c r="K88" s="311"/>
      <c r="L88" s="311"/>
      <c r="M88" s="265"/>
      <c r="N88" s="267"/>
      <c r="O88" s="270"/>
      <c r="P88" s="273"/>
      <c r="R88" s="34"/>
      <c r="S88" s="34"/>
      <c r="T88" s="34"/>
      <c r="V88" s="34"/>
    </row>
    <row r="89" spans="1:25" ht="19.5" customHeight="1" x14ac:dyDescent="0.2">
      <c r="A89" s="276"/>
      <c r="B89" s="279"/>
      <c r="C89" s="296"/>
      <c r="D89" s="297"/>
      <c r="E89" s="311"/>
      <c r="F89" s="311"/>
      <c r="G89" s="304"/>
      <c r="H89" s="304"/>
      <c r="I89" s="307"/>
      <c r="J89" s="307"/>
      <c r="K89" s="311"/>
      <c r="L89" s="311"/>
      <c r="M89" s="265"/>
      <c r="N89" s="267"/>
      <c r="O89" s="270"/>
      <c r="P89" s="273"/>
      <c r="R89" s="34"/>
      <c r="S89" s="34"/>
      <c r="T89" s="34"/>
      <c r="V89" s="34"/>
    </row>
    <row r="90" spans="1:25" ht="19.5" customHeight="1" x14ac:dyDescent="0.2">
      <c r="A90" s="276"/>
      <c r="B90" s="279"/>
      <c r="C90" s="296"/>
      <c r="D90" s="297"/>
      <c r="E90" s="311"/>
      <c r="F90" s="311"/>
      <c r="G90" s="304"/>
      <c r="H90" s="304"/>
      <c r="I90" s="307"/>
      <c r="J90" s="307"/>
      <c r="K90" s="311"/>
      <c r="L90" s="311"/>
      <c r="M90" s="265"/>
      <c r="N90" s="267"/>
      <c r="O90" s="270"/>
      <c r="P90" s="273"/>
      <c r="R90" s="34"/>
      <c r="S90" s="34"/>
    </row>
    <row r="91" spans="1:25" ht="19.5" customHeight="1" x14ac:dyDescent="0.2">
      <c r="A91" s="276"/>
      <c r="B91" s="279"/>
      <c r="C91" s="296"/>
      <c r="D91" s="297"/>
      <c r="E91" s="311"/>
      <c r="F91" s="311"/>
      <c r="G91" s="304"/>
      <c r="H91" s="304"/>
      <c r="I91" s="307"/>
      <c r="J91" s="307"/>
      <c r="K91" s="311"/>
      <c r="L91" s="311"/>
      <c r="M91" s="265"/>
      <c r="N91" s="267"/>
      <c r="O91" s="270"/>
      <c r="P91" s="273"/>
      <c r="R91" s="34"/>
      <c r="S91" s="34" t="s">
        <v>657</v>
      </c>
      <c r="V91" s="202" t="s">
        <v>182</v>
      </c>
    </row>
    <row r="92" spans="1:25" ht="19.5" customHeight="1" x14ac:dyDescent="0.2">
      <c r="A92" s="276"/>
      <c r="B92" s="279"/>
      <c r="C92" s="296"/>
      <c r="D92" s="297"/>
      <c r="E92" s="311"/>
      <c r="F92" s="311"/>
      <c r="G92" s="304"/>
      <c r="H92" s="304"/>
      <c r="I92" s="307"/>
      <c r="J92" s="307"/>
      <c r="K92" s="311"/>
      <c r="L92" s="311"/>
      <c r="M92" s="265"/>
      <c r="N92" s="267"/>
      <c r="O92" s="270"/>
      <c r="P92" s="273"/>
      <c r="R92" s="34"/>
      <c r="S92" s="34" t="s">
        <v>660</v>
      </c>
      <c r="V92" s="202" t="s">
        <v>182</v>
      </c>
    </row>
    <row r="93" spans="1:25" ht="19.5" customHeight="1" x14ac:dyDescent="0.2">
      <c r="A93" s="276"/>
      <c r="B93" s="279"/>
      <c r="C93" s="296"/>
      <c r="D93" s="297"/>
      <c r="E93" s="311"/>
      <c r="F93" s="311"/>
      <c r="G93" s="304"/>
      <c r="H93" s="304"/>
      <c r="I93" s="307"/>
      <c r="J93" s="307"/>
      <c r="K93" s="311"/>
      <c r="L93" s="311"/>
      <c r="M93" s="265"/>
      <c r="N93" s="267"/>
      <c r="O93" s="270"/>
      <c r="P93" s="273"/>
      <c r="R93" s="34" t="s">
        <v>242</v>
      </c>
      <c r="S93" s="34" t="s">
        <v>45</v>
      </c>
    </row>
    <row r="94" spans="1:25" ht="19.5" customHeight="1" x14ac:dyDescent="0.2">
      <c r="A94" s="276"/>
      <c r="B94" s="279"/>
      <c r="C94" s="296"/>
      <c r="D94" s="297"/>
      <c r="E94" s="311"/>
      <c r="F94" s="311"/>
      <c r="G94" s="304"/>
      <c r="H94" s="304"/>
      <c r="I94" s="307"/>
      <c r="J94" s="307"/>
      <c r="K94" s="311"/>
      <c r="L94" s="311"/>
      <c r="M94" s="265"/>
      <c r="N94" s="267"/>
      <c r="O94" s="270"/>
      <c r="P94" s="273"/>
      <c r="R94" s="34"/>
      <c r="S94" s="34" t="s">
        <v>612</v>
      </c>
    </row>
    <row r="95" spans="1:25" ht="19.5" customHeight="1" x14ac:dyDescent="0.2">
      <c r="A95" s="276"/>
      <c r="B95" s="279"/>
      <c r="C95" s="296"/>
      <c r="D95" s="297"/>
      <c r="E95" s="311"/>
      <c r="F95" s="311"/>
      <c r="G95" s="304"/>
      <c r="H95" s="304"/>
      <c r="I95" s="307"/>
      <c r="J95" s="307"/>
      <c r="K95" s="311"/>
      <c r="L95" s="311"/>
      <c r="M95" s="265"/>
      <c r="N95" s="267"/>
      <c r="O95" s="270"/>
      <c r="P95" s="273"/>
      <c r="R95" s="34"/>
      <c r="S95" s="34" t="s">
        <v>629</v>
      </c>
      <c r="U95" s="34"/>
    </row>
    <row r="96" spans="1:25" ht="19.5" customHeight="1" x14ac:dyDescent="0.2">
      <c r="A96" s="276"/>
      <c r="B96" s="279"/>
      <c r="C96" s="296"/>
      <c r="D96" s="297"/>
      <c r="E96" s="311"/>
      <c r="F96" s="311"/>
      <c r="G96" s="304"/>
      <c r="H96" s="304"/>
      <c r="I96" s="307"/>
      <c r="J96" s="307"/>
      <c r="K96" s="311"/>
      <c r="L96" s="311"/>
      <c r="M96" s="265"/>
      <c r="N96" s="267"/>
      <c r="O96" s="270"/>
      <c r="P96" s="273"/>
      <c r="R96" s="34"/>
      <c r="T96" s="34" t="s">
        <v>630</v>
      </c>
      <c r="U96" s="34"/>
      <c r="V96" s="187" t="s">
        <v>180</v>
      </c>
    </row>
    <row r="97" spans="1:25" ht="19.5" customHeight="1" x14ac:dyDescent="0.2">
      <c r="A97" s="276"/>
      <c r="B97" s="279"/>
      <c r="C97" s="296"/>
      <c r="D97" s="297"/>
      <c r="E97" s="311"/>
      <c r="F97" s="311"/>
      <c r="G97" s="304"/>
      <c r="H97" s="304"/>
      <c r="I97" s="307"/>
      <c r="J97" s="307"/>
      <c r="K97" s="311"/>
      <c r="L97" s="311"/>
      <c r="M97" s="265"/>
      <c r="N97" s="267"/>
      <c r="O97" s="270"/>
      <c r="P97" s="273"/>
      <c r="R97" s="34"/>
      <c r="T97" s="34" t="s">
        <v>631</v>
      </c>
      <c r="U97" s="34" t="s">
        <v>646</v>
      </c>
      <c r="W97" s="202" t="s">
        <v>182</v>
      </c>
    </row>
    <row r="98" spans="1:25" ht="19.5" customHeight="1" x14ac:dyDescent="0.2">
      <c r="A98" s="276"/>
      <c r="B98" s="279"/>
      <c r="C98" s="296"/>
      <c r="D98" s="297"/>
      <c r="E98" s="311"/>
      <c r="F98" s="311"/>
      <c r="G98" s="304"/>
      <c r="H98" s="304"/>
      <c r="I98" s="307"/>
      <c r="J98" s="307"/>
      <c r="K98" s="311"/>
      <c r="L98" s="311"/>
      <c r="M98" s="265"/>
      <c r="N98" s="267"/>
      <c r="O98" s="270"/>
      <c r="P98" s="273"/>
      <c r="R98" s="34"/>
      <c r="S98" t="s">
        <v>649</v>
      </c>
      <c r="T98" s="34"/>
      <c r="U98" s="34"/>
      <c r="W98" s="202" t="s">
        <v>182</v>
      </c>
    </row>
    <row r="99" spans="1:25" ht="19.5" customHeight="1" x14ac:dyDescent="0.2">
      <c r="A99" s="276"/>
      <c r="B99" s="279"/>
      <c r="C99" s="296"/>
      <c r="D99" s="297"/>
      <c r="E99" s="311"/>
      <c r="F99" s="311"/>
      <c r="G99" s="304"/>
      <c r="H99" s="304"/>
      <c r="I99" s="307"/>
      <c r="J99" s="307"/>
      <c r="K99" s="311"/>
      <c r="L99" s="311"/>
      <c r="M99" s="265"/>
      <c r="N99" s="267"/>
      <c r="O99" s="270"/>
      <c r="P99" s="273"/>
      <c r="R99" s="34"/>
      <c r="S99" s="34" t="s">
        <v>665</v>
      </c>
      <c r="T99" s="34"/>
      <c r="U99" s="34"/>
      <c r="W99" s="202" t="s">
        <v>182</v>
      </c>
    </row>
    <row r="100" spans="1:25" ht="19.5" customHeight="1" x14ac:dyDescent="0.2">
      <c r="A100" s="277"/>
      <c r="B100" s="280"/>
      <c r="C100" s="298"/>
      <c r="D100" s="299"/>
      <c r="E100" s="312"/>
      <c r="F100" s="312"/>
      <c r="G100" s="305"/>
      <c r="H100" s="305"/>
      <c r="I100" s="308"/>
      <c r="J100" s="308"/>
      <c r="K100" s="312"/>
      <c r="L100" s="312"/>
      <c r="M100" s="264"/>
      <c r="N100" s="268"/>
      <c r="O100" s="271"/>
      <c r="P100" s="274"/>
      <c r="Q100" s="62">
        <v>0.29166666666666669</v>
      </c>
    </row>
    <row r="101" spans="1:25" ht="19.5" customHeight="1" x14ac:dyDescent="0.2">
      <c r="A101" s="275" t="s">
        <v>30</v>
      </c>
      <c r="B101" s="278">
        <f>SUM(B78+1)</f>
        <v>45708</v>
      </c>
      <c r="C101" s="294" t="s">
        <v>669</v>
      </c>
      <c r="D101" s="295"/>
      <c r="E101" s="310"/>
      <c r="F101" s="310"/>
      <c r="G101" s="303">
        <v>0.3659722222222222</v>
      </c>
      <c r="H101" s="303">
        <v>0.52083333333333337</v>
      </c>
      <c r="I101" s="306">
        <v>0.57291666666666663</v>
      </c>
      <c r="J101" s="306">
        <v>0.71875</v>
      </c>
      <c r="K101" s="310"/>
      <c r="L101" s="310"/>
      <c r="M101" s="263">
        <f>(F101-E101)</f>
        <v>0</v>
      </c>
      <c r="N101" s="266">
        <f>(H101-G101)</f>
        <v>0.15486111111111117</v>
      </c>
      <c r="O101" s="269">
        <f>(J101-I101)</f>
        <v>0.14583333333333337</v>
      </c>
      <c r="P101" s="272">
        <f>SUM(M101:O128)</f>
        <v>0.30069444444444454</v>
      </c>
      <c r="R101" s="34" t="s">
        <v>145</v>
      </c>
      <c r="S101" t="s">
        <v>32</v>
      </c>
    </row>
    <row r="102" spans="1:25" ht="19.5" customHeight="1" x14ac:dyDescent="0.2">
      <c r="A102" s="276"/>
      <c r="B102" s="279"/>
      <c r="C102" s="296"/>
      <c r="D102" s="297"/>
      <c r="E102" s="311"/>
      <c r="F102" s="311"/>
      <c r="G102" s="304"/>
      <c r="H102" s="304"/>
      <c r="I102" s="307"/>
      <c r="J102" s="307"/>
      <c r="K102" s="311"/>
      <c r="L102" s="311"/>
      <c r="M102" s="265"/>
      <c r="N102" s="267"/>
      <c r="O102" s="270"/>
      <c r="P102" s="273"/>
      <c r="S102" s="34" t="s">
        <v>664</v>
      </c>
      <c r="T102" s="34" t="s">
        <v>661</v>
      </c>
    </row>
    <row r="103" spans="1:25" ht="19.5" customHeight="1" x14ac:dyDescent="0.2">
      <c r="A103" s="276"/>
      <c r="B103" s="279"/>
      <c r="C103" s="296"/>
      <c r="D103" s="297"/>
      <c r="E103" s="311"/>
      <c r="F103" s="311"/>
      <c r="G103" s="304"/>
      <c r="H103" s="304"/>
      <c r="I103" s="307"/>
      <c r="J103" s="307"/>
      <c r="K103" s="311"/>
      <c r="L103" s="311"/>
      <c r="M103" s="265"/>
      <c r="N103" s="267"/>
      <c r="O103" s="270"/>
      <c r="P103" s="273"/>
      <c r="S103" s="34" t="s">
        <v>662</v>
      </c>
      <c r="V103" s="34" t="s">
        <v>663</v>
      </c>
      <c r="X103" s="202" t="s">
        <v>182</v>
      </c>
    </row>
    <row r="104" spans="1:25" ht="19.5" customHeight="1" x14ac:dyDescent="0.2">
      <c r="A104" s="276"/>
      <c r="B104" s="279"/>
      <c r="C104" s="296"/>
      <c r="D104" s="297"/>
      <c r="E104" s="311"/>
      <c r="F104" s="311"/>
      <c r="G104" s="304"/>
      <c r="H104" s="304"/>
      <c r="I104" s="307"/>
      <c r="J104" s="307"/>
      <c r="K104" s="311"/>
      <c r="L104" s="311"/>
      <c r="M104" s="265"/>
      <c r="N104" s="267"/>
      <c r="O104" s="270"/>
      <c r="P104" s="273"/>
      <c r="R104" s="34" t="s">
        <v>147</v>
      </c>
      <c r="S104" s="34" t="s">
        <v>32</v>
      </c>
    </row>
    <row r="105" spans="1:25" ht="19.5" customHeight="1" x14ac:dyDescent="0.2">
      <c r="A105" s="276"/>
      <c r="B105" s="279"/>
      <c r="C105" s="296"/>
      <c r="D105" s="297"/>
      <c r="E105" s="311"/>
      <c r="F105" s="311"/>
      <c r="G105" s="304"/>
      <c r="H105" s="304"/>
      <c r="I105" s="307"/>
      <c r="J105" s="307"/>
      <c r="K105" s="311"/>
      <c r="L105" s="311"/>
      <c r="M105" s="265"/>
      <c r="N105" s="267"/>
      <c r="O105" s="270"/>
      <c r="P105" s="273"/>
      <c r="S105" s="34" t="s">
        <v>148</v>
      </c>
    </row>
    <row r="106" spans="1:25" ht="19.5" customHeight="1" x14ac:dyDescent="0.2">
      <c r="A106" s="276"/>
      <c r="B106" s="279"/>
      <c r="C106" s="296"/>
      <c r="D106" s="297"/>
      <c r="E106" s="311"/>
      <c r="F106" s="311"/>
      <c r="G106" s="304"/>
      <c r="H106" s="304"/>
      <c r="I106" s="307"/>
      <c r="J106" s="307"/>
      <c r="K106" s="311"/>
      <c r="L106" s="311"/>
      <c r="M106" s="265"/>
      <c r="N106" s="267"/>
      <c r="O106" s="270"/>
      <c r="P106" s="273"/>
      <c r="S106" s="34" t="s">
        <v>666</v>
      </c>
      <c r="W106" s="202" t="s">
        <v>182</v>
      </c>
    </row>
    <row r="107" spans="1:25" ht="19.5" customHeight="1" x14ac:dyDescent="0.2">
      <c r="A107" s="276"/>
      <c r="B107" s="279"/>
      <c r="C107" s="296"/>
      <c r="D107" s="297"/>
      <c r="E107" s="311"/>
      <c r="F107" s="311"/>
      <c r="G107" s="304"/>
      <c r="H107" s="304"/>
      <c r="I107" s="307"/>
      <c r="J107" s="307"/>
      <c r="K107" s="311"/>
      <c r="L107" s="311"/>
      <c r="M107" s="265"/>
      <c r="N107" s="267"/>
      <c r="O107" s="270"/>
      <c r="P107" s="273"/>
      <c r="R107" t="s">
        <v>144</v>
      </c>
      <c r="S107" s="34" t="s">
        <v>24</v>
      </c>
    </row>
    <row r="108" spans="1:25" ht="19.5" customHeight="1" x14ac:dyDescent="0.2">
      <c r="A108" s="276"/>
      <c r="B108" s="279"/>
      <c r="C108" s="296"/>
      <c r="D108" s="297"/>
      <c r="E108" s="311"/>
      <c r="F108" s="311"/>
      <c r="G108" s="304"/>
      <c r="H108" s="304"/>
      <c r="I108" s="307"/>
      <c r="J108" s="307"/>
      <c r="K108" s="311"/>
      <c r="L108" s="311"/>
      <c r="M108" s="265"/>
      <c r="N108" s="267"/>
      <c r="O108" s="270"/>
      <c r="P108" s="273"/>
      <c r="R108" s="34"/>
      <c r="S108" s="34" t="s">
        <v>181</v>
      </c>
    </row>
    <row r="109" spans="1:25" ht="19.5" customHeight="1" x14ac:dyDescent="0.2">
      <c r="A109" s="276"/>
      <c r="B109" s="279"/>
      <c r="C109" s="296"/>
      <c r="D109" s="297"/>
      <c r="E109" s="311"/>
      <c r="F109" s="311"/>
      <c r="G109" s="304"/>
      <c r="H109" s="304"/>
      <c r="I109" s="307"/>
      <c r="J109" s="307"/>
      <c r="K109" s="311"/>
      <c r="L109" s="311"/>
      <c r="M109" s="265"/>
      <c r="N109" s="267"/>
      <c r="O109" s="270"/>
      <c r="P109" s="273"/>
      <c r="S109" s="34" t="s">
        <v>667</v>
      </c>
      <c r="Y109" s="202" t="s">
        <v>182</v>
      </c>
    </row>
    <row r="110" spans="1:25" ht="19.5" customHeight="1" x14ac:dyDescent="0.2">
      <c r="A110" s="276"/>
      <c r="B110" s="279"/>
      <c r="C110" s="296"/>
      <c r="D110" s="297"/>
      <c r="E110" s="311"/>
      <c r="F110" s="311"/>
      <c r="G110" s="304"/>
      <c r="H110" s="304"/>
      <c r="I110" s="307"/>
      <c r="J110" s="307"/>
      <c r="K110" s="311"/>
      <c r="L110" s="311"/>
      <c r="M110" s="265"/>
      <c r="N110" s="267"/>
      <c r="O110" s="270"/>
      <c r="P110" s="273"/>
      <c r="S110" s="34" t="s">
        <v>683</v>
      </c>
      <c r="Y110" s="187" t="s">
        <v>180</v>
      </c>
    </row>
    <row r="111" spans="1:25" ht="19.5" customHeight="1" x14ac:dyDescent="0.2">
      <c r="A111" s="276"/>
      <c r="B111" s="279"/>
      <c r="C111" s="296"/>
      <c r="D111" s="297"/>
      <c r="E111" s="311"/>
      <c r="F111" s="311"/>
      <c r="G111" s="304"/>
      <c r="H111" s="304"/>
      <c r="I111" s="307"/>
      <c r="J111" s="307"/>
      <c r="K111" s="311"/>
      <c r="L111" s="311"/>
      <c r="M111" s="265"/>
      <c r="N111" s="267"/>
      <c r="O111" s="270"/>
      <c r="P111" s="273"/>
      <c r="R111" t="s">
        <v>172</v>
      </c>
      <c r="S111" s="34" t="s">
        <v>23</v>
      </c>
    </row>
    <row r="112" spans="1:25" ht="19.5" customHeight="1" x14ac:dyDescent="0.2">
      <c r="A112" s="276"/>
      <c r="B112" s="279"/>
      <c r="C112" s="296"/>
      <c r="D112" s="297"/>
      <c r="E112" s="311"/>
      <c r="F112" s="311"/>
      <c r="G112" s="304"/>
      <c r="H112" s="304"/>
      <c r="I112" s="307"/>
      <c r="J112" s="307"/>
      <c r="K112" s="311"/>
      <c r="L112" s="311"/>
      <c r="M112" s="265"/>
      <c r="N112" s="267"/>
      <c r="O112" s="270"/>
      <c r="P112" s="273"/>
      <c r="S112" s="34" t="s">
        <v>178</v>
      </c>
    </row>
    <row r="113" spans="1:27" ht="19.5" customHeight="1" x14ac:dyDescent="0.2">
      <c r="A113" s="276"/>
      <c r="B113" s="279"/>
      <c r="C113" s="296"/>
      <c r="D113" s="297"/>
      <c r="E113" s="311"/>
      <c r="F113" s="311"/>
      <c r="G113" s="304"/>
      <c r="H113" s="304"/>
      <c r="I113" s="307"/>
      <c r="J113" s="307"/>
      <c r="K113" s="311"/>
      <c r="L113" s="311"/>
      <c r="M113" s="265"/>
      <c r="N113" s="267"/>
      <c r="O113" s="270"/>
      <c r="P113" s="273"/>
      <c r="S113" s="34" t="s">
        <v>668</v>
      </c>
      <c r="V113" s="202" t="s">
        <v>182</v>
      </c>
    </row>
    <row r="114" spans="1:27" ht="19.5" customHeight="1" x14ac:dyDescent="0.2">
      <c r="A114" s="276"/>
      <c r="B114" s="279"/>
      <c r="C114" s="296"/>
      <c r="D114" s="297"/>
      <c r="E114" s="311"/>
      <c r="F114" s="311"/>
      <c r="G114" s="304"/>
      <c r="H114" s="304"/>
      <c r="I114" s="307"/>
      <c r="J114" s="307"/>
      <c r="K114" s="311"/>
      <c r="L114" s="311"/>
      <c r="M114" s="265"/>
      <c r="N114" s="267"/>
      <c r="O114" s="270"/>
      <c r="P114" s="273"/>
      <c r="S114" s="34" t="s">
        <v>670</v>
      </c>
    </row>
    <row r="115" spans="1:27" ht="19.5" customHeight="1" x14ac:dyDescent="0.2">
      <c r="A115" s="276"/>
      <c r="B115" s="279"/>
      <c r="C115" s="296"/>
      <c r="D115" s="297"/>
      <c r="E115" s="311"/>
      <c r="F115" s="311"/>
      <c r="G115" s="304"/>
      <c r="H115" s="304"/>
      <c r="I115" s="307"/>
      <c r="J115" s="307"/>
      <c r="K115" s="311"/>
      <c r="L115" s="311"/>
      <c r="M115" s="265"/>
      <c r="N115" s="267"/>
      <c r="O115" s="270"/>
      <c r="P115" s="273"/>
      <c r="S115" s="34"/>
      <c r="T115" s="34" t="s">
        <v>672</v>
      </c>
      <c r="U115" s="34" t="s">
        <v>381</v>
      </c>
      <c r="W115" s="202" t="s">
        <v>182</v>
      </c>
    </row>
    <row r="116" spans="1:27" ht="19.5" customHeight="1" x14ac:dyDescent="0.2">
      <c r="A116" s="276"/>
      <c r="B116" s="279"/>
      <c r="C116" s="296"/>
      <c r="D116" s="297"/>
      <c r="E116" s="311"/>
      <c r="F116" s="311"/>
      <c r="G116" s="304"/>
      <c r="H116" s="304"/>
      <c r="I116" s="307"/>
      <c r="J116" s="307"/>
      <c r="K116" s="311"/>
      <c r="L116" s="311"/>
      <c r="M116" s="265"/>
      <c r="N116" s="267"/>
      <c r="O116" s="270"/>
      <c r="P116" s="273"/>
      <c r="S116" s="34"/>
      <c r="T116" s="34" t="s">
        <v>205</v>
      </c>
      <c r="U116" s="34" t="s">
        <v>671</v>
      </c>
      <c r="W116" s="202" t="s">
        <v>182</v>
      </c>
    </row>
    <row r="117" spans="1:27" ht="19.5" customHeight="1" x14ac:dyDescent="0.2">
      <c r="A117" s="276"/>
      <c r="B117" s="279"/>
      <c r="C117" s="296"/>
      <c r="D117" s="297"/>
      <c r="E117" s="311"/>
      <c r="F117" s="311"/>
      <c r="G117" s="304"/>
      <c r="H117" s="304"/>
      <c r="I117" s="307"/>
      <c r="J117" s="307"/>
      <c r="K117" s="311"/>
      <c r="L117" s="311"/>
      <c r="M117" s="265"/>
      <c r="N117" s="267"/>
      <c r="O117" s="270"/>
      <c r="P117" s="273"/>
      <c r="S117" s="34"/>
      <c r="T117" s="34" t="s">
        <v>204</v>
      </c>
      <c r="U117" s="34" t="s">
        <v>270</v>
      </c>
      <c r="W117" s="202" t="s">
        <v>182</v>
      </c>
    </row>
    <row r="118" spans="1:27" ht="19.5" customHeight="1" x14ac:dyDescent="0.2">
      <c r="A118" s="276"/>
      <c r="B118" s="279"/>
      <c r="C118" s="296"/>
      <c r="D118" s="297"/>
      <c r="E118" s="311"/>
      <c r="F118" s="311"/>
      <c r="G118" s="304"/>
      <c r="H118" s="304"/>
      <c r="I118" s="307"/>
      <c r="J118" s="307"/>
      <c r="K118" s="311"/>
      <c r="L118" s="311"/>
      <c r="M118" s="265"/>
      <c r="N118" s="267"/>
      <c r="O118" s="270"/>
      <c r="P118" s="273"/>
      <c r="R118" s="34" t="s">
        <v>242</v>
      </c>
      <c r="S118" s="34" t="s">
        <v>24</v>
      </c>
    </row>
    <row r="119" spans="1:27" ht="19.5" customHeight="1" x14ac:dyDescent="0.2">
      <c r="A119" s="276"/>
      <c r="B119" s="279"/>
      <c r="C119" s="296"/>
      <c r="D119" s="297"/>
      <c r="E119" s="311"/>
      <c r="F119" s="311"/>
      <c r="G119" s="304"/>
      <c r="H119" s="304"/>
      <c r="I119" s="307"/>
      <c r="J119" s="307"/>
      <c r="K119" s="311"/>
      <c r="L119" s="311"/>
      <c r="M119" s="265"/>
      <c r="N119" s="267"/>
      <c r="O119" s="270"/>
      <c r="P119" s="273"/>
      <c r="R119" s="34"/>
      <c r="S119" s="34" t="s">
        <v>612</v>
      </c>
    </row>
    <row r="120" spans="1:27" ht="19.5" customHeight="1" x14ac:dyDescent="0.2">
      <c r="A120" s="276"/>
      <c r="B120" s="279"/>
      <c r="C120" s="296"/>
      <c r="D120" s="297"/>
      <c r="E120" s="311"/>
      <c r="F120" s="311"/>
      <c r="G120" s="304"/>
      <c r="H120" s="304"/>
      <c r="I120" s="307"/>
      <c r="J120" s="307"/>
      <c r="K120" s="311"/>
      <c r="L120" s="311"/>
      <c r="M120" s="265"/>
      <c r="N120" s="267"/>
      <c r="O120" s="270"/>
      <c r="P120" s="273"/>
      <c r="R120" s="34"/>
      <c r="S120" s="34" t="s">
        <v>673</v>
      </c>
    </row>
    <row r="121" spans="1:27" ht="19.5" customHeight="1" x14ac:dyDescent="0.2">
      <c r="A121" s="276"/>
      <c r="B121" s="279"/>
      <c r="C121" s="296"/>
      <c r="D121" s="297"/>
      <c r="E121" s="311"/>
      <c r="F121" s="311"/>
      <c r="G121" s="304"/>
      <c r="H121" s="304"/>
      <c r="I121" s="307"/>
      <c r="J121" s="307"/>
      <c r="K121" s="311"/>
      <c r="L121" s="311"/>
      <c r="M121" s="265"/>
      <c r="N121" s="267"/>
      <c r="O121" s="270"/>
      <c r="P121" s="273"/>
      <c r="R121" s="34"/>
      <c r="S121" s="34"/>
      <c r="T121" s="34" t="s">
        <v>674</v>
      </c>
    </row>
    <row r="122" spans="1:27" ht="19.5" customHeight="1" x14ac:dyDescent="0.2">
      <c r="A122" s="276"/>
      <c r="B122" s="279"/>
      <c r="C122" s="296"/>
      <c r="D122" s="297"/>
      <c r="E122" s="311"/>
      <c r="F122" s="311"/>
      <c r="G122" s="304"/>
      <c r="H122" s="304"/>
      <c r="I122" s="307"/>
      <c r="J122" s="307"/>
      <c r="K122" s="311"/>
      <c r="L122" s="311"/>
      <c r="M122" s="265"/>
      <c r="N122" s="267"/>
      <c r="O122" s="270"/>
      <c r="P122" s="273"/>
      <c r="R122" s="34"/>
      <c r="S122" s="34"/>
      <c r="U122" s="34" t="s">
        <v>675</v>
      </c>
      <c r="V122" s="34" t="s">
        <v>676</v>
      </c>
      <c r="X122" s="202" t="s">
        <v>182</v>
      </c>
      <c r="Y122" s="330" t="s">
        <v>679</v>
      </c>
      <c r="Z122" s="330"/>
      <c r="AA122" s="330"/>
    </row>
    <row r="123" spans="1:27" ht="19.5" customHeight="1" x14ac:dyDescent="0.2">
      <c r="A123" s="276"/>
      <c r="B123" s="279"/>
      <c r="C123" s="296"/>
      <c r="D123" s="297"/>
      <c r="E123" s="311"/>
      <c r="F123" s="311"/>
      <c r="G123" s="304"/>
      <c r="H123" s="304"/>
      <c r="I123" s="307"/>
      <c r="J123" s="307"/>
      <c r="K123" s="311"/>
      <c r="L123" s="311"/>
      <c r="M123" s="265"/>
      <c r="N123" s="267"/>
      <c r="O123" s="270"/>
      <c r="P123" s="273"/>
      <c r="R123" s="34"/>
      <c r="S123" s="34"/>
      <c r="U123" s="34" t="s">
        <v>545</v>
      </c>
      <c r="V123" s="34" t="s">
        <v>677</v>
      </c>
      <c r="X123" s="202" t="s">
        <v>182</v>
      </c>
      <c r="Y123" s="330" t="s">
        <v>679</v>
      </c>
      <c r="Z123" s="330"/>
      <c r="AA123" s="330"/>
    </row>
    <row r="124" spans="1:27" ht="19.5" customHeight="1" x14ac:dyDescent="0.2">
      <c r="A124" s="276"/>
      <c r="B124" s="279"/>
      <c r="C124" s="296"/>
      <c r="D124" s="297"/>
      <c r="E124" s="311"/>
      <c r="F124" s="311"/>
      <c r="G124" s="304"/>
      <c r="H124" s="304"/>
      <c r="I124" s="307"/>
      <c r="J124" s="307"/>
      <c r="K124" s="311"/>
      <c r="L124" s="311"/>
      <c r="M124" s="265"/>
      <c r="N124" s="267"/>
      <c r="O124" s="270"/>
      <c r="P124" s="273"/>
      <c r="R124" s="34"/>
      <c r="S124" s="34"/>
      <c r="T124" s="34" t="s">
        <v>678</v>
      </c>
      <c r="U124" s="34"/>
      <c r="V124" s="34"/>
    </row>
    <row r="125" spans="1:27" ht="19.5" customHeight="1" x14ac:dyDescent="0.2">
      <c r="A125" s="276"/>
      <c r="B125" s="279"/>
      <c r="C125" s="296"/>
      <c r="D125" s="297"/>
      <c r="E125" s="311"/>
      <c r="F125" s="311"/>
      <c r="G125" s="304"/>
      <c r="H125" s="304"/>
      <c r="I125" s="307"/>
      <c r="J125" s="307"/>
      <c r="K125" s="311"/>
      <c r="L125" s="311"/>
      <c r="M125" s="265"/>
      <c r="N125" s="267"/>
      <c r="O125" s="270"/>
      <c r="P125" s="273"/>
      <c r="R125" s="34"/>
      <c r="S125" s="34"/>
      <c r="U125" s="34" t="s">
        <v>631</v>
      </c>
      <c r="V125" s="34" t="s">
        <v>646</v>
      </c>
      <c r="X125" s="202" t="s">
        <v>182</v>
      </c>
      <c r="Y125" s="330" t="s">
        <v>679</v>
      </c>
      <c r="Z125" s="330"/>
      <c r="AA125" s="330"/>
    </row>
    <row r="126" spans="1:27" ht="19.5" customHeight="1" x14ac:dyDescent="0.2">
      <c r="A126" s="276"/>
      <c r="B126" s="279"/>
      <c r="C126" s="296"/>
      <c r="D126" s="297"/>
      <c r="E126" s="311"/>
      <c r="F126" s="311"/>
      <c r="G126" s="304"/>
      <c r="H126" s="304"/>
      <c r="I126" s="307"/>
      <c r="J126" s="307"/>
      <c r="K126" s="311"/>
      <c r="L126" s="311"/>
      <c r="M126" s="265"/>
      <c r="N126" s="267"/>
      <c r="O126" s="270"/>
      <c r="P126" s="273"/>
      <c r="R126" s="34"/>
      <c r="S126" s="34"/>
      <c r="U126" s="34" t="s">
        <v>680</v>
      </c>
      <c r="V126" s="34"/>
      <c r="X126" s="193" t="s">
        <v>682</v>
      </c>
    </row>
    <row r="127" spans="1:27" ht="19.5" customHeight="1" x14ac:dyDescent="0.2">
      <c r="A127" s="276"/>
      <c r="B127" s="279"/>
      <c r="C127" s="296"/>
      <c r="D127" s="297"/>
      <c r="E127" s="311"/>
      <c r="F127" s="311"/>
      <c r="G127" s="304"/>
      <c r="H127" s="304"/>
      <c r="I127" s="307"/>
      <c r="J127" s="307"/>
      <c r="K127" s="311"/>
      <c r="L127" s="311"/>
      <c r="M127" s="265"/>
      <c r="N127" s="267"/>
      <c r="O127" s="270"/>
      <c r="P127" s="273"/>
      <c r="R127" s="34"/>
      <c r="S127" s="34"/>
      <c r="T127" s="34" t="s">
        <v>681</v>
      </c>
      <c r="U127" s="34"/>
      <c r="V127" s="34"/>
    </row>
    <row r="128" spans="1:27" ht="19.5" customHeight="1" x14ac:dyDescent="0.2">
      <c r="A128" s="277"/>
      <c r="B128" s="280"/>
      <c r="C128" s="298"/>
      <c r="D128" s="299"/>
      <c r="E128" s="312"/>
      <c r="F128" s="312"/>
      <c r="G128" s="305"/>
      <c r="H128" s="305"/>
      <c r="I128" s="308"/>
      <c r="J128" s="308"/>
      <c r="K128" s="312"/>
      <c r="L128" s="312"/>
      <c r="M128" s="264"/>
      <c r="N128" s="268"/>
      <c r="O128" s="271"/>
      <c r="P128" s="274"/>
      <c r="Q128" s="62">
        <v>0.29166666666666669</v>
      </c>
      <c r="U128" s="34" t="s">
        <v>238</v>
      </c>
      <c r="X128" s="193" t="s">
        <v>682</v>
      </c>
    </row>
    <row r="129" spans="1:24" ht="19.5" customHeight="1" x14ac:dyDescent="0.2">
      <c r="A129" s="275" t="s">
        <v>685</v>
      </c>
      <c r="B129" s="278">
        <f>SUM(B101+1)</f>
        <v>45709</v>
      </c>
      <c r="C129" s="294" t="s">
        <v>690</v>
      </c>
      <c r="D129" s="295"/>
      <c r="E129" s="310"/>
      <c r="F129" s="310"/>
      <c r="G129" s="303">
        <v>0.38055555555555554</v>
      </c>
      <c r="H129" s="303">
        <v>0.52430555555555558</v>
      </c>
      <c r="I129" s="306">
        <v>0.55208333333333337</v>
      </c>
      <c r="J129" s="306">
        <v>0.65416666666666667</v>
      </c>
      <c r="K129" s="310"/>
      <c r="L129" s="310"/>
      <c r="M129" s="263">
        <f>(F129-E129)</f>
        <v>0</v>
      </c>
      <c r="N129" s="266">
        <f>(H129-G129)</f>
        <v>0.14375000000000004</v>
      </c>
      <c r="O129" s="269">
        <f>(J129-I129)</f>
        <v>0.1020833333333333</v>
      </c>
      <c r="P129" s="272">
        <f>SUM(M129:O144)</f>
        <v>0.24583333333333335</v>
      </c>
      <c r="R129" t="s">
        <v>144</v>
      </c>
      <c r="S129" s="34" t="s">
        <v>24</v>
      </c>
      <c r="W129" s="34"/>
    </row>
    <row r="130" spans="1:24" ht="19.5" customHeight="1" x14ac:dyDescent="0.2">
      <c r="A130" s="276"/>
      <c r="B130" s="279"/>
      <c r="C130" s="296"/>
      <c r="D130" s="297"/>
      <c r="E130" s="311"/>
      <c r="F130" s="311"/>
      <c r="G130" s="304"/>
      <c r="H130" s="304"/>
      <c r="I130" s="307"/>
      <c r="J130" s="307"/>
      <c r="K130" s="311"/>
      <c r="L130" s="311"/>
      <c r="M130" s="265"/>
      <c r="N130" s="267"/>
      <c r="O130" s="270"/>
      <c r="P130" s="273"/>
      <c r="S130" t="s">
        <v>181</v>
      </c>
    </row>
    <row r="131" spans="1:24" ht="19.5" customHeight="1" x14ac:dyDescent="0.2">
      <c r="A131" s="276"/>
      <c r="B131" s="279"/>
      <c r="C131" s="296"/>
      <c r="D131" s="297"/>
      <c r="E131" s="311"/>
      <c r="F131" s="311"/>
      <c r="G131" s="304"/>
      <c r="H131" s="304"/>
      <c r="I131" s="307"/>
      <c r="J131" s="307"/>
      <c r="K131" s="311"/>
      <c r="L131" s="311"/>
      <c r="M131" s="265"/>
      <c r="N131" s="267"/>
      <c r="O131" s="270"/>
      <c r="P131" s="273"/>
      <c r="S131" s="34" t="s">
        <v>683</v>
      </c>
      <c r="W131" s="202" t="s">
        <v>182</v>
      </c>
    </row>
    <row r="132" spans="1:24" ht="19.5" customHeight="1" x14ac:dyDescent="0.2">
      <c r="A132" s="276"/>
      <c r="B132" s="279"/>
      <c r="C132" s="296"/>
      <c r="D132" s="297"/>
      <c r="E132" s="311"/>
      <c r="F132" s="311"/>
      <c r="G132" s="304"/>
      <c r="H132" s="304"/>
      <c r="I132" s="307"/>
      <c r="J132" s="307"/>
      <c r="K132" s="311"/>
      <c r="L132" s="311"/>
      <c r="M132" s="265"/>
      <c r="N132" s="267"/>
      <c r="O132" s="270"/>
      <c r="P132" s="273"/>
      <c r="S132" s="34" t="s">
        <v>692</v>
      </c>
      <c r="U132" s="202" t="s">
        <v>182</v>
      </c>
      <c r="W132" s="34"/>
    </row>
    <row r="133" spans="1:24" ht="19.5" customHeight="1" x14ac:dyDescent="0.2">
      <c r="A133" s="276"/>
      <c r="B133" s="279"/>
      <c r="C133" s="296"/>
      <c r="D133" s="297"/>
      <c r="E133" s="311"/>
      <c r="F133" s="311"/>
      <c r="G133" s="304"/>
      <c r="H133" s="304"/>
      <c r="I133" s="307"/>
      <c r="J133" s="307"/>
      <c r="K133" s="311"/>
      <c r="L133" s="311"/>
      <c r="M133" s="265"/>
      <c r="N133" s="267"/>
      <c r="O133" s="270"/>
      <c r="P133" s="273"/>
      <c r="R133" s="34" t="s">
        <v>242</v>
      </c>
      <c r="S133" s="34" t="s">
        <v>25</v>
      </c>
      <c r="W133" s="34"/>
    </row>
    <row r="134" spans="1:24" ht="19.5" customHeight="1" x14ac:dyDescent="0.2">
      <c r="A134" s="276"/>
      <c r="B134" s="279"/>
      <c r="C134" s="296"/>
      <c r="D134" s="297"/>
      <c r="E134" s="311"/>
      <c r="F134" s="311"/>
      <c r="G134" s="304"/>
      <c r="H134" s="304"/>
      <c r="I134" s="307"/>
      <c r="J134" s="307"/>
      <c r="K134" s="311"/>
      <c r="L134" s="311"/>
      <c r="M134" s="265"/>
      <c r="N134" s="267"/>
      <c r="O134" s="270"/>
      <c r="P134" s="273"/>
      <c r="S134" s="34" t="s">
        <v>612</v>
      </c>
      <c r="W134" s="34"/>
    </row>
    <row r="135" spans="1:24" ht="19.5" customHeight="1" x14ac:dyDescent="0.2">
      <c r="A135" s="276"/>
      <c r="B135" s="279"/>
      <c r="C135" s="296"/>
      <c r="D135" s="297"/>
      <c r="E135" s="311"/>
      <c r="F135" s="311"/>
      <c r="G135" s="304"/>
      <c r="H135" s="304"/>
      <c r="I135" s="307"/>
      <c r="J135" s="307"/>
      <c r="K135" s="311"/>
      <c r="L135" s="311"/>
      <c r="M135" s="265"/>
      <c r="N135" s="267"/>
      <c r="O135" s="270"/>
      <c r="P135" s="273"/>
      <c r="S135" s="34" t="s">
        <v>684</v>
      </c>
      <c r="W135" s="34"/>
    </row>
    <row r="136" spans="1:24" ht="19.5" customHeight="1" x14ac:dyDescent="0.2">
      <c r="A136" s="276"/>
      <c r="B136" s="279"/>
      <c r="C136" s="296"/>
      <c r="D136" s="297"/>
      <c r="E136" s="311"/>
      <c r="F136" s="311"/>
      <c r="G136" s="304"/>
      <c r="H136" s="304"/>
      <c r="I136" s="307"/>
      <c r="J136" s="307"/>
      <c r="K136" s="311"/>
      <c r="L136" s="311"/>
      <c r="M136" s="265"/>
      <c r="N136" s="267"/>
      <c r="O136" s="270"/>
      <c r="P136" s="273"/>
      <c r="S136" s="34"/>
      <c r="T136" t="s">
        <v>631</v>
      </c>
      <c r="U136" t="s">
        <v>646</v>
      </c>
      <c r="W136" s="187" t="s">
        <v>180</v>
      </c>
      <c r="X136" t="s">
        <v>686</v>
      </c>
    </row>
    <row r="137" spans="1:24" ht="19.5" customHeight="1" x14ac:dyDescent="0.2">
      <c r="A137" s="276"/>
      <c r="B137" s="279"/>
      <c r="C137" s="296"/>
      <c r="D137" s="297"/>
      <c r="E137" s="311"/>
      <c r="F137" s="311"/>
      <c r="G137" s="304"/>
      <c r="H137" s="304"/>
      <c r="I137" s="307"/>
      <c r="J137" s="307"/>
      <c r="K137" s="311"/>
      <c r="L137" s="311"/>
      <c r="M137" s="265"/>
      <c r="N137" s="267"/>
      <c r="O137" s="270"/>
      <c r="P137" s="273"/>
      <c r="T137" t="s">
        <v>630</v>
      </c>
      <c r="W137" s="202" t="s">
        <v>182</v>
      </c>
      <c r="X137" t="s">
        <v>687</v>
      </c>
    </row>
    <row r="138" spans="1:24" ht="19.5" customHeight="1" x14ac:dyDescent="0.2">
      <c r="A138" s="276"/>
      <c r="B138" s="279"/>
      <c r="C138" s="296"/>
      <c r="D138" s="297"/>
      <c r="E138" s="311"/>
      <c r="F138" s="311"/>
      <c r="G138" s="304"/>
      <c r="H138" s="304"/>
      <c r="I138" s="307"/>
      <c r="J138" s="307"/>
      <c r="K138" s="311"/>
      <c r="L138" s="311"/>
      <c r="M138" s="265"/>
      <c r="N138" s="267"/>
      <c r="O138" s="270"/>
      <c r="P138" s="273"/>
      <c r="R138" t="s">
        <v>688</v>
      </c>
      <c r="S138" t="s">
        <v>33</v>
      </c>
      <c r="W138" s="34"/>
    </row>
    <row r="139" spans="1:24" ht="19.5" customHeight="1" x14ac:dyDescent="0.2">
      <c r="A139" s="276"/>
      <c r="B139" s="279"/>
      <c r="C139" s="296"/>
      <c r="D139" s="297"/>
      <c r="E139" s="311"/>
      <c r="F139" s="311"/>
      <c r="G139" s="304"/>
      <c r="H139" s="304"/>
      <c r="I139" s="307"/>
      <c r="J139" s="307"/>
      <c r="K139" s="311"/>
      <c r="L139" s="311"/>
      <c r="M139" s="265"/>
      <c r="N139" s="267"/>
      <c r="O139" s="270"/>
      <c r="P139" s="273"/>
      <c r="S139" t="s">
        <v>689</v>
      </c>
      <c r="U139" s="202" t="s">
        <v>182</v>
      </c>
      <c r="W139" s="34"/>
    </row>
    <row r="140" spans="1:24" ht="19.5" customHeight="1" x14ac:dyDescent="0.2">
      <c r="A140" s="276"/>
      <c r="B140" s="279"/>
      <c r="C140" s="296"/>
      <c r="D140" s="297"/>
      <c r="E140" s="311"/>
      <c r="F140" s="311"/>
      <c r="G140" s="304"/>
      <c r="H140" s="304"/>
      <c r="I140" s="307"/>
      <c r="J140" s="307"/>
      <c r="K140" s="311"/>
      <c r="L140" s="311"/>
      <c r="M140" s="265"/>
      <c r="N140" s="267"/>
      <c r="O140" s="270"/>
      <c r="P140" s="273"/>
      <c r="R140" t="s">
        <v>199</v>
      </c>
      <c r="S140" t="s">
        <v>24</v>
      </c>
      <c r="W140" s="34"/>
    </row>
    <row r="141" spans="1:24" ht="19.5" customHeight="1" x14ac:dyDescent="0.2">
      <c r="A141" s="276"/>
      <c r="B141" s="279"/>
      <c r="C141" s="296"/>
      <c r="D141" s="297"/>
      <c r="E141" s="311"/>
      <c r="F141" s="311"/>
      <c r="G141" s="304"/>
      <c r="H141" s="304"/>
      <c r="I141" s="307"/>
      <c r="J141" s="307"/>
      <c r="K141" s="311"/>
      <c r="L141" s="311"/>
      <c r="M141" s="265"/>
      <c r="N141" s="267"/>
      <c r="O141" s="270"/>
      <c r="P141" s="273"/>
      <c r="S141" t="s">
        <v>200</v>
      </c>
      <c r="W141" s="34"/>
    </row>
    <row r="142" spans="1:24" ht="19.5" customHeight="1" x14ac:dyDescent="0.2">
      <c r="A142" s="276"/>
      <c r="B142" s="279"/>
      <c r="C142" s="296"/>
      <c r="D142" s="297"/>
      <c r="E142" s="311"/>
      <c r="F142" s="311"/>
      <c r="G142" s="304"/>
      <c r="H142" s="304"/>
      <c r="I142" s="307"/>
      <c r="J142" s="307"/>
      <c r="K142" s="311"/>
      <c r="L142" s="311"/>
      <c r="M142" s="265"/>
      <c r="N142" s="267"/>
      <c r="O142" s="270"/>
      <c r="P142" s="273"/>
      <c r="S142" t="s">
        <v>691</v>
      </c>
      <c r="V142" s="202" t="s">
        <v>182</v>
      </c>
      <c r="W142" s="34"/>
    </row>
    <row r="143" spans="1:24" ht="19.5" customHeight="1" x14ac:dyDescent="0.2">
      <c r="A143" s="276"/>
      <c r="B143" s="279"/>
      <c r="C143" s="296"/>
      <c r="D143" s="297"/>
      <c r="E143" s="311"/>
      <c r="F143" s="311"/>
      <c r="G143" s="304"/>
      <c r="H143" s="304"/>
      <c r="I143" s="307"/>
      <c r="J143" s="307"/>
      <c r="K143" s="311"/>
      <c r="L143" s="311"/>
      <c r="M143" s="265"/>
      <c r="N143" s="267"/>
      <c r="O143" s="270"/>
      <c r="P143" s="273"/>
      <c r="V143" s="34"/>
      <c r="W143" s="34"/>
    </row>
    <row r="144" spans="1:24" ht="19.5" customHeight="1" x14ac:dyDescent="0.2">
      <c r="A144" s="277"/>
      <c r="B144" s="280"/>
      <c r="C144" s="298"/>
      <c r="D144" s="299"/>
      <c r="E144" s="312"/>
      <c r="F144" s="312"/>
      <c r="G144" s="305"/>
      <c r="H144" s="305"/>
      <c r="I144" s="308"/>
      <c r="J144" s="308"/>
      <c r="K144" s="312"/>
      <c r="L144" s="312"/>
      <c r="M144" s="264"/>
      <c r="N144" s="268"/>
      <c r="O144" s="271"/>
      <c r="P144" s="274"/>
      <c r="Q144" s="62">
        <v>0.29166666666666669</v>
      </c>
      <c r="U144" t="s">
        <v>56</v>
      </c>
      <c r="W144" s="34"/>
    </row>
    <row r="145" spans="1:16" ht="19.5" customHeight="1" x14ac:dyDescent="0.2">
      <c r="A145" s="35" t="s">
        <v>34</v>
      </c>
      <c r="B145" s="36">
        <f>SUM(B129+1)</f>
        <v>45710</v>
      </c>
      <c r="C145" s="294"/>
      <c r="D145" s="295"/>
      <c r="E145" s="310"/>
      <c r="F145" s="310"/>
      <c r="G145" s="310"/>
      <c r="H145" s="310"/>
      <c r="I145" s="310"/>
      <c r="J145" s="310"/>
      <c r="K145" s="310"/>
      <c r="L145" s="310"/>
      <c r="M145" s="263">
        <f>(F145-E145)+(L145-K145)</f>
        <v>0</v>
      </c>
      <c r="N145" s="263">
        <f>(H145-G145)+(J145-I145)</f>
        <v>0</v>
      </c>
      <c r="O145" s="263">
        <f>(H145-G145)+(J145-I145)</f>
        <v>0</v>
      </c>
      <c r="P145" s="263">
        <f>SUM(M145:O146)</f>
        <v>0</v>
      </c>
    </row>
    <row r="146" spans="1:16" ht="19.5" customHeight="1" x14ac:dyDescent="0.2">
      <c r="A146" s="37" t="s">
        <v>35</v>
      </c>
      <c r="B146" s="36">
        <f>SUM(B145+1)</f>
        <v>45711</v>
      </c>
      <c r="C146" s="298"/>
      <c r="D146" s="299"/>
      <c r="E146" s="312"/>
      <c r="F146" s="312"/>
      <c r="G146" s="312"/>
      <c r="H146" s="312"/>
      <c r="I146" s="312"/>
      <c r="J146" s="312"/>
      <c r="K146" s="312"/>
      <c r="L146" s="312"/>
      <c r="M146" s="264"/>
      <c r="N146" s="264"/>
      <c r="O146" s="264"/>
      <c r="P146" s="264"/>
    </row>
    <row r="147" spans="1:16" ht="30" customHeight="1" x14ac:dyDescent="0.2">
      <c r="A147" s="38"/>
      <c r="B147" s="38"/>
      <c r="C147" s="38"/>
      <c r="D147" s="38"/>
      <c r="E147" s="39"/>
      <c r="F147" s="40"/>
      <c r="G147" s="40"/>
      <c r="H147" s="38"/>
      <c r="I147" s="38"/>
      <c r="J147" s="38"/>
      <c r="K147" s="41"/>
      <c r="L147" s="41"/>
      <c r="M147" s="41"/>
      <c r="N147" s="38"/>
    </row>
    <row r="148" spans="1:16" ht="30.75" customHeight="1" x14ac:dyDescent="0.2">
      <c r="A148" s="38"/>
      <c r="B148" s="38"/>
      <c r="C148" s="38"/>
      <c r="D148" s="38"/>
      <c r="F148" s="38"/>
      <c r="G148" s="38"/>
      <c r="H148" s="38"/>
      <c r="I148" s="38"/>
      <c r="J148" s="281" t="s">
        <v>36</v>
      </c>
      <c r="K148" s="281"/>
      <c r="L148" s="281"/>
      <c r="M148" s="108">
        <f>SUM(M9+M47+M78+M101+M129+M145+M146)</f>
        <v>0</v>
      </c>
      <c r="N148" s="110">
        <f>SUM(N9+N47+N78+N101+N129+N145+N146)</f>
        <v>0.82152777777777786</v>
      </c>
      <c r="O148" s="109">
        <f>SUM(O9+O47+O78+O101+O129+O145+O146)</f>
        <v>0.78680555555555565</v>
      </c>
      <c r="P148" s="111">
        <f>SUM(P9+P47+P78+P101+P129+P145+P146)</f>
        <v>1.6083333333333336</v>
      </c>
    </row>
    <row r="149" spans="1:16" ht="30.75" customHeight="1" x14ac:dyDescent="0.2">
      <c r="A149" s="38"/>
      <c r="B149" s="38"/>
      <c r="C149" s="38"/>
      <c r="D149" s="38"/>
      <c r="F149" s="38"/>
      <c r="G149" s="38"/>
      <c r="H149" s="38"/>
      <c r="I149" s="38"/>
      <c r="J149" s="281" t="s">
        <v>37</v>
      </c>
      <c r="K149" s="281"/>
      <c r="L149" s="282"/>
      <c r="M149" s="42"/>
      <c r="N149" s="51">
        <f>SUM(Q9:Q146)</f>
        <v>1.4583333333333335</v>
      </c>
      <c r="O149" s="43"/>
    </row>
    <row r="150" spans="1:16" ht="30.75" customHeight="1" x14ac:dyDescent="0.2">
      <c r="A150" s="38"/>
      <c r="B150" s="38"/>
      <c r="C150" s="38"/>
      <c r="D150" s="38"/>
      <c r="F150" s="38"/>
      <c r="G150" s="38"/>
      <c r="H150" s="38"/>
      <c r="I150" s="38"/>
      <c r="J150" s="281" t="s">
        <v>38</v>
      </c>
      <c r="K150" s="281"/>
      <c r="L150" s="282"/>
      <c r="M150" s="42"/>
      <c r="N150" s="51">
        <f>SUM(P148-N149)</f>
        <v>0.15000000000000013</v>
      </c>
      <c r="O150" s="43"/>
    </row>
    <row r="151" spans="1:16" ht="30.75" customHeight="1" x14ac:dyDescent="0.2">
      <c r="A151" s="38"/>
      <c r="B151" s="38"/>
      <c r="C151" s="38"/>
      <c r="D151" s="38"/>
      <c r="F151" s="38"/>
      <c r="G151" s="38"/>
      <c r="H151" s="38"/>
      <c r="I151" s="38"/>
      <c r="J151" s="281" t="s">
        <v>39</v>
      </c>
      <c r="K151" s="281"/>
      <c r="L151" s="282"/>
      <c r="M151" s="42"/>
      <c r="N151" s="51">
        <f>'SEM7'!N104</f>
        <v>1.1562500000000004</v>
      </c>
      <c r="O151" s="43"/>
    </row>
    <row r="152" spans="1:16" ht="30.75" customHeight="1" x14ac:dyDescent="0.2">
      <c r="H152" s="38"/>
      <c r="I152" s="38"/>
      <c r="J152" s="281" t="s">
        <v>40</v>
      </c>
      <c r="K152" s="281"/>
      <c r="L152" s="282"/>
      <c r="M152" s="44"/>
      <c r="N152" s="52">
        <f>N150+N151</f>
        <v>1.3062500000000006</v>
      </c>
      <c r="O152" s="45"/>
    </row>
    <row r="159" spans="1:16" x14ac:dyDescent="0.2">
      <c r="F159" s="38"/>
      <c r="G159" s="38"/>
      <c r="H159" s="38"/>
      <c r="I159" s="38"/>
    </row>
    <row r="160" spans="1:16" x14ac:dyDescent="0.2">
      <c r="F160" s="38"/>
      <c r="G160" s="38"/>
      <c r="H160" s="38"/>
      <c r="I160" s="38"/>
    </row>
    <row r="161" spans="5:9" x14ac:dyDescent="0.2">
      <c r="F161" s="38"/>
      <c r="G161" s="38"/>
      <c r="H161" s="38"/>
      <c r="I161" s="38"/>
    </row>
    <row r="162" spans="5:9" x14ac:dyDescent="0.2">
      <c r="F162" s="38"/>
      <c r="G162" s="38"/>
      <c r="H162" s="38"/>
      <c r="I162" s="38"/>
    </row>
    <row r="163" spans="5:9" x14ac:dyDescent="0.2">
      <c r="F163" s="38"/>
      <c r="G163" s="38"/>
      <c r="H163" s="38"/>
      <c r="I163" s="38"/>
    </row>
    <row r="164" spans="5:9" x14ac:dyDescent="0.2">
      <c r="F164" s="38"/>
      <c r="G164" s="38"/>
      <c r="H164" s="38"/>
      <c r="I164" s="38"/>
    </row>
    <row r="170" spans="5:9" x14ac:dyDescent="0.2">
      <c r="E170" s="15"/>
    </row>
  </sheetData>
  <mergeCells count="106">
    <mergeCell ref="X35:Z35"/>
    <mergeCell ref="Y41:Z41"/>
    <mergeCell ref="Y42:Z42"/>
    <mergeCell ref="Q6:Q7"/>
    <mergeCell ref="M129:M144"/>
    <mergeCell ref="N129:N144"/>
    <mergeCell ref="O129:O144"/>
    <mergeCell ref="P129:P144"/>
    <mergeCell ref="M101:M128"/>
    <mergeCell ref="N101:N128"/>
    <mergeCell ref="O101:O128"/>
    <mergeCell ref="P101:P128"/>
    <mergeCell ref="M78:M100"/>
    <mergeCell ref="N78:N100"/>
    <mergeCell ref="O78:O100"/>
    <mergeCell ref="N47:N77"/>
    <mergeCell ref="O47:O77"/>
    <mergeCell ref="P47:P77"/>
    <mergeCell ref="M145:M146"/>
    <mergeCell ref="N145:N146"/>
    <mergeCell ref="O145:O146"/>
    <mergeCell ref="P145:P146"/>
    <mergeCell ref="M9:M46"/>
    <mergeCell ref="N9:N46"/>
    <mergeCell ref="O9:O46"/>
    <mergeCell ref="P9:P46"/>
    <mergeCell ref="P78:P100"/>
    <mergeCell ref="M47:M77"/>
    <mergeCell ref="J152:L152"/>
    <mergeCell ref="J148:L148"/>
    <mergeCell ref="J149:L149"/>
    <mergeCell ref="J150:L150"/>
    <mergeCell ref="J151:L151"/>
    <mergeCell ref="A129:A144"/>
    <mergeCell ref="B9:B46"/>
    <mergeCell ref="B47:B77"/>
    <mergeCell ref="B78:B100"/>
    <mergeCell ref="B101:B128"/>
    <mergeCell ref="B129:B144"/>
    <mergeCell ref="A9:A46"/>
    <mergeCell ref="A47:A77"/>
    <mergeCell ref="A78:A100"/>
    <mergeCell ref="A101:A128"/>
    <mergeCell ref="I145:I146"/>
    <mergeCell ref="J145:J146"/>
    <mergeCell ref="K145:K146"/>
    <mergeCell ref="L145:L146"/>
    <mergeCell ref="C145:D146"/>
    <mergeCell ref="E145:E146"/>
    <mergeCell ref="F145:F146"/>
    <mergeCell ref="G145:G146"/>
    <mergeCell ref="H145:H146"/>
    <mergeCell ref="J9:J46"/>
    <mergeCell ref="J47:J77"/>
    <mergeCell ref="J78:J100"/>
    <mergeCell ref="A1:N1"/>
    <mergeCell ref="G6:H6"/>
    <mergeCell ref="I6:J6"/>
    <mergeCell ref="K6:L6"/>
    <mergeCell ref="M6:P6"/>
    <mergeCell ref="E9:E46"/>
    <mergeCell ref="F9:F46"/>
    <mergeCell ref="K9:K46"/>
    <mergeCell ref="L9:L46"/>
    <mergeCell ref="L47:L77"/>
    <mergeCell ref="F47:F77"/>
    <mergeCell ref="G9:G46"/>
    <mergeCell ref="G47:G77"/>
    <mergeCell ref="I9:I46"/>
    <mergeCell ref="I47:I77"/>
    <mergeCell ref="E47:E77"/>
    <mergeCell ref="E78:E100"/>
    <mergeCell ref="K78:K100"/>
    <mergeCell ref="C9:D46"/>
    <mergeCell ref="C47:D77"/>
    <mergeCell ref="C78:D100"/>
    <mergeCell ref="C101:D128"/>
    <mergeCell ref="C129:D144"/>
    <mergeCell ref="E129:E144"/>
    <mergeCell ref="H9:H46"/>
    <mergeCell ref="H47:H77"/>
    <mergeCell ref="H78:H100"/>
    <mergeCell ref="H101:H128"/>
    <mergeCell ref="H129:H144"/>
    <mergeCell ref="F78:F100"/>
    <mergeCell ref="F101:F128"/>
    <mergeCell ref="F129:F144"/>
    <mergeCell ref="E101:E128"/>
    <mergeCell ref="J129:J144"/>
    <mergeCell ref="Z56:AC56"/>
    <mergeCell ref="L78:L100"/>
    <mergeCell ref="L101:L128"/>
    <mergeCell ref="L129:L144"/>
    <mergeCell ref="K47:K77"/>
    <mergeCell ref="K129:K144"/>
    <mergeCell ref="G78:G100"/>
    <mergeCell ref="G101:G128"/>
    <mergeCell ref="G129:G144"/>
    <mergeCell ref="I78:I100"/>
    <mergeCell ref="I101:I128"/>
    <mergeCell ref="I129:I144"/>
    <mergeCell ref="K101:K128"/>
    <mergeCell ref="J101:J128"/>
    <mergeCell ref="Y122:AA122"/>
    <mergeCell ref="Y123:AA123"/>
    <mergeCell ref="Y125:AA125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19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65">
    <pageSetUpPr fitToPage="1"/>
  </sheetPr>
  <dimension ref="A1:AB124"/>
  <sheetViews>
    <sheetView topLeftCell="A4" zoomScale="85" zoomScaleNormal="85" workbookViewId="0">
      <selection activeCell="S7" sqref="S7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4.140625" customWidth="1"/>
  </cols>
  <sheetData>
    <row r="1" spans="1:26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6" ht="60.6" hidden="1" customHeight="1" x14ac:dyDescent="0.2"/>
    <row r="3" spans="1:26" s="3" customFormat="1" ht="12.75" customHeight="1" x14ac:dyDescent="0.2">
      <c r="K3" s="4"/>
      <c r="L3" s="4"/>
      <c r="M3" s="4"/>
      <c r="O3" s="5"/>
      <c r="P3" s="5"/>
      <c r="Q3" s="60"/>
    </row>
    <row r="4" spans="1:26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6" ht="39" customHeight="1" x14ac:dyDescent="0.2">
      <c r="A5" s="12" t="s">
        <v>57</v>
      </c>
      <c r="B5" s="13" t="s">
        <v>3</v>
      </c>
      <c r="C5" s="14">
        <f>SUM('SEM8'!B146+1)</f>
        <v>45712</v>
      </c>
      <c r="D5" s="15" t="s">
        <v>4</v>
      </c>
      <c r="E5" s="16">
        <f>SUM(B100)</f>
        <v>45718</v>
      </c>
      <c r="F5" s="17"/>
      <c r="G5" s="17"/>
      <c r="H5" s="17"/>
      <c r="I5" s="17"/>
      <c r="J5" s="17"/>
      <c r="K5" s="18"/>
      <c r="L5" s="18"/>
      <c r="P5" s="19"/>
    </row>
    <row r="6" spans="1:26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6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6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6" ht="19.5" customHeight="1" x14ac:dyDescent="0.2">
      <c r="A9" s="275" t="s">
        <v>20</v>
      </c>
      <c r="B9" s="278">
        <f>SUM(C5)</f>
        <v>45712</v>
      </c>
      <c r="C9" s="294" t="s">
        <v>696</v>
      </c>
      <c r="D9" s="295"/>
      <c r="E9" s="300"/>
      <c r="F9" s="300"/>
      <c r="G9" s="303">
        <v>0.34236111111111112</v>
      </c>
      <c r="H9" s="303">
        <v>0.52083333333333337</v>
      </c>
      <c r="I9" s="306">
        <v>0.56944444444444442</v>
      </c>
      <c r="J9" s="306">
        <v>0.7368055555555556</v>
      </c>
      <c r="K9" s="300"/>
      <c r="L9" s="300"/>
      <c r="M9" s="263">
        <f>(F25-E25)+(L25-K25)</f>
        <v>0</v>
      </c>
      <c r="N9" s="266">
        <f>(H9-G9)</f>
        <v>0.17847222222222225</v>
      </c>
      <c r="O9" s="269">
        <f>(J9-I9)</f>
        <v>0.16736111111111118</v>
      </c>
      <c r="P9" s="272">
        <f>SUM(M9:O25)</f>
        <v>0.34583333333333344</v>
      </c>
      <c r="R9" s="34" t="s">
        <v>172</v>
      </c>
      <c r="S9" s="34" t="s">
        <v>24</v>
      </c>
    </row>
    <row r="10" spans="1:26" ht="19.5" customHeight="1" x14ac:dyDescent="0.2">
      <c r="A10" s="276"/>
      <c r="B10" s="279"/>
      <c r="C10" s="296"/>
      <c r="D10" s="297"/>
      <c r="E10" s="301"/>
      <c r="F10" s="301"/>
      <c r="G10" s="304"/>
      <c r="H10" s="304"/>
      <c r="I10" s="307"/>
      <c r="J10" s="307"/>
      <c r="K10" s="301"/>
      <c r="L10" s="301"/>
      <c r="M10" s="265"/>
      <c r="N10" s="267"/>
      <c r="O10" s="270"/>
      <c r="P10" s="273"/>
      <c r="S10" s="34" t="s">
        <v>178</v>
      </c>
      <c r="W10" s="34"/>
    </row>
    <row r="11" spans="1:26" ht="19.5" customHeight="1" x14ac:dyDescent="0.2">
      <c r="A11" s="276"/>
      <c r="B11" s="279"/>
      <c r="C11" s="296"/>
      <c r="D11" s="297"/>
      <c r="E11" s="301"/>
      <c r="F11" s="301"/>
      <c r="G11" s="304"/>
      <c r="H11" s="304"/>
      <c r="I11" s="307"/>
      <c r="J11" s="307"/>
      <c r="K11" s="301"/>
      <c r="L11" s="301"/>
      <c r="M11" s="265"/>
      <c r="N11" s="267"/>
      <c r="O11" s="270"/>
      <c r="P11" s="273"/>
      <c r="S11" s="34" t="s">
        <v>693</v>
      </c>
    </row>
    <row r="12" spans="1:26" ht="19.5" customHeight="1" x14ac:dyDescent="0.2">
      <c r="A12" s="276"/>
      <c r="B12" s="279"/>
      <c r="C12" s="296"/>
      <c r="D12" s="297"/>
      <c r="E12" s="301"/>
      <c r="F12" s="301"/>
      <c r="G12" s="304"/>
      <c r="H12" s="304"/>
      <c r="I12" s="307"/>
      <c r="J12" s="307"/>
      <c r="K12" s="301"/>
      <c r="L12" s="301"/>
      <c r="M12" s="265"/>
      <c r="N12" s="267"/>
      <c r="O12" s="270"/>
      <c r="P12" s="273"/>
      <c r="R12" s="34"/>
      <c r="S12" s="34"/>
      <c r="T12" t="s">
        <v>205</v>
      </c>
      <c r="U12" t="s">
        <v>671</v>
      </c>
      <c r="W12" t="s">
        <v>694</v>
      </c>
      <c r="X12" s="1">
        <v>1020213</v>
      </c>
      <c r="Y12" s="202" t="s">
        <v>182</v>
      </c>
    </row>
    <row r="13" spans="1:26" ht="19.5" customHeight="1" x14ac:dyDescent="0.2">
      <c r="A13" s="276"/>
      <c r="B13" s="279"/>
      <c r="C13" s="296"/>
      <c r="D13" s="297"/>
      <c r="E13" s="301"/>
      <c r="F13" s="301"/>
      <c r="G13" s="304"/>
      <c r="H13" s="304"/>
      <c r="I13" s="307"/>
      <c r="J13" s="307"/>
      <c r="K13" s="301"/>
      <c r="L13" s="301"/>
      <c r="M13" s="265"/>
      <c r="N13" s="267"/>
      <c r="O13" s="270"/>
      <c r="P13" s="273"/>
      <c r="R13" s="34" t="s">
        <v>242</v>
      </c>
      <c r="S13" s="34" t="s">
        <v>25</v>
      </c>
      <c r="W13" s="34"/>
    </row>
    <row r="14" spans="1:26" ht="19.5" customHeight="1" x14ac:dyDescent="0.2">
      <c r="A14" s="276"/>
      <c r="B14" s="279"/>
      <c r="C14" s="296"/>
      <c r="D14" s="297"/>
      <c r="E14" s="301"/>
      <c r="F14" s="301"/>
      <c r="G14" s="304"/>
      <c r="H14" s="304"/>
      <c r="I14" s="307"/>
      <c r="J14" s="307"/>
      <c r="K14" s="301"/>
      <c r="L14" s="301"/>
      <c r="M14" s="265"/>
      <c r="N14" s="267"/>
      <c r="O14" s="270"/>
      <c r="P14" s="273"/>
      <c r="S14" s="34" t="s">
        <v>612</v>
      </c>
      <c r="W14" s="34"/>
    </row>
    <row r="15" spans="1:26" ht="19.5" customHeight="1" x14ac:dyDescent="0.2">
      <c r="A15" s="276"/>
      <c r="B15" s="279"/>
      <c r="C15" s="296"/>
      <c r="D15" s="297"/>
      <c r="E15" s="301"/>
      <c r="F15" s="301"/>
      <c r="G15" s="304"/>
      <c r="H15" s="304"/>
      <c r="I15" s="307"/>
      <c r="J15" s="307"/>
      <c r="K15" s="301"/>
      <c r="L15" s="301"/>
      <c r="M15" s="265"/>
      <c r="N15" s="267"/>
      <c r="O15" s="270"/>
      <c r="P15" s="273"/>
      <c r="S15" s="34" t="s">
        <v>684</v>
      </c>
      <c r="W15" s="34"/>
    </row>
    <row r="16" spans="1:26" ht="19.5" customHeight="1" x14ac:dyDescent="0.2">
      <c r="A16" s="276"/>
      <c r="B16" s="279"/>
      <c r="C16" s="296"/>
      <c r="D16" s="297"/>
      <c r="E16" s="301"/>
      <c r="F16" s="301"/>
      <c r="G16" s="304"/>
      <c r="H16" s="304"/>
      <c r="I16" s="307"/>
      <c r="J16" s="307"/>
      <c r="K16" s="301"/>
      <c r="L16" s="301"/>
      <c r="M16" s="265"/>
      <c r="N16" s="267"/>
      <c r="O16" s="270"/>
      <c r="P16" s="273"/>
      <c r="S16" s="34"/>
      <c r="T16" t="s">
        <v>631</v>
      </c>
      <c r="U16" t="s">
        <v>646</v>
      </c>
      <c r="W16" s="187" t="s">
        <v>180</v>
      </c>
      <c r="X16" s="214" t="s">
        <v>700</v>
      </c>
      <c r="Y16" s="191"/>
      <c r="Z16" s="191"/>
    </row>
    <row r="17" spans="1:28" ht="19.5" customHeight="1" x14ac:dyDescent="0.2">
      <c r="A17" s="276"/>
      <c r="B17" s="279"/>
      <c r="C17" s="296"/>
      <c r="D17" s="297"/>
      <c r="E17" s="301"/>
      <c r="F17" s="301"/>
      <c r="G17" s="304"/>
      <c r="H17" s="304"/>
      <c r="I17" s="307"/>
      <c r="J17" s="307"/>
      <c r="K17" s="301"/>
      <c r="L17" s="301"/>
      <c r="M17" s="265"/>
      <c r="N17" s="267"/>
      <c r="O17" s="270"/>
      <c r="P17" s="273"/>
      <c r="T17" t="s">
        <v>630</v>
      </c>
      <c r="W17" s="187" t="s">
        <v>180</v>
      </c>
      <c r="X17" t="s">
        <v>695</v>
      </c>
      <c r="AA17" s="199" t="s">
        <v>532</v>
      </c>
      <c r="AB17" s="199"/>
    </row>
    <row r="18" spans="1:28" ht="19.5" customHeight="1" x14ac:dyDescent="0.2">
      <c r="A18" s="276"/>
      <c r="B18" s="279"/>
      <c r="C18" s="296"/>
      <c r="D18" s="297"/>
      <c r="E18" s="301"/>
      <c r="F18" s="301"/>
      <c r="G18" s="304"/>
      <c r="H18" s="304"/>
      <c r="I18" s="307"/>
      <c r="J18" s="307"/>
      <c r="K18" s="301"/>
      <c r="L18" s="301"/>
      <c r="M18" s="265"/>
      <c r="N18" s="267"/>
      <c r="O18" s="270"/>
      <c r="P18" s="273"/>
      <c r="R18" t="s">
        <v>144</v>
      </c>
      <c r="S18" t="s">
        <v>32</v>
      </c>
    </row>
    <row r="19" spans="1:28" ht="19.5" customHeight="1" x14ac:dyDescent="0.2">
      <c r="A19" s="276"/>
      <c r="B19" s="279"/>
      <c r="C19" s="296"/>
      <c r="D19" s="297"/>
      <c r="E19" s="301"/>
      <c r="F19" s="301"/>
      <c r="G19" s="304"/>
      <c r="H19" s="304"/>
      <c r="I19" s="307"/>
      <c r="J19" s="307"/>
      <c r="K19" s="301"/>
      <c r="L19" s="301"/>
      <c r="M19" s="265"/>
      <c r="N19" s="267"/>
      <c r="O19" s="270"/>
      <c r="P19" s="273"/>
      <c r="S19" t="s">
        <v>181</v>
      </c>
    </row>
    <row r="20" spans="1:28" ht="19.5" customHeight="1" x14ac:dyDescent="0.2">
      <c r="A20" s="276"/>
      <c r="B20" s="279"/>
      <c r="C20" s="296"/>
      <c r="D20" s="297"/>
      <c r="E20" s="301"/>
      <c r="F20" s="301"/>
      <c r="G20" s="304"/>
      <c r="H20" s="304"/>
      <c r="I20" s="307"/>
      <c r="J20" s="307"/>
      <c r="K20" s="301"/>
      <c r="L20" s="301"/>
      <c r="M20" s="265"/>
      <c r="N20" s="267"/>
      <c r="O20" s="270"/>
      <c r="P20" s="273"/>
      <c r="S20" t="s">
        <v>697</v>
      </c>
      <c r="W20" s="34"/>
      <c r="Y20" s="202" t="s">
        <v>182</v>
      </c>
    </row>
    <row r="21" spans="1:28" ht="19.5" customHeight="1" x14ac:dyDescent="0.2">
      <c r="A21" s="276"/>
      <c r="B21" s="279"/>
      <c r="C21" s="296"/>
      <c r="D21" s="297"/>
      <c r="E21" s="301"/>
      <c r="F21" s="301"/>
      <c r="G21" s="304"/>
      <c r="H21" s="304"/>
      <c r="I21" s="307"/>
      <c r="J21" s="307"/>
      <c r="K21" s="301"/>
      <c r="L21" s="301"/>
      <c r="M21" s="265"/>
      <c r="N21" s="267"/>
      <c r="O21" s="270"/>
      <c r="P21" s="273"/>
      <c r="T21" t="s">
        <v>698</v>
      </c>
      <c r="W21" s="34"/>
    </row>
    <row r="22" spans="1:28" ht="19.5" customHeight="1" x14ac:dyDescent="0.2">
      <c r="A22" s="276"/>
      <c r="B22" s="279"/>
      <c r="C22" s="296"/>
      <c r="D22" s="297"/>
      <c r="E22" s="301"/>
      <c r="F22" s="301"/>
      <c r="G22" s="304"/>
      <c r="H22" s="304"/>
      <c r="I22" s="307"/>
      <c r="J22" s="307"/>
      <c r="K22" s="301"/>
      <c r="L22" s="301"/>
      <c r="M22" s="265"/>
      <c r="N22" s="267"/>
      <c r="O22" s="270"/>
      <c r="P22" s="273"/>
      <c r="R22" t="s">
        <v>448</v>
      </c>
      <c r="S22" s="34" t="s">
        <v>24</v>
      </c>
      <c r="W22" s="34"/>
    </row>
    <row r="23" spans="1:28" ht="19.5" customHeight="1" x14ac:dyDescent="0.2">
      <c r="A23" s="276"/>
      <c r="B23" s="279"/>
      <c r="C23" s="296"/>
      <c r="D23" s="297"/>
      <c r="E23" s="301"/>
      <c r="F23" s="301"/>
      <c r="G23" s="304"/>
      <c r="H23" s="304"/>
      <c r="I23" s="307"/>
      <c r="J23" s="307"/>
      <c r="K23" s="301"/>
      <c r="L23" s="301"/>
      <c r="M23" s="265"/>
      <c r="N23" s="267"/>
      <c r="O23" s="270"/>
      <c r="P23" s="273"/>
      <c r="S23" t="s">
        <v>88</v>
      </c>
      <c r="W23" s="34"/>
    </row>
    <row r="24" spans="1:28" ht="19.5" customHeight="1" x14ac:dyDescent="0.2">
      <c r="A24" s="276"/>
      <c r="B24" s="279"/>
      <c r="C24" s="296"/>
      <c r="D24" s="297"/>
      <c r="E24" s="301"/>
      <c r="F24" s="301"/>
      <c r="G24" s="304"/>
      <c r="H24" s="304"/>
      <c r="I24" s="307"/>
      <c r="J24" s="307"/>
      <c r="K24" s="301"/>
      <c r="L24" s="301"/>
      <c r="M24" s="265"/>
      <c r="N24" s="267"/>
      <c r="O24" s="270"/>
      <c r="P24" s="273"/>
      <c r="S24" t="s">
        <v>699</v>
      </c>
      <c r="W24" s="34"/>
      <c r="X24" s="202" t="s">
        <v>182</v>
      </c>
    </row>
    <row r="25" spans="1:28" ht="19.5" customHeight="1" x14ac:dyDescent="0.2">
      <c r="A25" s="277"/>
      <c r="B25" s="280"/>
      <c r="C25" s="298"/>
      <c r="D25" s="299"/>
      <c r="E25" s="302"/>
      <c r="F25" s="302"/>
      <c r="G25" s="305"/>
      <c r="H25" s="305"/>
      <c r="I25" s="308"/>
      <c r="J25" s="308"/>
      <c r="K25" s="302"/>
      <c r="L25" s="302"/>
      <c r="M25" s="264"/>
      <c r="N25" s="268"/>
      <c r="O25" s="271"/>
      <c r="P25" s="274"/>
      <c r="Q25" s="62">
        <v>0.29166666666666669</v>
      </c>
    </row>
    <row r="26" spans="1:28" ht="19.5" customHeight="1" x14ac:dyDescent="0.2">
      <c r="A26" s="275" t="s">
        <v>22</v>
      </c>
      <c r="B26" s="278">
        <f>SUM(B9+1)</f>
        <v>45713</v>
      </c>
      <c r="C26" s="294" t="s">
        <v>708</v>
      </c>
      <c r="D26" s="295"/>
      <c r="E26" s="300"/>
      <c r="F26" s="300"/>
      <c r="G26" s="303">
        <v>0.34583333333333333</v>
      </c>
      <c r="H26" s="303">
        <v>0.52430555555555558</v>
      </c>
      <c r="I26" s="306">
        <v>0.5625</v>
      </c>
      <c r="J26" s="306">
        <v>0.71180555555555558</v>
      </c>
      <c r="K26" s="300"/>
      <c r="L26" s="300"/>
      <c r="M26" s="263">
        <f>(F54-E54)+(L54-K54)</f>
        <v>0</v>
      </c>
      <c r="N26" s="266">
        <f>(H26-G26)</f>
        <v>0.17847222222222225</v>
      </c>
      <c r="O26" s="269">
        <f>(J26-I26)</f>
        <v>0.14930555555555558</v>
      </c>
      <c r="P26" s="272">
        <f>SUM(M26:O54)</f>
        <v>0.32777777777777783</v>
      </c>
      <c r="R26" s="34" t="s">
        <v>242</v>
      </c>
      <c r="S26" s="34" t="s">
        <v>29</v>
      </c>
      <c r="W26" s="34"/>
    </row>
    <row r="27" spans="1:28" ht="19.5" customHeight="1" x14ac:dyDescent="0.2">
      <c r="A27" s="276"/>
      <c r="B27" s="279"/>
      <c r="C27" s="296"/>
      <c r="D27" s="297"/>
      <c r="E27" s="301"/>
      <c r="F27" s="301"/>
      <c r="G27" s="304"/>
      <c r="H27" s="304"/>
      <c r="I27" s="307"/>
      <c r="J27" s="307"/>
      <c r="K27" s="301"/>
      <c r="L27" s="301"/>
      <c r="M27" s="265"/>
      <c r="N27" s="267"/>
      <c r="O27" s="270"/>
      <c r="P27" s="273"/>
      <c r="S27" s="34" t="s">
        <v>612</v>
      </c>
      <c r="W27" s="34"/>
    </row>
    <row r="28" spans="1:28" ht="19.5" customHeight="1" x14ac:dyDescent="0.2">
      <c r="A28" s="276"/>
      <c r="B28" s="279"/>
      <c r="C28" s="296"/>
      <c r="D28" s="297"/>
      <c r="E28" s="301"/>
      <c r="F28" s="301"/>
      <c r="G28" s="304"/>
      <c r="H28" s="304"/>
      <c r="I28" s="307"/>
      <c r="J28" s="307"/>
      <c r="K28" s="301"/>
      <c r="L28" s="301"/>
      <c r="M28" s="265"/>
      <c r="N28" s="267"/>
      <c r="O28" s="270"/>
      <c r="P28" s="273"/>
      <c r="S28" s="34" t="s">
        <v>684</v>
      </c>
      <c r="W28" s="34"/>
    </row>
    <row r="29" spans="1:28" ht="19.5" customHeight="1" x14ac:dyDescent="0.2">
      <c r="A29" s="276"/>
      <c r="B29" s="279"/>
      <c r="C29" s="296"/>
      <c r="D29" s="297"/>
      <c r="E29" s="301"/>
      <c r="F29" s="301"/>
      <c r="G29" s="304"/>
      <c r="H29" s="304"/>
      <c r="I29" s="307"/>
      <c r="J29" s="307"/>
      <c r="K29" s="301"/>
      <c r="L29" s="301"/>
      <c r="M29" s="265"/>
      <c r="N29" s="267"/>
      <c r="O29" s="270"/>
      <c r="P29" s="273"/>
      <c r="S29" s="34"/>
      <c r="T29" t="s">
        <v>631</v>
      </c>
      <c r="U29" s="316" t="s">
        <v>646</v>
      </c>
      <c r="V29" s="316"/>
      <c r="W29" s="202" t="s">
        <v>182</v>
      </c>
      <c r="X29" s="214" t="s">
        <v>700</v>
      </c>
      <c r="Y29" s="191"/>
      <c r="Z29" s="191"/>
    </row>
    <row r="30" spans="1:28" ht="19.5" customHeight="1" x14ac:dyDescent="0.2">
      <c r="A30" s="276"/>
      <c r="B30" s="279"/>
      <c r="C30" s="296"/>
      <c r="D30" s="297"/>
      <c r="E30" s="301"/>
      <c r="F30" s="301"/>
      <c r="G30" s="304"/>
      <c r="H30" s="304"/>
      <c r="I30" s="307"/>
      <c r="J30" s="307"/>
      <c r="K30" s="301"/>
      <c r="L30" s="301"/>
      <c r="M30" s="265"/>
      <c r="N30" s="267"/>
      <c r="O30" s="270"/>
      <c r="P30" s="273"/>
      <c r="T30" t="s">
        <v>630</v>
      </c>
      <c r="W30" s="202" t="s">
        <v>182</v>
      </c>
      <c r="X30" t="s">
        <v>701</v>
      </c>
      <c r="AA30" s="165"/>
      <c r="AB30" s="165"/>
    </row>
    <row r="31" spans="1:28" ht="19.5" customHeight="1" x14ac:dyDescent="0.2">
      <c r="A31" s="276"/>
      <c r="B31" s="279"/>
      <c r="C31" s="296"/>
      <c r="D31" s="297"/>
      <c r="E31" s="301"/>
      <c r="F31" s="301"/>
      <c r="G31" s="304"/>
      <c r="H31" s="304"/>
      <c r="I31" s="307"/>
      <c r="J31" s="307"/>
      <c r="K31" s="301"/>
      <c r="L31" s="301"/>
      <c r="M31" s="265"/>
      <c r="N31" s="267"/>
      <c r="O31" s="270"/>
      <c r="P31" s="273"/>
      <c r="T31" s="34" t="s">
        <v>709</v>
      </c>
      <c r="U31" s="314" t="s">
        <v>710</v>
      </c>
      <c r="V31" s="316"/>
      <c r="W31" s="202" t="s">
        <v>182</v>
      </c>
      <c r="X31" s="214" t="s">
        <v>713</v>
      </c>
      <c r="Y31" s="191"/>
      <c r="Z31" s="191"/>
      <c r="AA31" s="165"/>
      <c r="AB31" s="165"/>
    </row>
    <row r="32" spans="1:28" ht="19.5" customHeight="1" x14ac:dyDescent="0.2">
      <c r="A32" s="276"/>
      <c r="B32" s="279"/>
      <c r="C32" s="296"/>
      <c r="D32" s="297"/>
      <c r="E32" s="301"/>
      <c r="F32" s="301"/>
      <c r="G32" s="304"/>
      <c r="H32" s="304"/>
      <c r="I32" s="307"/>
      <c r="J32" s="307"/>
      <c r="K32" s="301"/>
      <c r="L32" s="301"/>
      <c r="M32" s="265"/>
      <c r="N32" s="267"/>
      <c r="O32" s="270"/>
      <c r="P32" s="273"/>
      <c r="R32" t="s">
        <v>171</v>
      </c>
      <c r="S32" s="193"/>
    </row>
    <row r="33" spans="1:23" ht="19.5" customHeight="1" x14ac:dyDescent="0.2">
      <c r="A33" s="276"/>
      <c r="B33" s="279"/>
      <c r="C33" s="296"/>
      <c r="D33" s="297"/>
      <c r="E33" s="301"/>
      <c r="F33" s="301"/>
      <c r="G33" s="304"/>
      <c r="H33" s="304"/>
      <c r="I33" s="307"/>
      <c r="J33" s="307"/>
      <c r="K33" s="301"/>
      <c r="L33" s="301"/>
      <c r="M33" s="265"/>
      <c r="N33" s="267"/>
      <c r="O33" s="270"/>
      <c r="P33" s="273"/>
      <c r="S33" s="34" t="s">
        <v>179</v>
      </c>
    </row>
    <row r="34" spans="1:23" ht="19.5" customHeight="1" x14ac:dyDescent="0.2">
      <c r="A34" s="276"/>
      <c r="B34" s="279"/>
      <c r="C34" s="296"/>
      <c r="D34" s="297"/>
      <c r="E34" s="301"/>
      <c r="F34" s="301"/>
      <c r="G34" s="304"/>
      <c r="H34" s="304"/>
      <c r="I34" s="307"/>
      <c r="J34" s="307"/>
      <c r="K34" s="301"/>
      <c r="L34" s="301"/>
      <c r="M34" s="265"/>
      <c r="N34" s="267"/>
      <c r="O34" s="270"/>
      <c r="P34" s="273"/>
      <c r="R34" s="34"/>
      <c r="S34" s="34" t="s">
        <v>702</v>
      </c>
    </row>
    <row r="35" spans="1:23" ht="19.5" customHeight="1" x14ac:dyDescent="0.2">
      <c r="A35" s="276"/>
      <c r="B35" s="279"/>
      <c r="C35" s="296"/>
      <c r="D35" s="297"/>
      <c r="E35" s="301"/>
      <c r="F35" s="301"/>
      <c r="G35" s="304"/>
      <c r="H35" s="304"/>
      <c r="I35" s="307"/>
      <c r="J35" s="307"/>
      <c r="K35" s="301"/>
      <c r="L35" s="301"/>
      <c r="M35" s="265"/>
      <c r="N35" s="267"/>
      <c r="O35" s="270"/>
      <c r="P35" s="273"/>
      <c r="S35" s="34" t="s">
        <v>703</v>
      </c>
      <c r="V35" s="187" t="s">
        <v>180</v>
      </c>
    </row>
    <row r="36" spans="1:23" ht="19.5" customHeight="1" x14ac:dyDescent="0.2">
      <c r="A36" s="276"/>
      <c r="B36" s="279"/>
      <c r="C36" s="296"/>
      <c r="D36" s="297"/>
      <c r="E36" s="301"/>
      <c r="F36" s="301"/>
      <c r="G36" s="304"/>
      <c r="H36" s="304"/>
      <c r="I36" s="307"/>
      <c r="J36" s="307"/>
      <c r="K36" s="301"/>
      <c r="L36" s="301"/>
      <c r="M36" s="265"/>
      <c r="N36" s="267"/>
      <c r="O36" s="270"/>
      <c r="P36" s="273"/>
      <c r="R36" t="s">
        <v>174</v>
      </c>
      <c r="S36" t="s">
        <v>32</v>
      </c>
    </row>
    <row r="37" spans="1:23" ht="19.5" customHeight="1" x14ac:dyDescent="0.2">
      <c r="A37" s="276"/>
      <c r="B37" s="279"/>
      <c r="C37" s="296"/>
      <c r="D37" s="297"/>
      <c r="E37" s="301"/>
      <c r="F37" s="301"/>
      <c r="G37" s="304"/>
      <c r="H37" s="304"/>
      <c r="I37" s="307"/>
      <c r="J37" s="307"/>
      <c r="K37" s="301"/>
      <c r="L37" s="301"/>
      <c r="M37" s="265"/>
      <c r="N37" s="267"/>
      <c r="O37" s="270"/>
      <c r="P37" s="273"/>
      <c r="S37" s="34" t="s">
        <v>198</v>
      </c>
    </row>
    <row r="38" spans="1:23" ht="19.5" customHeight="1" x14ac:dyDescent="0.2">
      <c r="A38" s="276"/>
      <c r="B38" s="279"/>
      <c r="C38" s="296"/>
      <c r="D38" s="297"/>
      <c r="E38" s="301"/>
      <c r="F38" s="301"/>
      <c r="G38" s="304"/>
      <c r="H38" s="304"/>
      <c r="I38" s="307"/>
      <c r="J38" s="307"/>
      <c r="K38" s="301"/>
      <c r="L38" s="301"/>
      <c r="M38" s="265"/>
      <c r="N38" s="267"/>
      <c r="O38" s="270"/>
      <c r="P38" s="273"/>
      <c r="S38" s="34" t="s">
        <v>704</v>
      </c>
    </row>
    <row r="39" spans="1:23" ht="19.5" customHeight="1" x14ac:dyDescent="0.2">
      <c r="A39" s="276"/>
      <c r="B39" s="279"/>
      <c r="C39" s="296"/>
      <c r="D39" s="297"/>
      <c r="E39" s="301"/>
      <c r="F39" s="301"/>
      <c r="G39" s="304"/>
      <c r="H39" s="304"/>
      <c r="I39" s="307"/>
      <c r="J39" s="307"/>
      <c r="K39" s="301"/>
      <c r="L39" s="301"/>
      <c r="M39" s="265"/>
      <c r="N39" s="267"/>
      <c r="O39" s="270"/>
      <c r="P39" s="273"/>
      <c r="S39" s="34"/>
      <c r="T39" t="s">
        <v>203</v>
      </c>
      <c r="U39" s="313">
        <v>2413412174001</v>
      </c>
      <c r="V39" s="313"/>
      <c r="W39" s="202" t="s">
        <v>182</v>
      </c>
    </row>
    <row r="40" spans="1:23" ht="19.5" customHeight="1" x14ac:dyDescent="0.2">
      <c r="A40" s="276"/>
      <c r="B40" s="279"/>
      <c r="C40" s="296"/>
      <c r="D40" s="297"/>
      <c r="E40" s="301"/>
      <c r="F40" s="301"/>
      <c r="G40" s="304"/>
      <c r="H40" s="304"/>
      <c r="I40" s="307"/>
      <c r="J40" s="307"/>
      <c r="K40" s="301"/>
      <c r="L40" s="301"/>
      <c r="M40" s="265"/>
      <c r="N40" s="267"/>
      <c r="O40" s="270"/>
      <c r="P40" s="273"/>
      <c r="R40" s="34" t="s">
        <v>199</v>
      </c>
      <c r="S40" t="s">
        <v>32</v>
      </c>
    </row>
    <row r="41" spans="1:23" ht="19.5" customHeight="1" x14ac:dyDescent="0.2">
      <c r="A41" s="276"/>
      <c r="B41" s="279"/>
      <c r="C41" s="296"/>
      <c r="D41" s="297"/>
      <c r="E41" s="301"/>
      <c r="F41" s="301"/>
      <c r="G41" s="304"/>
      <c r="H41" s="304"/>
      <c r="I41" s="307"/>
      <c r="J41" s="307"/>
      <c r="K41" s="301"/>
      <c r="L41" s="301"/>
      <c r="M41" s="265"/>
      <c r="N41" s="267"/>
      <c r="O41" s="270"/>
      <c r="P41" s="273"/>
      <c r="R41" s="34"/>
      <c r="S41" s="34" t="s">
        <v>200</v>
      </c>
    </row>
    <row r="42" spans="1:23" ht="19.5" customHeight="1" x14ac:dyDescent="0.2">
      <c r="A42" s="276"/>
      <c r="B42" s="279"/>
      <c r="C42" s="296"/>
      <c r="D42" s="297"/>
      <c r="E42" s="301"/>
      <c r="F42" s="301"/>
      <c r="G42" s="304"/>
      <c r="H42" s="304"/>
      <c r="I42" s="307"/>
      <c r="J42" s="307"/>
      <c r="K42" s="301"/>
      <c r="L42" s="301"/>
      <c r="M42" s="265"/>
      <c r="N42" s="267"/>
      <c r="O42" s="270"/>
      <c r="P42" s="273"/>
      <c r="S42" s="34" t="s">
        <v>691</v>
      </c>
      <c r="V42" s="202" t="s">
        <v>182</v>
      </c>
    </row>
    <row r="43" spans="1:23" ht="19.5" customHeight="1" x14ac:dyDescent="0.2">
      <c r="A43" s="276"/>
      <c r="B43" s="279"/>
      <c r="C43" s="296"/>
      <c r="D43" s="297"/>
      <c r="E43" s="301"/>
      <c r="F43" s="301"/>
      <c r="G43" s="304"/>
      <c r="H43" s="304"/>
      <c r="I43" s="307"/>
      <c r="J43" s="307"/>
      <c r="K43" s="301"/>
      <c r="L43" s="301"/>
      <c r="M43" s="265"/>
      <c r="N43" s="267"/>
      <c r="O43" s="270"/>
      <c r="P43" s="273"/>
      <c r="S43" s="34" t="s">
        <v>705</v>
      </c>
      <c r="V43" s="34"/>
    </row>
    <row r="44" spans="1:23" ht="19.5" customHeight="1" x14ac:dyDescent="0.2">
      <c r="A44" s="276"/>
      <c r="B44" s="279"/>
      <c r="C44" s="296"/>
      <c r="D44" s="297"/>
      <c r="E44" s="301"/>
      <c r="F44" s="301"/>
      <c r="G44" s="304"/>
      <c r="H44" s="304"/>
      <c r="I44" s="307"/>
      <c r="J44" s="307"/>
      <c r="K44" s="301"/>
      <c r="L44" s="301"/>
      <c r="M44" s="265"/>
      <c r="N44" s="267"/>
      <c r="O44" s="270"/>
      <c r="P44" s="273"/>
      <c r="S44" s="34" t="s">
        <v>706</v>
      </c>
      <c r="V44" s="34"/>
    </row>
    <row r="45" spans="1:23" ht="19.5" customHeight="1" x14ac:dyDescent="0.2">
      <c r="A45" s="276"/>
      <c r="B45" s="279"/>
      <c r="C45" s="296"/>
      <c r="D45" s="297"/>
      <c r="E45" s="301"/>
      <c r="F45" s="301"/>
      <c r="G45" s="304"/>
      <c r="H45" s="304"/>
      <c r="I45" s="307"/>
      <c r="J45" s="307"/>
      <c r="K45" s="301"/>
      <c r="L45" s="301"/>
      <c r="M45" s="265"/>
      <c r="N45" s="267"/>
      <c r="O45" s="270"/>
      <c r="P45" s="273"/>
      <c r="R45" s="34" t="s">
        <v>191</v>
      </c>
      <c r="S45" s="193"/>
      <c r="V45" s="34"/>
    </row>
    <row r="46" spans="1:23" ht="19.5" customHeight="1" x14ac:dyDescent="0.2">
      <c r="A46" s="276"/>
      <c r="B46" s="279"/>
      <c r="C46" s="296"/>
      <c r="D46" s="297"/>
      <c r="E46" s="301"/>
      <c r="F46" s="301"/>
      <c r="G46" s="304"/>
      <c r="H46" s="304"/>
      <c r="I46" s="307"/>
      <c r="J46" s="307"/>
      <c r="K46" s="301"/>
      <c r="L46" s="301"/>
      <c r="M46" s="265"/>
      <c r="N46" s="267"/>
      <c r="O46" s="270"/>
      <c r="P46" s="273"/>
      <c r="S46" s="34" t="s">
        <v>192</v>
      </c>
      <c r="V46" s="34"/>
    </row>
    <row r="47" spans="1:23" ht="19.5" customHeight="1" x14ac:dyDescent="0.2">
      <c r="A47" s="276"/>
      <c r="B47" s="279"/>
      <c r="C47" s="296"/>
      <c r="D47" s="297"/>
      <c r="E47" s="301"/>
      <c r="F47" s="301"/>
      <c r="G47" s="304"/>
      <c r="H47" s="304"/>
      <c r="I47" s="307"/>
      <c r="J47" s="307"/>
      <c r="K47" s="301"/>
      <c r="L47" s="301"/>
      <c r="M47" s="265"/>
      <c r="N47" s="267"/>
      <c r="O47" s="270"/>
      <c r="P47" s="273"/>
      <c r="S47" s="34" t="s">
        <v>707</v>
      </c>
      <c r="V47" s="34"/>
    </row>
    <row r="48" spans="1:23" ht="19.5" customHeight="1" x14ac:dyDescent="0.2">
      <c r="A48" s="276"/>
      <c r="B48" s="279"/>
      <c r="C48" s="296"/>
      <c r="D48" s="297"/>
      <c r="E48" s="301"/>
      <c r="F48" s="301"/>
      <c r="G48" s="304"/>
      <c r="H48" s="304"/>
      <c r="I48" s="307"/>
      <c r="J48" s="307"/>
      <c r="K48" s="301"/>
      <c r="L48" s="301"/>
      <c r="M48" s="265"/>
      <c r="N48" s="267"/>
      <c r="O48" s="270"/>
      <c r="P48" s="273"/>
      <c r="S48" s="34"/>
      <c r="T48" s="34" t="s">
        <v>711</v>
      </c>
      <c r="U48" s="313">
        <v>2412517219001</v>
      </c>
      <c r="V48" s="313"/>
      <c r="W48" s="187" t="s">
        <v>180</v>
      </c>
    </row>
    <row r="49" spans="1:26" ht="19.5" customHeight="1" x14ac:dyDescent="0.2">
      <c r="A49" s="276"/>
      <c r="B49" s="279"/>
      <c r="C49" s="296"/>
      <c r="D49" s="297"/>
      <c r="E49" s="301"/>
      <c r="F49" s="301"/>
      <c r="G49" s="304"/>
      <c r="H49" s="304"/>
      <c r="I49" s="307"/>
      <c r="J49" s="307"/>
      <c r="K49" s="301"/>
      <c r="L49" s="301"/>
      <c r="M49" s="265"/>
      <c r="N49" s="267"/>
      <c r="O49" s="270"/>
      <c r="P49" s="273"/>
      <c r="S49" s="34"/>
      <c r="T49" s="34" t="s">
        <v>712</v>
      </c>
      <c r="U49" s="313">
        <v>2403117219001</v>
      </c>
      <c r="V49" s="313"/>
      <c r="W49" s="187" t="s">
        <v>180</v>
      </c>
    </row>
    <row r="50" spans="1:26" ht="19.5" customHeight="1" x14ac:dyDescent="0.2">
      <c r="A50" s="276"/>
      <c r="B50" s="279"/>
      <c r="C50" s="296"/>
      <c r="D50" s="297"/>
      <c r="E50" s="301"/>
      <c r="F50" s="301"/>
      <c r="G50" s="304"/>
      <c r="H50" s="304"/>
      <c r="I50" s="307"/>
      <c r="J50" s="307"/>
      <c r="K50" s="301"/>
      <c r="L50" s="301"/>
      <c r="M50" s="265"/>
      <c r="N50" s="267"/>
      <c r="O50" s="270"/>
      <c r="P50" s="273"/>
      <c r="R50" s="34" t="s">
        <v>153</v>
      </c>
      <c r="S50" s="34" t="s">
        <v>24</v>
      </c>
      <c r="T50" s="34"/>
      <c r="U50" s="213"/>
      <c r="V50" s="213"/>
    </row>
    <row r="51" spans="1:26" ht="19.5" customHeight="1" x14ac:dyDescent="0.2">
      <c r="A51" s="276"/>
      <c r="B51" s="279"/>
      <c r="C51" s="296"/>
      <c r="D51" s="297"/>
      <c r="E51" s="301"/>
      <c r="F51" s="301"/>
      <c r="G51" s="304"/>
      <c r="H51" s="304"/>
      <c r="I51" s="307"/>
      <c r="J51" s="307"/>
      <c r="K51" s="301"/>
      <c r="L51" s="301"/>
      <c r="M51" s="265"/>
      <c r="N51" s="267"/>
      <c r="O51" s="270"/>
      <c r="P51" s="273"/>
      <c r="S51" s="34" t="s">
        <v>187</v>
      </c>
      <c r="T51" s="34"/>
      <c r="U51" s="213"/>
      <c r="V51" s="213"/>
    </row>
    <row r="52" spans="1:26" ht="19.5" customHeight="1" x14ac:dyDescent="0.2">
      <c r="A52" s="276"/>
      <c r="B52" s="279"/>
      <c r="C52" s="296"/>
      <c r="D52" s="297"/>
      <c r="E52" s="301"/>
      <c r="F52" s="301"/>
      <c r="G52" s="304"/>
      <c r="H52" s="304"/>
      <c r="I52" s="307"/>
      <c r="J52" s="307"/>
      <c r="K52" s="301"/>
      <c r="L52" s="301"/>
      <c r="M52" s="265"/>
      <c r="N52" s="267"/>
      <c r="O52" s="270"/>
      <c r="P52" s="273"/>
      <c r="S52" s="34" t="s">
        <v>714</v>
      </c>
      <c r="T52" s="34"/>
      <c r="U52" s="213"/>
      <c r="V52" s="213"/>
      <c r="X52" s="202" t="s">
        <v>182</v>
      </c>
    </row>
    <row r="53" spans="1:26" ht="19.5" customHeight="1" x14ac:dyDescent="0.2">
      <c r="A53" s="276"/>
      <c r="B53" s="279"/>
      <c r="C53" s="296"/>
      <c r="D53" s="297"/>
      <c r="E53" s="301"/>
      <c r="F53" s="301"/>
      <c r="G53" s="304"/>
      <c r="H53" s="304"/>
      <c r="I53" s="307"/>
      <c r="J53" s="307"/>
      <c r="K53" s="301"/>
      <c r="L53" s="301"/>
      <c r="M53" s="265"/>
      <c r="N53" s="267"/>
      <c r="O53" s="270"/>
      <c r="P53" s="273"/>
      <c r="S53" s="34"/>
      <c r="T53" s="34"/>
      <c r="U53" s="213"/>
      <c r="V53" s="213"/>
    </row>
    <row r="54" spans="1:26" ht="19.5" customHeight="1" x14ac:dyDescent="0.2">
      <c r="A54" s="277"/>
      <c r="B54" s="280"/>
      <c r="C54" s="298"/>
      <c r="D54" s="299"/>
      <c r="E54" s="302"/>
      <c r="F54" s="302"/>
      <c r="G54" s="305"/>
      <c r="H54" s="305"/>
      <c r="I54" s="308"/>
      <c r="J54" s="308"/>
      <c r="K54" s="302"/>
      <c r="L54" s="302"/>
      <c r="M54" s="264"/>
      <c r="N54" s="268"/>
      <c r="O54" s="271"/>
      <c r="P54" s="274"/>
      <c r="Q54" s="62">
        <v>0.29166666666666669</v>
      </c>
    </row>
    <row r="55" spans="1:26" ht="19.5" customHeight="1" x14ac:dyDescent="0.2">
      <c r="A55" s="275" t="s">
        <v>26</v>
      </c>
      <c r="B55" s="278">
        <f>SUM(B26+1)</f>
        <v>45714</v>
      </c>
      <c r="C55" s="294" t="s">
        <v>733</v>
      </c>
      <c r="D55" s="295"/>
      <c r="E55" s="300"/>
      <c r="F55" s="300"/>
      <c r="G55" s="303">
        <v>0.31041666666666667</v>
      </c>
      <c r="H55" s="303">
        <v>0.5</v>
      </c>
      <c r="I55" s="306">
        <v>0.5625</v>
      </c>
      <c r="J55" s="306">
        <v>0.75416666666666665</v>
      </c>
      <c r="K55" s="300"/>
      <c r="L55" s="300"/>
      <c r="M55" s="263">
        <f>(F92-E92)+(L92-K92)</f>
        <v>0</v>
      </c>
      <c r="N55" s="266">
        <f>(H55-G55)</f>
        <v>0.18958333333333333</v>
      </c>
      <c r="O55" s="269">
        <f>(J55-I55)</f>
        <v>0.19166666666666665</v>
      </c>
      <c r="P55" s="272">
        <f>SUM(M55:O92)</f>
        <v>0.38124999999999998</v>
      </c>
      <c r="R55" s="34" t="s">
        <v>199</v>
      </c>
      <c r="S55" t="s">
        <v>32</v>
      </c>
    </row>
    <row r="56" spans="1:26" ht="19.5" customHeight="1" x14ac:dyDescent="0.2">
      <c r="A56" s="276"/>
      <c r="B56" s="279"/>
      <c r="C56" s="296"/>
      <c r="D56" s="297"/>
      <c r="E56" s="301"/>
      <c r="F56" s="301"/>
      <c r="G56" s="304"/>
      <c r="H56" s="304"/>
      <c r="I56" s="307"/>
      <c r="J56" s="307"/>
      <c r="K56" s="301"/>
      <c r="L56" s="301"/>
      <c r="M56" s="265"/>
      <c r="N56" s="267"/>
      <c r="O56" s="270"/>
      <c r="P56" s="273"/>
      <c r="R56" s="34"/>
      <c r="S56" s="34" t="s">
        <v>200</v>
      </c>
    </row>
    <row r="57" spans="1:26" ht="19.5" customHeight="1" x14ac:dyDescent="0.2">
      <c r="A57" s="276"/>
      <c r="B57" s="279"/>
      <c r="C57" s="296"/>
      <c r="D57" s="297"/>
      <c r="E57" s="301"/>
      <c r="F57" s="301"/>
      <c r="G57" s="304"/>
      <c r="H57" s="304"/>
      <c r="I57" s="307"/>
      <c r="J57" s="307"/>
      <c r="K57" s="301"/>
      <c r="L57" s="301"/>
      <c r="M57" s="265"/>
      <c r="N57" s="267"/>
      <c r="O57" s="270"/>
      <c r="P57" s="273"/>
      <c r="S57" s="34" t="s">
        <v>705</v>
      </c>
      <c r="V57" s="34"/>
      <c r="Z57" s="187" t="s">
        <v>180</v>
      </c>
    </row>
    <row r="58" spans="1:26" ht="19.5" customHeight="1" x14ac:dyDescent="0.2">
      <c r="A58" s="276"/>
      <c r="B58" s="279"/>
      <c r="C58" s="296"/>
      <c r="D58" s="297"/>
      <c r="E58" s="301"/>
      <c r="F58" s="301"/>
      <c r="G58" s="304"/>
      <c r="H58" s="304"/>
      <c r="I58" s="307"/>
      <c r="J58" s="307"/>
      <c r="K58" s="301"/>
      <c r="L58" s="301"/>
      <c r="M58" s="265"/>
      <c r="N58" s="267"/>
      <c r="O58" s="270"/>
      <c r="P58" s="273"/>
      <c r="S58" s="34" t="s">
        <v>706</v>
      </c>
      <c r="V58" s="34"/>
      <c r="Y58" s="187" t="s">
        <v>180</v>
      </c>
    </row>
    <row r="59" spans="1:26" ht="19.5" customHeight="1" x14ac:dyDescent="0.2">
      <c r="A59" s="276"/>
      <c r="B59" s="279"/>
      <c r="C59" s="296"/>
      <c r="D59" s="297"/>
      <c r="E59" s="301"/>
      <c r="F59" s="301"/>
      <c r="G59" s="304"/>
      <c r="H59" s="304"/>
      <c r="I59" s="307"/>
      <c r="J59" s="307"/>
      <c r="K59" s="301"/>
      <c r="L59" s="301"/>
      <c r="M59" s="265"/>
      <c r="N59" s="267"/>
      <c r="O59" s="270"/>
      <c r="P59" s="273"/>
      <c r="R59" s="34"/>
      <c r="S59" s="34" t="s">
        <v>716</v>
      </c>
      <c r="W59" s="187" t="s">
        <v>180</v>
      </c>
    </row>
    <row r="60" spans="1:26" ht="19.5" customHeight="1" x14ac:dyDescent="0.2">
      <c r="A60" s="276"/>
      <c r="B60" s="279"/>
      <c r="C60" s="296"/>
      <c r="D60" s="297"/>
      <c r="E60" s="301"/>
      <c r="F60" s="301"/>
      <c r="G60" s="304"/>
      <c r="H60" s="304"/>
      <c r="I60" s="307"/>
      <c r="J60" s="307"/>
      <c r="K60" s="301"/>
      <c r="L60" s="301"/>
      <c r="M60" s="265"/>
      <c r="N60" s="267"/>
      <c r="O60" s="270"/>
      <c r="P60" s="273"/>
      <c r="R60" s="34" t="s">
        <v>191</v>
      </c>
      <c r="S60" s="34"/>
      <c r="V60" s="34"/>
    </row>
    <row r="61" spans="1:26" ht="19.5" customHeight="1" x14ac:dyDescent="0.2">
      <c r="A61" s="276"/>
      <c r="B61" s="279"/>
      <c r="C61" s="296"/>
      <c r="D61" s="297"/>
      <c r="E61" s="301"/>
      <c r="F61" s="301"/>
      <c r="G61" s="304"/>
      <c r="H61" s="304"/>
      <c r="I61" s="307"/>
      <c r="J61" s="307"/>
      <c r="K61" s="301"/>
      <c r="L61" s="301"/>
      <c r="M61" s="265"/>
      <c r="N61" s="267"/>
      <c r="O61" s="270"/>
      <c r="P61" s="273"/>
      <c r="S61" s="34" t="s">
        <v>192</v>
      </c>
      <c r="V61" s="34"/>
    </row>
    <row r="62" spans="1:26" ht="19.5" customHeight="1" x14ac:dyDescent="0.2">
      <c r="A62" s="276"/>
      <c r="B62" s="279"/>
      <c r="C62" s="296"/>
      <c r="D62" s="297"/>
      <c r="E62" s="301"/>
      <c r="F62" s="301"/>
      <c r="G62" s="304"/>
      <c r="H62" s="304"/>
      <c r="I62" s="307"/>
      <c r="J62" s="307"/>
      <c r="K62" s="301"/>
      <c r="L62" s="301"/>
      <c r="M62" s="265"/>
      <c r="N62" s="267"/>
      <c r="O62" s="270"/>
      <c r="P62" s="273"/>
      <c r="S62" s="34" t="s">
        <v>707</v>
      </c>
      <c r="V62" s="34"/>
    </row>
    <row r="63" spans="1:26" ht="19.5" customHeight="1" x14ac:dyDescent="0.2">
      <c r="A63" s="276"/>
      <c r="B63" s="279"/>
      <c r="C63" s="296"/>
      <c r="D63" s="297"/>
      <c r="E63" s="301"/>
      <c r="F63" s="301"/>
      <c r="G63" s="304"/>
      <c r="H63" s="304"/>
      <c r="I63" s="307"/>
      <c r="J63" s="307"/>
      <c r="K63" s="301"/>
      <c r="L63" s="301"/>
      <c r="M63" s="265"/>
      <c r="N63" s="267"/>
      <c r="O63" s="270"/>
      <c r="P63" s="273"/>
      <c r="S63" s="34"/>
      <c r="T63" s="34" t="s">
        <v>711</v>
      </c>
      <c r="U63" s="313">
        <v>2412517219001</v>
      </c>
      <c r="V63" s="313"/>
      <c r="W63" s="187" t="s">
        <v>180</v>
      </c>
    </row>
    <row r="64" spans="1:26" ht="19.5" customHeight="1" x14ac:dyDescent="0.2">
      <c r="A64" s="276"/>
      <c r="B64" s="279"/>
      <c r="C64" s="296"/>
      <c r="D64" s="297"/>
      <c r="E64" s="301"/>
      <c r="F64" s="301"/>
      <c r="G64" s="304"/>
      <c r="H64" s="304"/>
      <c r="I64" s="307"/>
      <c r="J64" s="307"/>
      <c r="K64" s="301"/>
      <c r="L64" s="301"/>
      <c r="M64" s="265"/>
      <c r="N64" s="267"/>
      <c r="O64" s="270"/>
      <c r="P64" s="273"/>
      <c r="S64" s="34"/>
      <c r="T64" s="34" t="s">
        <v>712</v>
      </c>
      <c r="U64" s="313">
        <v>2403117219001</v>
      </c>
      <c r="V64" s="313"/>
      <c r="W64" s="187" t="s">
        <v>180</v>
      </c>
    </row>
    <row r="65" spans="1:25" ht="19.5" customHeight="1" x14ac:dyDescent="0.2">
      <c r="A65" s="276"/>
      <c r="B65" s="279"/>
      <c r="C65" s="296"/>
      <c r="D65" s="297"/>
      <c r="E65" s="301"/>
      <c r="F65" s="301"/>
      <c r="G65" s="304"/>
      <c r="H65" s="304"/>
      <c r="I65" s="307"/>
      <c r="J65" s="307"/>
      <c r="K65" s="301"/>
      <c r="L65" s="301"/>
      <c r="M65" s="265"/>
      <c r="N65" s="267"/>
      <c r="O65" s="270"/>
      <c r="P65" s="273"/>
      <c r="R65" t="s">
        <v>171</v>
      </c>
      <c r="S65" s="34" t="s">
        <v>24</v>
      </c>
    </row>
    <row r="66" spans="1:25" ht="19.5" customHeight="1" x14ac:dyDescent="0.2">
      <c r="A66" s="276"/>
      <c r="B66" s="279"/>
      <c r="C66" s="296"/>
      <c r="D66" s="297"/>
      <c r="E66" s="301"/>
      <c r="F66" s="301"/>
      <c r="G66" s="304"/>
      <c r="H66" s="304"/>
      <c r="I66" s="307"/>
      <c r="J66" s="307"/>
      <c r="K66" s="301"/>
      <c r="L66" s="301"/>
      <c r="M66" s="265"/>
      <c r="N66" s="267"/>
      <c r="O66" s="270"/>
      <c r="P66" s="273"/>
      <c r="S66" s="34" t="s">
        <v>179</v>
      </c>
    </row>
    <row r="67" spans="1:25" ht="19.5" customHeight="1" x14ac:dyDescent="0.2">
      <c r="A67" s="276"/>
      <c r="B67" s="279"/>
      <c r="C67" s="296"/>
      <c r="D67" s="297"/>
      <c r="E67" s="301"/>
      <c r="F67" s="301"/>
      <c r="G67" s="304"/>
      <c r="H67" s="304"/>
      <c r="I67" s="307"/>
      <c r="J67" s="307"/>
      <c r="K67" s="301"/>
      <c r="L67" s="301"/>
      <c r="M67" s="265"/>
      <c r="N67" s="267"/>
      <c r="O67" s="270"/>
      <c r="P67" s="273"/>
      <c r="R67" s="34"/>
      <c r="S67" s="34" t="s">
        <v>702</v>
      </c>
    </row>
    <row r="68" spans="1:25" ht="19.5" customHeight="1" x14ac:dyDescent="0.2">
      <c r="A68" s="276"/>
      <c r="B68" s="279"/>
      <c r="C68" s="296"/>
      <c r="D68" s="297"/>
      <c r="E68" s="301"/>
      <c r="F68" s="301"/>
      <c r="G68" s="304"/>
      <c r="H68" s="304"/>
      <c r="I68" s="307"/>
      <c r="J68" s="307"/>
      <c r="K68" s="301"/>
      <c r="L68" s="301"/>
      <c r="M68" s="265"/>
      <c r="N68" s="267"/>
      <c r="O68" s="270"/>
      <c r="P68" s="273"/>
      <c r="S68" s="34" t="s">
        <v>703</v>
      </c>
      <c r="V68" s="202" t="s">
        <v>182</v>
      </c>
      <c r="W68" s="214" t="s">
        <v>715</v>
      </c>
      <c r="X68" s="191"/>
      <c r="Y68" s="191"/>
    </row>
    <row r="69" spans="1:25" ht="19.5" customHeight="1" x14ac:dyDescent="0.2">
      <c r="A69" s="276"/>
      <c r="B69" s="279"/>
      <c r="C69" s="296"/>
      <c r="D69" s="297"/>
      <c r="E69" s="301"/>
      <c r="F69" s="301"/>
      <c r="G69" s="304"/>
      <c r="H69" s="304"/>
      <c r="I69" s="307"/>
      <c r="J69" s="307"/>
      <c r="K69" s="301"/>
      <c r="L69" s="301"/>
      <c r="M69" s="265"/>
      <c r="N69" s="267"/>
      <c r="O69" s="270"/>
      <c r="P69" s="273"/>
      <c r="R69" s="34" t="s">
        <v>172</v>
      </c>
      <c r="S69" s="34" t="s">
        <v>32</v>
      </c>
      <c r="V69" s="34"/>
      <c r="W69" s="34"/>
    </row>
    <row r="70" spans="1:25" ht="19.5" customHeight="1" x14ac:dyDescent="0.2">
      <c r="A70" s="276"/>
      <c r="B70" s="279"/>
      <c r="C70" s="296"/>
      <c r="D70" s="297"/>
      <c r="E70" s="301"/>
      <c r="F70" s="301"/>
      <c r="G70" s="304"/>
      <c r="H70" s="304"/>
      <c r="I70" s="307"/>
      <c r="J70" s="307"/>
      <c r="K70" s="301"/>
      <c r="L70" s="301"/>
      <c r="M70" s="265"/>
      <c r="N70" s="267"/>
      <c r="O70" s="270"/>
      <c r="P70" s="273"/>
      <c r="S70" s="34" t="s">
        <v>178</v>
      </c>
      <c r="V70" s="34"/>
      <c r="W70" s="34"/>
    </row>
    <row r="71" spans="1:25" ht="19.5" customHeight="1" x14ac:dyDescent="0.2">
      <c r="A71" s="276"/>
      <c r="B71" s="279"/>
      <c r="C71" s="296"/>
      <c r="D71" s="297"/>
      <c r="E71" s="301"/>
      <c r="F71" s="301"/>
      <c r="G71" s="304"/>
      <c r="H71" s="304"/>
      <c r="I71" s="307"/>
      <c r="J71" s="307"/>
      <c r="K71" s="301"/>
      <c r="L71" s="301"/>
      <c r="M71" s="265"/>
      <c r="N71" s="267"/>
      <c r="O71" s="270"/>
      <c r="P71" s="273"/>
      <c r="S71" s="34" t="s">
        <v>717</v>
      </c>
      <c r="V71" s="34"/>
      <c r="W71" s="34"/>
    </row>
    <row r="72" spans="1:25" ht="19.5" customHeight="1" x14ac:dyDescent="0.2">
      <c r="A72" s="276"/>
      <c r="B72" s="279"/>
      <c r="C72" s="296"/>
      <c r="D72" s="297"/>
      <c r="E72" s="301"/>
      <c r="F72" s="301"/>
      <c r="G72" s="304"/>
      <c r="H72" s="304"/>
      <c r="I72" s="307"/>
      <c r="J72" s="307"/>
      <c r="K72" s="301"/>
      <c r="L72" s="301"/>
      <c r="M72" s="265"/>
      <c r="N72" s="267"/>
      <c r="O72" s="270"/>
      <c r="P72" s="273"/>
      <c r="S72" s="34"/>
      <c r="T72" s="34" t="s">
        <v>672</v>
      </c>
      <c r="U72" s="351" t="s">
        <v>381</v>
      </c>
      <c r="V72" s="313"/>
      <c r="W72" s="202" t="s">
        <v>182</v>
      </c>
    </row>
    <row r="73" spans="1:25" ht="19.5" customHeight="1" x14ac:dyDescent="0.2">
      <c r="A73" s="276"/>
      <c r="B73" s="279"/>
      <c r="C73" s="296"/>
      <c r="D73" s="297"/>
      <c r="E73" s="301"/>
      <c r="F73" s="301"/>
      <c r="G73" s="304"/>
      <c r="H73" s="304"/>
      <c r="I73" s="307"/>
      <c r="J73" s="307"/>
      <c r="K73" s="301"/>
      <c r="L73" s="301"/>
      <c r="M73" s="265"/>
      <c r="N73" s="267"/>
      <c r="O73" s="270"/>
      <c r="P73" s="273"/>
      <c r="S73" s="205" t="s">
        <v>718</v>
      </c>
      <c r="T73" s="34" t="s">
        <v>205</v>
      </c>
      <c r="U73" s="351" t="s">
        <v>671</v>
      </c>
      <c r="V73" s="351"/>
      <c r="W73" s="202" t="s">
        <v>182</v>
      </c>
      <c r="X73" s="34"/>
    </row>
    <row r="74" spans="1:25" ht="19.5" customHeight="1" x14ac:dyDescent="0.2">
      <c r="A74" s="276"/>
      <c r="B74" s="279"/>
      <c r="C74" s="296"/>
      <c r="D74" s="297"/>
      <c r="E74" s="301"/>
      <c r="F74" s="301"/>
      <c r="G74" s="304"/>
      <c r="H74" s="304"/>
      <c r="I74" s="307"/>
      <c r="J74" s="307"/>
      <c r="K74" s="301"/>
      <c r="L74" s="301"/>
      <c r="M74" s="265"/>
      <c r="N74" s="267"/>
      <c r="O74" s="270"/>
      <c r="P74" s="273"/>
      <c r="R74" s="34" t="s">
        <v>231</v>
      </c>
      <c r="S74" s="34" t="s">
        <v>32</v>
      </c>
      <c r="T74" s="34"/>
      <c r="U74" s="217"/>
      <c r="V74" s="217"/>
      <c r="W74" s="34"/>
      <c r="X74" s="34"/>
    </row>
    <row r="75" spans="1:25" ht="19.5" customHeight="1" x14ac:dyDescent="0.2">
      <c r="A75" s="276"/>
      <c r="B75" s="279"/>
      <c r="C75" s="296"/>
      <c r="D75" s="297"/>
      <c r="E75" s="301"/>
      <c r="F75" s="301"/>
      <c r="G75" s="304"/>
      <c r="H75" s="304"/>
      <c r="I75" s="307"/>
      <c r="J75" s="307"/>
      <c r="K75" s="301"/>
      <c r="L75" s="301"/>
      <c r="M75" s="265"/>
      <c r="N75" s="267"/>
      <c r="O75" s="270"/>
      <c r="P75" s="273"/>
      <c r="S75" s="34" t="s">
        <v>148</v>
      </c>
      <c r="T75" s="34"/>
      <c r="U75" s="217"/>
      <c r="V75" s="217"/>
      <c r="W75" s="34"/>
      <c r="X75" s="34"/>
    </row>
    <row r="76" spans="1:25" ht="19.5" customHeight="1" x14ac:dyDescent="0.2">
      <c r="A76" s="276"/>
      <c r="B76" s="279"/>
      <c r="C76" s="296"/>
      <c r="D76" s="297"/>
      <c r="E76" s="301"/>
      <c r="F76" s="301"/>
      <c r="G76" s="304"/>
      <c r="H76" s="304"/>
      <c r="I76" s="307"/>
      <c r="J76" s="307"/>
      <c r="K76" s="301"/>
      <c r="L76" s="301"/>
      <c r="M76" s="265"/>
      <c r="N76" s="267"/>
      <c r="O76" s="270"/>
      <c r="P76" s="273"/>
      <c r="S76" s="34" t="s">
        <v>719</v>
      </c>
      <c r="T76" s="34"/>
      <c r="U76" s="217"/>
      <c r="V76" s="217"/>
      <c r="W76" s="34"/>
      <c r="X76" s="34"/>
    </row>
    <row r="77" spans="1:25" ht="19.5" customHeight="1" x14ac:dyDescent="0.2">
      <c r="A77" s="276"/>
      <c r="B77" s="279"/>
      <c r="C77" s="296"/>
      <c r="D77" s="297"/>
      <c r="E77" s="301"/>
      <c r="F77" s="301"/>
      <c r="G77" s="304"/>
      <c r="H77" s="304"/>
      <c r="I77" s="307"/>
      <c r="J77" s="307"/>
      <c r="K77" s="301"/>
      <c r="L77" s="301"/>
      <c r="M77" s="265"/>
      <c r="N77" s="267"/>
      <c r="O77" s="270"/>
      <c r="P77" s="273"/>
      <c r="S77" s="34"/>
      <c r="T77" s="34" t="s">
        <v>720</v>
      </c>
      <c r="U77" s="217"/>
      <c r="V77" s="202" t="s">
        <v>182</v>
      </c>
      <c r="W77" s="214" t="s">
        <v>721</v>
      </c>
      <c r="X77" s="214"/>
    </row>
    <row r="78" spans="1:25" ht="19.5" customHeight="1" x14ac:dyDescent="0.2">
      <c r="A78" s="276"/>
      <c r="B78" s="279"/>
      <c r="C78" s="296"/>
      <c r="D78" s="297"/>
      <c r="E78" s="301"/>
      <c r="F78" s="301"/>
      <c r="G78" s="304"/>
      <c r="H78" s="304"/>
      <c r="I78" s="307"/>
      <c r="J78" s="307"/>
      <c r="K78" s="301"/>
      <c r="L78" s="301"/>
      <c r="M78" s="265"/>
      <c r="N78" s="267"/>
      <c r="O78" s="270"/>
      <c r="P78" s="273"/>
      <c r="R78" s="34" t="s">
        <v>153</v>
      </c>
      <c r="S78" s="34" t="s">
        <v>24</v>
      </c>
      <c r="T78" s="34"/>
      <c r="U78" s="217"/>
      <c r="V78" s="34"/>
      <c r="W78" s="34"/>
      <c r="X78" s="34"/>
    </row>
    <row r="79" spans="1:25" ht="19.5" customHeight="1" x14ac:dyDescent="0.2">
      <c r="A79" s="276"/>
      <c r="B79" s="279"/>
      <c r="C79" s="296"/>
      <c r="D79" s="297"/>
      <c r="E79" s="301"/>
      <c r="F79" s="301"/>
      <c r="G79" s="304"/>
      <c r="H79" s="304"/>
      <c r="I79" s="307"/>
      <c r="J79" s="307"/>
      <c r="K79" s="301"/>
      <c r="L79" s="301"/>
      <c r="M79" s="265"/>
      <c r="N79" s="267"/>
      <c r="O79" s="270"/>
      <c r="P79" s="273"/>
      <c r="S79" s="34" t="s">
        <v>187</v>
      </c>
      <c r="T79" s="34"/>
      <c r="U79" s="217"/>
      <c r="V79" s="34"/>
      <c r="W79" s="34"/>
      <c r="X79" s="34"/>
    </row>
    <row r="80" spans="1:25" ht="19.5" customHeight="1" x14ac:dyDescent="0.2">
      <c r="A80" s="276"/>
      <c r="B80" s="279"/>
      <c r="C80" s="296"/>
      <c r="D80" s="297"/>
      <c r="E80" s="301"/>
      <c r="F80" s="301"/>
      <c r="G80" s="304"/>
      <c r="H80" s="304"/>
      <c r="I80" s="307"/>
      <c r="J80" s="307"/>
      <c r="K80" s="301"/>
      <c r="L80" s="301"/>
      <c r="M80" s="265"/>
      <c r="N80" s="267"/>
      <c r="O80" s="270"/>
      <c r="P80" s="273"/>
      <c r="S80" s="34" t="s">
        <v>722</v>
      </c>
      <c r="T80" s="34"/>
      <c r="U80" s="217"/>
      <c r="V80" s="34"/>
      <c r="W80" s="202" t="s">
        <v>182</v>
      </c>
      <c r="X80" s="34"/>
    </row>
    <row r="81" spans="1:24" ht="19.5" customHeight="1" x14ac:dyDescent="0.2">
      <c r="A81" s="276"/>
      <c r="B81" s="279"/>
      <c r="C81" s="296"/>
      <c r="D81" s="297"/>
      <c r="E81" s="301"/>
      <c r="F81" s="301"/>
      <c r="G81" s="304"/>
      <c r="H81" s="304"/>
      <c r="I81" s="307"/>
      <c r="J81" s="307"/>
      <c r="K81" s="301"/>
      <c r="L81" s="301"/>
      <c r="M81" s="265"/>
      <c r="N81" s="267"/>
      <c r="O81" s="270"/>
      <c r="P81" s="273"/>
      <c r="R81" s="34" t="s">
        <v>147</v>
      </c>
      <c r="S81" s="34" t="s">
        <v>32</v>
      </c>
      <c r="T81" s="34"/>
      <c r="U81" s="217"/>
      <c r="V81" s="34"/>
      <c r="X81" s="34"/>
    </row>
    <row r="82" spans="1:24" ht="19.5" customHeight="1" x14ac:dyDescent="0.2">
      <c r="A82" s="276"/>
      <c r="B82" s="279"/>
      <c r="C82" s="296"/>
      <c r="D82" s="297"/>
      <c r="E82" s="301"/>
      <c r="F82" s="301"/>
      <c r="G82" s="304"/>
      <c r="H82" s="304"/>
      <c r="I82" s="307"/>
      <c r="J82" s="307"/>
      <c r="K82" s="301"/>
      <c r="L82" s="301"/>
      <c r="M82" s="265"/>
      <c r="N82" s="267"/>
      <c r="O82" s="270"/>
      <c r="P82" s="273"/>
      <c r="S82" s="34" t="s">
        <v>148</v>
      </c>
      <c r="T82" s="34"/>
      <c r="U82" s="217"/>
      <c r="V82" s="34"/>
      <c r="X82" s="34"/>
    </row>
    <row r="83" spans="1:24" ht="19.5" customHeight="1" x14ac:dyDescent="0.2">
      <c r="A83" s="276"/>
      <c r="B83" s="279"/>
      <c r="C83" s="296"/>
      <c r="D83" s="297"/>
      <c r="E83" s="301"/>
      <c r="F83" s="301"/>
      <c r="G83" s="304"/>
      <c r="H83" s="304"/>
      <c r="I83" s="307"/>
      <c r="J83" s="307"/>
      <c r="K83" s="301"/>
      <c r="L83" s="301"/>
      <c r="M83" s="265"/>
      <c r="N83" s="267"/>
      <c r="O83" s="270"/>
      <c r="P83" s="273"/>
      <c r="S83" s="34" t="s">
        <v>723</v>
      </c>
      <c r="T83" s="34"/>
      <c r="U83" s="217"/>
      <c r="V83" s="34"/>
      <c r="X83" s="34"/>
    </row>
    <row r="84" spans="1:24" ht="19.5" customHeight="1" x14ac:dyDescent="0.2">
      <c r="A84" s="276"/>
      <c r="B84" s="279"/>
      <c r="C84" s="296"/>
      <c r="D84" s="297"/>
      <c r="E84" s="301"/>
      <c r="F84" s="301"/>
      <c r="G84" s="304"/>
      <c r="H84" s="304"/>
      <c r="I84" s="307"/>
      <c r="J84" s="307"/>
      <c r="K84" s="301"/>
      <c r="L84" s="301"/>
      <c r="M84" s="265"/>
      <c r="N84" s="267"/>
      <c r="O84" s="270"/>
      <c r="P84" s="273"/>
      <c r="S84" s="34" t="s">
        <v>724</v>
      </c>
      <c r="T84" s="34"/>
      <c r="U84" s="217"/>
      <c r="V84" s="34"/>
      <c r="W84" s="34"/>
      <c r="X84" s="34"/>
    </row>
    <row r="85" spans="1:24" ht="19.5" customHeight="1" x14ac:dyDescent="0.2">
      <c r="A85" s="276"/>
      <c r="B85" s="279"/>
      <c r="C85" s="296"/>
      <c r="D85" s="297"/>
      <c r="E85" s="301"/>
      <c r="F85" s="301"/>
      <c r="G85" s="304"/>
      <c r="H85" s="304"/>
      <c r="I85" s="307"/>
      <c r="J85" s="307"/>
      <c r="K85" s="301"/>
      <c r="L85" s="301"/>
      <c r="M85" s="265"/>
      <c r="N85" s="267"/>
      <c r="O85" s="270"/>
      <c r="P85" s="273"/>
      <c r="S85" s="34"/>
      <c r="T85" s="34" t="s">
        <v>725</v>
      </c>
      <c r="U85" s="351" t="s">
        <v>726</v>
      </c>
      <c r="V85" s="351"/>
      <c r="W85" s="202" t="s">
        <v>182</v>
      </c>
      <c r="X85" s="34"/>
    </row>
    <row r="86" spans="1:24" ht="19.5" customHeight="1" x14ac:dyDescent="0.2">
      <c r="A86" s="276"/>
      <c r="B86" s="279"/>
      <c r="C86" s="296"/>
      <c r="D86" s="297"/>
      <c r="E86" s="301"/>
      <c r="F86" s="301"/>
      <c r="G86" s="304"/>
      <c r="H86" s="304"/>
      <c r="I86" s="307"/>
      <c r="J86" s="307"/>
      <c r="K86" s="301"/>
      <c r="L86" s="301"/>
      <c r="M86" s="265"/>
      <c r="N86" s="267"/>
      <c r="O86" s="270"/>
      <c r="P86" s="273"/>
      <c r="S86" s="34"/>
      <c r="T86" s="34" t="s">
        <v>727</v>
      </c>
      <c r="U86" s="351" t="s">
        <v>728</v>
      </c>
      <c r="V86" s="351"/>
      <c r="W86" s="202" t="s">
        <v>182</v>
      </c>
      <c r="X86" s="34"/>
    </row>
    <row r="87" spans="1:24" ht="19.5" customHeight="1" x14ac:dyDescent="0.2">
      <c r="A87" s="276"/>
      <c r="B87" s="279"/>
      <c r="C87" s="296"/>
      <c r="D87" s="297"/>
      <c r="E87" s="301"/>
      <c r="F87" s="301"/>
      <c r="G87" s="304"/>
      <c r="H87" s="304"/>
      <c r="I87" s="307"/>
      <c r="J87" s="307"/>
      <c r="K87" s="301"/>
      <c r="L87" s="301"/>
      <c r="M87" s="265"/>
      <c r="N87" s="267"/>
      <c r="O87" s="270"/>
      <c r="P87" s="273"/>
      <c r="R87" s="34" t="s">
        <v>222</v>
      </c>
      <c r="S87" s="34"/>
      <c r="T87" s="34"/>
      <c r="U87" s="217"/>
      <c r="V87" s="217"/>
      <c r="X87" s="34"/>
    </row>
    <row r="88" spans="1:24" ht="19.5" customHeight="1" x14ac:dyDescent="0.2">
      <c r="A88" s="276"/>
      <c r="B88" s="279"/>
      <c r="C88" s="296"/>
      <c r="D88" s="297"/>
      <c r="E88" s="301"/>
      <c r="F88" s="301"/>
      <c r="G88" s="304"/>
      <c r="H88" s="304"/>
      <c r="I88" s="307"/>
      <c r="J88" s="307"/>
      <c r="K88" s="301"/>
      <c r="L88" s="301"/>
      <c r="M88" s="265"/>
      <c r="N88" s="267"/>
      <c r="O88" s="270"/>
      <c r="P88" s="273"/>
      <c r="S88" s="34" t="s">
        <v>9</v>
      </c>
      <c r="T88" s="34"/>
      <c r="U88" s="217"/>
      <c r="V88" s="217"/>
      <c r="X88" s="34"/>
    </row>
    <row r="89" spans="1:24" ht="19.5" customHeight="1" x14ac:dyDescent="0.2">
      <c r="A89" s="276"/>
      <c r="B89" s="279"/>
      <c r="C89" s="296"/>
      <c r="D89" s="297"/>
      <c r="E89" s="301"/>
      <c r="F89" s="301"/>
      <c r="G89" s="304"/>
      <c r="H89" s="304"/>
      <c r="I89" s="307"/>
      <c r="J89" s="307"/>
      <c r="K89" s="301"/>
      <c r="L89" s="301"/>
      <c r="M89" s="265"/>
      <c r="N89" s="267"/>
      <c r="O89" s="270"/>
      <c r="P89" s="273"/>
      <c r="S89" s="34" t="s">
        <v>729</v>
      </c>
      <c r="T89" s="34"/>
      <c r="U89" s="217"/>
      <c r="V89" s="217"/>
      <c r="X89" s="34"/>
    </row>
    <row r="90" spans="1:24" ht="19.5" customHeight="1" x14ac:dyDescent="0.2">
      <c r="A90" s="276"/>
      <c r="B90" s="279"/>
      <c r="C90" s="296"/>
      <c r="D90" s="297"/>
      <c r="E90" s="301"/>
      <c r="F90" s="301"/>
      <c r="G90" s="304"/>
      <c r="H90" s="304"/>
      <c r="I90" s="307"/>
      <c r="J90" s="307"/>
      <c r="K90" s="301"/>
      <c r="L90" s="301"/>
      <c r="M90" s="265"/>
      <c r="N90" s="267"/>
      <c r="O90" s="270"/>
      <c r="P90" s="273"/>
      <c r="S90" s="34"/>
      <c r="T90" s="34" t="s">
        <v>730</v>
      </c>
      <c r="U90" s="351" t="s">
        <v>732</v>
      </c>
      <c r="V90" s="351"/>
      <c r="W90" s="34"/>
      <c r="X90" s="34"/>
    </row>
    <row r="91" spans="1:24" ht="19.5" customHeight="1" x14ac:dyDescent="0.2">
      <c r="A91" s="276"/>
      <c r="B91" s="279"/>
      <c r="C91" s="296"/>
      <c r="D91" s="297"/>
      <c r="E91" s="301"/>
      <c r="F91" s="301"/>
      <c r="G91" s="304"/>
      <c r="H91" s="304"/>
      <c r="I91" s="307"/>
      <c r="J91" s="307"/>
      <c r="K91" s="301"/>
      <c r="L91" s="301"/>
      <c r="M91" s="265"/>
      <c r="N91" s="267"/>
      <c r="O91" s="270"/>
      <c r="P91" s="273"/>
      <c r="S91" s="34"/>
      <c r="T91" s="34" t="s">
        <v>731</v>
      </c>
      <c r="U91" s="217"/>
      <c r="V91" s="217"/>
      <c r="W91" s="34"/>
      <c r="X91" s="34"/>
    </row>
    <row r="92" spans="1:24" ht="19.5" customHeight="1" x14ac:dyDescent="0.2">
      <c r="A92" s="277"/>
      <c r="B92" s="280"/>
      <c r="C92" s="298"/>
      <c r="D92" s="299"/>
      <c r="E92" s="302"/>
      <c r="F92" s="302"/>
      <c r="G92" s="305"/>
      <c r="H92" s="305"/>
      <c r="I92" s="308"/>
      <c r="J92" s="308"/>
      <c r="K92" s="302"/>
      <c r="L92" s="302"/>
      <c r="M92" s="264"/>
      <c r="N92" s="268"/>
      <c r="O92" s="271"/>
      <c r="P92" s="274"/>
      <c r="Q92" s="62">
        <v>0.29166666666666669</v>
      </c>
    </row>
    <row r="93" spans="1:24" ht="19.5" customHeight="1" x14ac:dyDescent="0.2">
      <c r="A93" s="275" t="s">
        <v>30</v>
      </c>
      <c r="B93" s="278">
        <f>SUM(B55+1)</f>
        <v>45715</v>
      </c>
      <c r="C93" s="288" t="s">
        <v>51</v>
      </c>
      <c r="D93" s="289"/>
      <c r="E93" s="352"/>
      <c r="F93" s="352"/>
      <c r="G93" s="355">
        <v>0</v>
      </c>
      <c r="H93" s="355">
        <v>0</v>
      </c>
      <c r="I93" s="355">
        <v>0</v>
      </c>
      <c r="J93" s="355">
        <v>0</v>
      </c>
      <c r="K93" s="352"/>
      <c r="L93" s="352"/>
      <c r="M93" s="348">
        <f>(F95-E95)+(L95-K95)</f>
        <v>0</v>
      </c>
      <c r="N93" s="348">
        <f>(H93-G93)</f>
        <v>0</v>
      </c>
      <c r="O93" s="348">
        <f>(J93-I93)</f>
        <v>0</v>
      </c>
      <c r="P93" s="348">
        <f>SUM(M93:O95)</f>
        <v>0</v>
      </c>
      <c r="R93" s="34"/>
    </row>
    <row r="94" spans="1:24" ht="19.5" customHeight="1" x14ac:dyDescent="0.2">
      <c r="A94" s="276"/>
      <c r="B94" s="279"/>
      <c r="C94" s="290"/>
      <c r="D94" s="291"/>
      <c r="E94" s="353"/>
      <c r="F94" s="353"/>
      <c r="G94" s="356"/>
      <c r="H94" s="356"/>
      <c r="I94" s="356"/>
      <c r="J94" s="356"/>
      <c r="K94" s="353"/>
      <c r="L94" s="353"/>
      <c r="M94" s="349"/>
      <c r="N94" s="349"/>
      <c r="O94" s="349"/>
      <c r="P94" s="349"/>
    </row>
    <row r="95" spans="1:24" ht="19.5" customHeight="1" x14ac:dyDescent="0.2">
      <c r="A95" s="277"/>
      <c r="B95" s="280"/>
      <c r="C95" s="292"/>
      <c r="D95" s="293"/>
      <c r="E95" s="354"/>
      <c r="F95" s="354"/>
      <c r="G95" s="357"/>
      <c r="H95" s="357"/>
      <c r="I95" s="357"/>
      <c r="J95" s="357"/>
      <c r="K95" s="354"/>
      <c r="L95" s="354"/>
      <c r="M95" s="350"/>
      <c r="N95" s="350"/>
      <c r="O95" s="350"/>
      <c r="P95" s="350"/>
      <c r="Q95" s="62">
        <v>0</v>
      </c>
    </row>
    <row r="96" spans="1:24" ht="19.5" customHeight="1" x14ac:dyDescent="0.2">
      <c r="A96" s="275" t="s">
        <v>31</v>
      </c>
      <c r="B96" s="278">
        <f>SUM(B93+1)</f>
        <v>45716</v>
      </c>
      <c r="C96" s="288" t="s">
        <v>51</v>
      </c>
      <c r="D96" s="289"/>
      <c r="E96" s="352"/>
      <c r="F96" s="352"/>
      <c r="G96" s="355">
        <v>0</v>
      </c>
      <c r="H96" s="355">
        <v>0</v>
      </c>
      <c r="I96" s="355">
        <v>0</v>
      </c>
      <c r="J96" s="355">
        <v>0</v>
      </c>
      <c r="K96" s="352"/>
      <c r="L96" s="352"/>
      <c r="M96" s="348">
        <f>(F98-E98)+(L98-K98)</f>
        <v>0</v>
      </c>
      <c r="N96" s="348">
        <f>(H96-G96)</f>
        <v>0</v>
      </c>
      <c r="O96" s="348">
        <f>(J96-I96)</f>
        <v>0</v>
      </c>
      <c r="P96" s="348">
        <f>SUM(M96:O98)</f>
        <v>0</v>
      </c>
      <c r="S96" s="34"/>
      <c r="W96" s="34"/>
    </row>
    <row r="97" spans="1:23" ht="19.5" customHeight="1" x14ac:dyDescent="0.2">
      <c r="A97" s="276"/>
      <c r="B97" s="279"/>
      <c r="C97" s="290"/>
      <c r="D97" s="291"/>
      <c r="E97" s="353"/>
      <c r="F97" s="353"/>
      <c r="G97" s="356"/>
      <c r="H97" s="356"/>
      <c r="I97" s="356"/>
      <c r="J97" s="356"/>
      <c r="K97" s="353"/>
      <c r="L97" s="353"/>
      <c r="M97" s="349"/>
      <c r="N97" s="349"/>
      <c r="O97" s="349"/>
      <c r="P97" s="349"/>
      <c r="S97" s="34"/>
      <c r="W97" s="34"/>
    </row>
    <row r="98" spans="1:23" ht="19.5" customHeight="1" x14ac:dyDescent="0.2">
      <c r="A98" s="277"/>
      <c r="B98" s="280"/>
      <c r="C98" s="292"/>
      <c r="D98" s="293"/>
      <c r="E98" s="354"/>
      <c r="F98" s="354"/>
      <c r="G98" s="357"/>
      <c r="H98" s="357"/>
      <c r="I98" s="357"/>
      <c r="J98" s="357"/>
      <c r="K98" s="354"/>
      <c r="L98" s="354"/>
      <c r="M98" s="350"/>
      <c r="N98" s="350"/>
      <c r="O98" s="350"/>
      <c r="P98" s="350"/>
      <c r="Q98" s="62">
        <v>0</v>
      </c>
      <c r="W98" s="34"/>
    </row>
    <row r="99" spans="1:23" ht="19.5" customHeight="1" x14ac:dyDescent="0.2">
      <c r="A99" s="35" t="s">
        <v>34</v>
      </c>
      <c r="B99" s="36">
        <f>SUM(B96+1)</f>
        <v>45717</v>
      </c>
      <c r="C99" s="294"/>
      <c r="D99" s="295"/>
      <c r="E99" s="300"/>
      <c r="F99" s="300"/>
      <c r="G99" s="300"/>
      <c r="H99" s="300"/>
      <c r="I99" s="300"/>
      <c r="J99" s="300"/>
      <c r="K99" s="300"/>
      <c r="L99" s="300"/>
      <c r="M99" s="263">
        <f>(F99-E99)+(L99-K99)</f>
        <v>0</v>
      </c>
      <c r="N99" s="263">
        <f>(H99-G99)+(J99-I99)</f>
        <v>0</v>
      </c>
      <c r="O99" s="263">
        <f>(H99-G99)+(J99-I99)</f>
        <v>0</v>
      </c>
      <c r="P99" s="263">
        <f>SUM(M99:O100)</f>
        <v>0</v>
      </c>
    </row>
    <row r="100" spans="1:23" ht="19.5" customHeight="1" x14ac:dyDescent="0.2">
      <c r="A100" s="37" t="s">
        <v>35</v>
      </c>
      <c r="B100" s="36">
        <f>SUM(B99+1)</f>
        <v>45718</v>
      </c>
      <c r="C100" s="298"/>
      <c r="D100" s="299"/>
      <c r="E100" s="302"/>
      <c r="F100" s="302"/>
      <c r="G100" s="302"/>
      <c r="H100" s="302"/>
      <c r="I100" s="302"/>
      <c r="J100" s="302"/>
      <c r="K100" s="302"/>
      <c r="L100" s="302"/>
      <c r="M100" s="264"/>
      <c r="N100" s="264"/>
      <c r="O100" s="264"/>
      <c r="P100" s="264"/>
    </row>
    <row r="101" spans="1:23" ht="30" customHeight="1" x14ac:dyDescent="0.2">
      <c r="A101" s="38"/>
      <c r="B101" s="38"/>
      <c r="C101" s="38"/>
      <c r="D101" s="38"/>
      <c r="E101" s="39"/>
      <c r="F101" s="40"/>
      <c r="G101" s="40"/>
      <c r="H101" s="38"/>
      <c r="I101" s="38"/>
      <c r="J101" s="38"/>
      <c r="K101" s="41"/>
      <c r="L101" s="41"/>
      <c r="M101" s="41"/>
      <c r="N101" s="38"/>
    </row>
    <row r="102" spans="1:23" ht="30.75" customHeight="1" x14ac:dyDescent="0.2">
      <c r="A102" s="38"/>
      <c r="B102" s="38"/>
      <c r="C102" s="38"/>
      <c r="D102" s="38"/>
      <c r="F102" s="38"/>
      <c r="G102" s="38"/>
      <c r="H102" s="38"/>
      <c r="I102" s="38"/>
      <c r="J102" s="281" t="s">
        <v>36</v>
      </c>
      <c r="K102" s="281"/>
      <c r="L102" s="281"/>
      <c r="M102" s="108">
        <f>SUM(M9+M26+M55+M93+M96+M99+M100)</f>
        <v>0</v>
      </c>
      <c r="N102" s="110">
        <f>SUM(N9+N26+N55+N93+N96+N99+N100)</f>
        <v>0.54652777777777783</v>
      </c>
      <c r="O102" s="109">
        <f>SUM(O9+O26+O55+O93+O96+O99+O100)</f>
        <v>0.50833333333333341</v>
      </c>
      <c r="P102" s="111">
        <f>SUM(P9+P26+P55+P93+P96+P99+P100)</f>
        <v>1.0548611111111112</v>
      </c>
    </row>
    <row r="103" spans="1:23" ht="30.75" customHeight="1" x14ac:dyDescent="0.2">
      <c r="A103" s="38"/>
      <c r="B103" s="38"/>
      <c r="C103" s="38"/>
      <c r="D103" s="38"/>
      <c r="F103" s="38"/>
      <c r="G103" s="38"/>
      <c r="H103" s="38"/>
      <c r="I103" s="38"/>
      <c r="J103" s="281" t="s">
        <v>37</v>
      </c>
      <c r="K103" s="281"/>
      <c r="L103" s="282"/>
      <c r="M103" s="42"/>
      <c r="N103" s="51">
        <f>SUM(Q9:Q100)</f>
        <v>0.875</v>
      </c>
      <c r="O103" s="43"/>
    </row>
    <row r="104" spans="1:23" ht="30.75" customHeight="1" x14ac:dyDescent="0.2">
      <c r="A104" s="38"/>
      <c r="B104" s="38"/>
      <c r="C104" s="38"/>
      <c r="D104" s="38"/>
      <c r="F104" s="38"/>
      <c r="G104" s="38"/>
      <c r="H104" s="38"/>
      <c r="I104" s="38"/>
      <c r="J104" s="281" t="s">
        <v>38</v>
      </c>
      <c r="K104" s="281"/>
      <c r="L104" s="282"/>
      <c r="M104" s="42"/>
      <c r="N104" s="51">
        <f>SUM(P102-N103)</f>
        <v>0.17986111111111125</v>
      </c>
      <c r="O104" s="43"/>
    </row>
    <row r="105" spans="1:23" ht="30.75" customHeight="1" x14ac:dyDescent="0.2">
      <c r="A105" s="38"/>
      <c r="B105" s="38"/>
      <c r="C105" s="38"/>
      <c r="D105" s="38"/>
      <c r="F105" s="38"/>
      <c r="G105" s="38"/>
      <c r="H105" s="38"/>
      <c r="I105" s="38"/>
      <c r="J105" s="281" t="s">
        <v>39</v>
      </c>
      <c r="K105" s="281"/>
      <c r="L105" s="282"/>
      <c r="M105" s="42"/>
      <c r="N105" s="51">
        <f>'SEM8'!N152</f>
        <v>1.3062500000000006</v>
      </c>
      <c r="O105" s="43"/>
    </row>
    <row r="106" spans="1:23" ht="30.75" customHeight="1" x14ac:dyDescent="0.2">
      <c r="H106" s="38"/>
      <c r="I106" s="38"/>
      <c r="J106" s="281" t="s">
        <v>40</v>
      </c>
      <c r="K106" s="281"/>
      <c r="L106" s="282"/>
      <c r="M106" s="44"/>
      <c r="N106" s="52">
        <f>N104+N105</f>
        <v>1.4861111111111118</v>
      </c>
      <c r="O106" s="45"/>
    </row>
    <row r="113" spans="5:9" x14ac:dyDescent="0.2">
      <c r="F113" s="38"/>
      <c r="G113" s="38"/>
      <c r="H113" s="38"/>
      <c r="I113" s="38"/>
    </row>
    <row r="114" spans="5:9" x14ac:dyDescent="0.2">
      <c r="F114" s="38"/>
      <c r="G114" s="38"/>
      <c r="H114" s="38"/>
      <c r="I114" s="38"/>
    </row>
    <row r="115" spans="5:9" x14ac:dyDescent="0.2">
      <c r="F115" s="38"/>
      <c r="G115" s="38"/>
      <c r="H115" s="38"/>
      <c r="I115" s="38"/>
    </row>
    <row r="116" spans="5:9" x14ac:dyDescent="0.2">
      <c r="F116" s="38"/>
      <c r="G116" s="38"/>
      <c r="H116" s="38"/>
      <c r="I116" s="38"/>
    </row>
    <row r="117" spans="5:9" x14ac:dyDescent="0.2">
      <c r="F117" s="38"/>
      <c r="G117" s="38"/>
      <c r="H117" s="38"/>
      <c r="I117" s="38"/>
    </row>
    <row r="118" spans="5:9" x14ac:dyDescent="0.2">
      <c r="F118" s="38"/>
      <c r="G118" s="38"/>
      <c r="H118" s="38"/>
      <c r="I118" s="38"/>
    </row>
    <row r="124" spans="5:9" x14ac:dyDescent="0.2">
      <c r="E124" s="15"/>
    </row>
  </sheetData>
  <mergeCells count="111">
    <mergeCell ref="C99:D100"/>
    <mergeCell ref="E99:E100"/>
    <mergeCell ref="F99:F100"/>
    <mergeCell ref="G99:G100"/>
    <mergeCell ref="H99:H100"/>
    <mergeCell ref="J93:J95"/>
    <mergeCell ref="J96:J98"/>
    <mergeCell ref="J9:J25"/>
    <mergeCell ref="J26:J54"/>
    <mergeCell ref="J55:J92"/>
    <mergeCell ref="C96:D98"/>
    <mergeCell ref="U90:V90"/>
    <mergeCell ref="I99:I100"/>
    <mergeCell ref="J99:J100"/>
    <mergeCell ref="K99:K100"/>
    <mergeCell ref="L99:L100"/>
    <mergeCell ref="J106:L106"/>
    <mergeCell ref="J102:L102"/>
    <mergeCell ref="J103:L103"/>
    <mergeCell ref="J104:L104"/>
    <mergeCell ref="J105:L105"/>
    <mergeCell ref="L26:L54"/>
    <mergeCell ref="K26:K54"/>
    <mergeCell ref="K55:K92"/>
    <mergeCell ref="L55:L92"/>
    <mergeCell ref="L93:L95"/>
    <mergeCell ref="K93:K95"/>
    <mergeCell ref="K96:K98"/>
    <mergeCell ref="L96:L98"/>
    <mergeCell ref="G26:G54"/>
    <mergeCell ref="G55:G92"/>
    <mergeCell ref="G93:G95"/>
    <mergeCell ref="G96:G98"/>
    <mergeCell ref="H26:H54"/>
    <mergeCell ref="H55:H92"/>
    <mergeCell ref="H93:H95"/>
    <mergeCell ref="H96:H98"/>
    <mergeCell ref="I26:I54"/>
    <mergeCell ref="I96:I98"/>
    <mergeCell ref="Q6:Q7"/>
    <mergeCell ref="A1:N1"/>
    <mergeCell ref="G6:H6"/>
    <mergeCell ref="I6:J6"/>
    <mergeCell ref="K6:L6"/>
    <mergeCell ref="M6:P6"/>
    <mergeCell ref="A96:A98"/>
    <mergeCell ref="B9:B25"/>
    <mergeCell ref="B26:B54"/>
    <mergeCell ref="B55:B92"/>
    <mergeCell ref="B93:B95"/>
    <mergeCell ref="B96:B98"/>
    <mergeCell ref="A9:A25"/>
    <mergeCell ref="A26:A54"/>
    <mergeCell ref="E26:E54"/>
    <mergeCell ref="E96:E98"/>
    <mergeCell ref="F96:F98"/>
    <mergeCell ref="K9:K25"/>
    <mergeCell ref="P9:P25"/>
    <mergeCell ref="M26:M54"/>
    <mergeCell ref="N26:N54"/>
    <mergeCell ref="O26:O54"/>
    <mergeCell ref="P26:P54"/>
    <mergeCell ref="A55:A92"/>
    <mergeCell ref="A93:A95"/>
    <mergeCell ref="M9:M25"/>
    <mergeCell ref="N9:N25"/>
    <mergeCell ref="O9:O25"/>
    <mergeCell ref="M55:M92"/>
    <mergeCell ref="N55:N92"/>
    <mergeCell ref="O55:O92"/>
    <mergeCell ref="C93:D95"/>
    <mergeCell ref="E55:E92"/>
    <mergeCell ref="F55:F92"/>
    <mergeCell ref="C9:D25"/>
    <mergeCell ref="C26:D54"/>
    <mergeCell ref="C55:D92"/>
    <mergeCell ref="F93:F95"/>
    <mergeCell ref="E93:E95"/>
    <mergeCell ref="I55:I92"/>
    <mergeCell ref="I93:I95"/>
    <mergeCell ref="L9:L25"/>
    <mergeCell ref="E9:E25"/>
    <mergeCell ref="F9:F25"/>
    <mergeCell ref="F26:F54"/>
    <mergeCell ref="G9:G25"/>
    <mergeCell ref="H9:H25"/>
    <mergeCell ref="I9:I25"/>
    <mergeCell ref="U39:V39"/>
    <mergeCell ref="U29:V29"/>
    <mergeCell ref="U31:V31"/>
    <mergeCell ref="U48:V48"/>
    <mergeCell ref="U49:V49"/>
    <mergeCell ref="M99:M100"/>
    <mergeCell ref="N99:N100"/>
    <mergeCell ref="O99:O100"/>
    <mergeCell ref="P99:P100"/>
    <mergeCell ref="M96:M98"/>
    <mergeCell ref="N96:N98"/>
    <mergeCell ref="O96:O98"/>
    <mergeCell ref="P96:P98"/>
    <mergeCell ref="P55:P92"/>
    <mergeCell ref="M93:M95"/>
    <mergeCell ref="N93:N95"/>
    <mergeCell ref="O93:O95"/>
    <mergeCell ref="P93:P95"/>
    <mergeCell ref="U63:V63"/>
    <mergeCell ref="U64:V64"/>
    <mergeCell ref="U72:V72"/>
    <mergeCell ref="U73:V73"/>
    <mergeCell ref="U85:V85"/>
    <mergeCell ref="U86:V86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6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64">
    <pageSetUpPr fitToPage="1"/>
  </sheetPr>
  <dimension ref="A1:AD114"/>
  <sheetViews>
    <sheetView topLeftCell="A3" zoomScale="90" workbookViewId="0">
      <selection activeCell="R59" sqref="R59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6.85546875" customWidth="1"/>
    <col min="20" max="20" width="14" customWidth="1"/>
    <col min="23" max="23" width="14.42578125" customWidth="1"/>
  </cols>
  <sheetData>
    <row r="1" spans="1:25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5" ht="60.6" hidden="1" customHeight="1" x14ac:dyDescent="0.2"/>
    <row r="3" spans="1:25" s="3" customFormat="1" ht="12.75" customHeight="1" x14ac:dyDescent="0.2">
      <c r="K3" s="4"/>
      <c r="L3" s="4"/>
      <c r="M3" s="4"/>
      <c r="O3" s="5"/>
      <c r="P3" s="5"/>
      <c r="Q3" s="60"/>
    </row>
    <row r="4" spans="1:25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5" ht="39" customHeight="1" x14ac:dyDescent="0.2">
      <c r="A5" s="12" t="s">
        <v>59</v>
      </c>
      <c r="B5" s="13" t="s">
        <v>3</v>
      </c>
      <c r="C5" s="14">
        <f>SUM('SEM9'!B100+1)</f>
        <v>45719</v>
      </c>
      <c r="D5" s="15" t="s">
        <v>4</v>
      </c>
      <c r="E5" s="16">
        <f>SUM(B90)</f>
        <v>45725</v>
      </c>
      <c r="F5" s="17"/>
      <c r="G5" s="17"/>
      <c r="H5" s="17"/>
      <c r="I5" s="17"/>
      <c r="J5" s="17"/>
      <c r="K5" s="18"/>
      <c r="L5" s="18"/>
      <c r="P5" s="19"/>
    </row>
    <row r="6" spans="1:25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5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5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5" ht="19.5" customHeight="1" x14ac:dyDescent="0.2">
      <c r="A9" s="275" t="s">
        <v>20</v>
      </c>
      <c r="B9" s="278">
        <f>SUM(C5)</f>
        <v>45719</v>
      </c>
      <c r="C9" s="294" t="s">
        <v>741</v>
      </c>
      <c r="D9" s="295"/>
      <c r="E9" s="310">
        <v>0</v>
      </c>
      <c r="F9" s="310">
        <v>0</v>
      </c>
      <c r="G9" s="303">
        <v>0.35833333333333334</v>
      </c>
      <c r="H9" s="303">
        <v>0.52083333333333337</v>
      </c>
      <c r="I9" s="306">
        <v>0.5625</v>
      </c>
      <c r="J9" s="306">
        <v>0.71875</v>
      </c>
      <c r="K9" s="310">
        <v>0</v>
      </c>
      <c r="L9" s="310">
        <v>0</v>
      </c>
      <c r="M9" s="263">
        <f>(F9-E9)+(L9-K9)</f>
        <v>0</v>
      </c>
      <c r="N9" s="266">
        <f>(H9-G9)</f>
        <v>0.16250000000000003</v>
      </c>
      <c r="O9" s="269">
        <f>(J9-I9)</f>
        <v>0.15625</v>
      </c>
      <c r="P9" s="272">
        <f>SUM(M9:O25)</f>
        <v>0.31875000000000003</v>
      </c>
      <c r="R9" s="34" t="s">
        <v>165</v>
      </c>
      <c r="S9" s="34" t="s">
        <v>24</v>
      </c>
    </row>
    <row r="10" spans="1:25" ht="19.5" customHeight="1" x14ac:dyDescent="0.2">
      <c r="A10" s="276"/>
      <c r="B10" s="279"/>
      <c r="C10" s="296"/>
      <c r="D10" s="297"/>
      <c r="E10" s="311"/>
      <c r="F10" s="311"/>
      <c r="G10" s="304"/>
      <c r="H10" s="304"/>
      <c r="I10" s="307"/>
      <c r="J10" s="307"/>
      <c r="K10" s="311"/>
      <c r="L10" s="311"/>
      <c r="M10" s="265"/>
      <c r="N10" s="267"/>
      <c r="O10" s="270"/>
      <c r="P10" s="273"/>
      <c r="S10" s="34" t="s">
        <v>734</v>
      </c>
      <c r="W10" s="202" t="s">
        <v>182</v>
      </c>
    </row>
    <row r="11" spans="1:25" ht="19.5" customHeight="1" x14ac:dyDescent="0.2">
      <c r="A11" s="276"/>
      <c r="B11" s="279"/>
      <c r="C11" s="296"/>
      <c r="D11" s="297"/>
      <c r="E11" s="311"/>
      <c r="F11" s="311"/>
      <c r="G11" s="304"/>
      <c r="H11" s="304"/>
      <c r="I11" s="307"/>
      <c r="J11" s="307"/>
      <c r="K11" s="311"/>
      <c r="L11" s="311"/>
      <c r="M11" s="265"/>
      <c r="N11" s="267"/>
      <c r="O11" s="270"/>
      <c r="P11" s="273"/>
      <c r="S11" s="34" t="s">
        <v>738</v>
      </c>
      <c r="W11" s="202" t="s">
        <v>182</v>
      </c>
      <c r="X11" s="358" t="s">
        <v>236</v>
      </c>
      <c r="Y11" s="358"/>
    </row>
    <row r="12" spans="1:25" ht="19.5" customHeight="1" x14ac:dyDescent="0.2">
      <c r="A12" s="276"/>
      <c r="B12" s="279"/>
      <c r="C12" s="296"/>
      <c r="D12" s="297"/>
      <c r="E12" s="311"/>
      <c r="F12" s="311"/>
      <c r="G12" s="304"/>
      <c r="H12" s="304"/>
      <c r="I12" s="307"/>
      <c r="J12" s="307"/>
      <c r="K12" s="311"/>
      <c r="L12" s="311"/>
      <c r="M12" s="265"/>
      <c r="N12" s="267"/>
      <c r="O12" s="270"/>
      <c r="P12" s="273"/>
      <c r="R12" t="s">
        <v>231</v>
      </c>
      <c r="S12" s="34" t="s">
        <v>33</v>
      </c>
    </row>
    <row r="13" spans="1:25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11"/>
      <c r="L13" s="311"/>
      <c r="M13" s="265"/>
      <c r="N13" s="267"/>
      <c r="O13" s="270"/>
      <c r="P13" s="273"/>
      <c r="R13" s="34"/>
      <c r="S13" s="34" t="s">
        <v>148</v>
      </c>
    </row>
    <row r="14" spans="1:25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S14" t="s">
        <v>735</v>
      </c>
      <c r="W14" s="202" t="s">
        <v>182</v>
      </c>
    </row>
    <row r="15" spans="1:25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265"/>
      <c r="N15" s="267"/>
      <c r="O15" s="270"/>
      <c r="P15" s="273"/>
      <c r="S15" t="s">
        <v>740</v>
      </c>
      <c r="V15" s="202" t="s">
        <v>182</v>
      </c>
      <c r="W15" s="34"/>
    </row>
    <row r="16" spans="1:25" ht="19.5" customHeight="1" x14ac:dyDescent="0.2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11"/>
      <c r="L16" s="311"/>
      <c r="M16" s="265"/>
      <c r="N16" s="267"/>
      <c r="O16" s="270"/>
      <c r="P16" s="273"/>
      <c r="R16" t="s">
        <v>174</v>
      </c>
      <c r="S16" s="34" t="s">
        <v>32</v>
      </c>
    </row>
    <row r="17" spans="1:24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265"/>
      <c r="N17" s="267"/>
      <c r="O17" s="270"/>
      <c r="P17" s="273"/>
      <c r="R17" s="34"/>
      <c r="S17" s="34" t="s">
        <v>175</v>
      </c>
    </row>
    <row r="18" spans="1:24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S18" s="34" t="s">
        <v>737</v>
      </c>
      <c r="V18" s="202" t="s">
        <v>182</v>
      </c>
    </row>
    <row r="19" spans="1:24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265"/>
      <c r="N19" s="267"/>
      <c r="O19" s="270"/>
      <c r="P19" s="273"/>
      <c r="S19" s="34" t="s">
        <v>736</v>
      </c>
      <c r="V19" s="202" t="s">
        <v>182</v>
      </c>
    </row>
    <row r="20" spans="1:24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265"/>
      <c r="N20" s="267"/>
      <c r="O20" s="270"/>
      <c r="P20" s="273"/>
      <c r="R20" s="34" t="s">
        <v>242</v>
      </c>
      <c r="S20" s="34" t="s">
        <v>25</v>
      </c>
    </row>
    <row r="21" spans="1:24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265"/>
      <c r="N21" s="267"/>
      <c r="O21" s="270"/>
      <c r="P21" s="273"/>
      <c r="S21" s="34" t="s">
        <v>612</v>
      </c>
    </row>
    <row r="22" spans="1:24" ht="19.5" customHeight="1" x14ac:dyDescent="0.2">
      <c r="A22" s="276"/>
      <c r="B22" s="279"/>
      <c r="C22" s="296"/>
      <c r="D22" s="297"/>
      <c r="E22" s="311"/>
      <c r="F22" s="311"/>
      <c r="G22" s="304"/>
      <c r="H22" s="304"/>
      <c r="I22" s="307"/>
      <c r="J22" s="307"/>
      <c r="K22" s="311"/>
      <c r="L22" s="311"/>
      <c r="M22" s="265"/>
      <c r="N22" s="267"/>
      <c r="O22" s="270"/>
      <c r="P22" s="273"/>
      <c r="S22" s="34" t="s">
        <v>479</v>
      </c>
    </row>
    <row r="23" spans="1:24" ht="19.5" customHeight="1" x14ac:dyDescent="0.2">
      <c r="A23" s="276"/>
      <c r="B23" s="279"/>
      <c r="C23" s="296"/>
      <c r="D23" s="297"/>
      <c r="E23" s="311"/>
      <c r="F23" s="311"/>
      <c r="G23" s="304"/>
      <c r="H23" s="304"/>
      <c r="I23" s="307"/>
      <c r="J23" s="307"/>
      <c r="K23" s="311"/>
      <c r="L23" s="311"/>
      <c r="M23" s="265"/>
      <c r="N23" s="267"/>
      <c r="O23" s="270"/>
      <c r="P23" s="273"/>
      <c r="S23" s="34"/>
      <c r="T23" s="34" t="s">
        <v>742</v>
      </c>
      <c r="W23" s="187" t="s">
        <v>180</v>
      </c>
    </row>
    <row r="24" spans="1:24" ht="19.5" customHeight="1" x14ac:dyDescent="0.2">
      <c r="A24" s="276"/>
      <c r="B24" s="279"/>
      <c r="C24" s="296"/>
      <c r="D24" s="297"/>
      <c r="E24" s="311"/>
      <c r="F24" s="311"/>
      <c r="G24" s="304"/>
      <c r="H24" s="304"/>
      <c r="I24" s="307"/>
      <c r="J24" s="307"/>
      <c r="K24" s="311"/>
      <c r="L24" s="311"/>
      <c r="M24" s="265"/>
      <c r="N24" s="267"/>
      <c r="O24" s="270"/>
      <c r="P24" s="273"/>
      <c r="S24" s="34"/>
      <c r="T24" s="34" t="s">
        <v>743</v>
      </c>
      <c r="W24" s="187" t="s">
        <v>180</v>
      </c>
    </row>
    <row r="25" spans="1:24" ht="19.5" customHeight="1" x14ac:dyDescent="0.2">
      <c r="A25" s="277"/>
      <c r="B25" s="280"/>
      <c r="C25" s="298"/>
      <c r="D25" s="299"/>
      <c r="E25" s="312"/>
      <c r="F25" s="312"/>
      <c r="G25" s="305"/>
      <c r="H25" s="305"/>
      <c r="I25" s="308"/>
      <c r="J25" s="308"/>
      <c r="K25" s="312"/>
      <c r="L25" s="312"/>
      <c r="M25" s="264"/>
      <c r="N25" s="268"/>
      <c r="O25" s="271"/>
      <c r="P25" s="274"/>
      <c r="Q25" s="62">
        <v>0.29166666666666669</v>
      </c>
    </row>
    <row r="26" spans="1:24" ht="19.5" customHeight="1" x14ac:dyDescent="0.2">
      <c r="A26" s="275" t="s">
        <v>22</v>
      </c>
      <c r="B26" s="278">
        <f>SUM(B9+1)</f>
        <v>45720</v>
      </c>
      <c r="C26" s="294" t="s">
        <v>748</v>
      </c>
      <c r="D26" s="295"/>
      <c r="E26" s="310">
        <v>0</v>
      </c>
      <c r="F26" s="310">
        <v>0</v>
      </c>
      <c r="G26" s="303">
        <v>0.3347222222222222</v>
      </c>
      <c r="H26" s="303">
        <v>0.52083333333333337</v>
      </c>
      <c r="I26" s="306">
        <v>0.55208333333333337</v>
      </c>
      <c r="J26" s="306">
        <v>0.70833333333333337</v>
      </c>
      <c r="K26" s="310">
        <v>0</v>
      </c>
      <c r="L26" s="310">
        <v>0</v>
      </c>
      <c r="M26" s="263">
        <f>(F26-E26)+(L26-K26)</f>
        <v>0</v>
      </c>
      <c r="N26" s="266">
        <f>(H26-G26)</f>
        <v>0.18611111111111117</v>
      </c>
      <c r="O26" s="269">
        <f>(J26-I26)</f>
        <v>0.15625</v>
      </c>
      <c r="P26" s="272">
        <f>SUM(M26:O45)</f>
        <v>0.34236111111111117</v>
      </c>
      <c r="R26" t="s">
        <v>300</v>
      </c>
      <c r="U26" s="1"/>
    </row>
    <row r="27" spans="1:24" ht="19.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11"/>
      <c r="L27" s="311"/>
      <c r="M27" s="265"/>
      <c r="N27" s="267"/>
      <c r="O27" s="270"/>
      <c r="P27" s="273"/>
      <c r="S27" t="s">
        <v>299</v>
      </c>
    </row>
    <row r="28" spans="1:24" ht="19.5" customHeight="1" x14ac:dyDescent="0.2">
      <c r="A28" s="276"/>
      <c r="B28" s="279"/>
      <c r="C28" s="296"/>
      <c r="D28" s="297"/>
      <c r="E28" s="311"/>
      <c r="F28" s="311"/>
      <c r="G28" s="304"/>
      <c r="H28" s="304"/>
      <c r="I28" s="307"/>
      <c r="J28" s="307"/>
      <c r="K28" s="311"/>
      <c r="L28" s="311"/>
      <c r="M28" s="265"/>
      <c r="N28" s="267"/>
      <c r="O28" s="270"/>
      <c r="P28" s="273"/>
      <c r="R28" s="34"/>
      <c r="S28" s="34" t="s">
        <v>739</v>
      </c>
      <c r="W28" s="187" t="s">
        <v>180</v>
      </c>
    </row>
    <row r="29" spans="1:24" ht="19.5" customHeight="1" x14ac:dyDescent="0.2">
      <c r="A29" s="276"/>
      <c r="B29" s="279"/>
      <c r="C29" s="296"/>
      <c r="D29" s="297"/>
      <c r="E29" s="311"/>
      <c r="F29" s="311"/>
      <c r="G29" s="304"/>
      <c r="H29" s="304"/>
      <c r="I29" s="307"/>
      <c r="J29" s="307"/>
      <c r="K29" s="311"/>
      <c r="L29" s="311"/>
      <c r="M29" s="265"/>
      <c r="N29" s="267"/>
      <c r="O29" s="270"/>
      <c r="P29" s="273"/>
      <c r="R29" t="s">
        <v>172</v>
      </c>
      <c r="S29" s="34" t="s">
        <v>28</v>
      </c>
    </row>
    <row r="30" spans="1:24" ht="19.5" customHeight="1" x14ac:dyDescent="0.2">
      <c r="A30" s="276"/>
      <c r="B30" s="279"/>
      <c r="C30" s="296"/>
      <c r="D30" s="297"/>
      <c r="E30" s="311"/>
      <c r="F30" s="311"/>
      <c r="G30" s="304"/>
      <c r="H30" s="304"/>
      <c r="I30" s="307"/>
      <c r="J30" s="307"/>
      <c r="K30" s="311"/>
      <c r="L30" s="311"/>
      <c r="M30" s="265"/>
      <c r="N30" s="267"/>
      <c r="O30" s="270"/>
      <c r="P30" s="273"/>
      <c r="S30" t="s">
        <v>178</v>
      </c>
    </row>
    <row r="31" spans="1:24" ht="19.5" customHeight="1" x14ac:dyDescent="0.2">
      <c r="A31" s="276"/>
      <c r="B31" s="279"/>
      <c r="C31" s="296"/>
      <c r="D31" s="297"/>
      <c r="E31" s="311"/>
      <c r="F31" s="311"/>
      <c r="G31" s="304"/>
      <c r="H31" s="304"/>
      <c r="I31" s="307"/>
      <c r="J31" s="307"/>
      <c r="K31" s="311"/>
      <c r="L31" s="311"/>
      <c r="M31" s="265"/>
      <c r="N31" s="267"/>
      <c r="O31" s="270"/>
      <c r="P31" s="273"/>
      <c r="S31" t="s">
        <v>684</v>
      </c>
    </row>
    <row r="32" spans="1:24" ht="19.5" customHeight="1" x14ac:dyDescent="0.2">
      <c r="A32" s="276"/>
      <c r="B32" s="279"/>
      <c r="C32" s="296"/>
      <c r="D32" s="297"/>
      <c r="E32" s="311"/>
      <c r="F32" s="311"/>
      <c r="G32" s="304"/>
      <c r="H32" s="304"/>
      <c r="I32" s="307"/>
      <c r="J32" s="307"/>
      <c r="K32" s="311"/>
      <c r="L32" s="311"/>
      <c r="M32" s="265"/>
      <c r="N32" s="267"/>
      <c r="O32" s="270"/>
      <c r="P32" s="273"/>
      <c r="T32" s="316" t="s">
        <v>337</v>
      </c>
      <c r="U32" s="316"/>
      <c r="V32" s="316" t="s">
        <v>196</v>
      </c>
      <c r="W32" s="316"/>
      <c r="X32" s="202" t="s">
        <v>182</v>
      </c>
    </row>
    <row r="33" spans="1:30" ht="19.5" customHeight="1" x14ac:dyDescent="0.2">
      <c r="A33" s="276"/>
      <c r="B33" s="279"/>
      <c r="C33" s="296"/>
      <c r="D33" s="297"/>
      <c r="E33" s="311"/>
      <c r="F33" s="311"/>
      <c r="G33" s="304"/>
      <c r="H33" s="304"/>
      <c r="I33" s="307"/>
      <c r="J33" s="307"/>
      <c r="K33" s="311"/>
      <c r="L33" s="311"/>
      <c r="M33" s="265"/>
      <c r="N33" s="267"/>
      <c r="O33" s="270"/>
      <c r="P33" s="273"/>
      <c r="T33" s="316" t="s">
        <v>744</v>
      </c>
      <c r="U33" s="316"/>
      <c r="V33" s="316" t="s">
        <v>386</v>
      </c>
      <c r="W33" s="316"/>
      <c r="X33" s="187" t="s">
        <v>180</v>
      </c>
    </row>
    <row r="34" spans="1:30" ht="19.5" customHeight="1" x14ac:dyDescent="0.2">
      <c r="A34" s="276"/>
      <c r="B34" s="279"/>
      <c r="C34" s="296"/>
      <c r="D34" s="297"/>
      <c r="E34" s="311"/>
      <c r="F34" s="311"/>
      <c r="G34" s="304"/>
      <c r="H34" s="304"/>
      <c r="I34" s="307"/>
      <c r="J34" s="307"/>
      <c r="K34" s="311"/>
      <c r="L34" s="311"/>
      <c r="M34" s="265"/>
      <c r="N34" s="267"/>
      <c r="O34" s="270"/>
      <c r="P34" s="273"/>
      <c r="R34" t="s">
        <v>153</v>
      </c>
      <c r="S34" t="s">
        <v>33</v>
      </c>
    </row>
    <row r="35" spans="1:30" ht="19.5" customHeight="1" x14ac:dyDescent="0.2">
      <c r="A35" s="276"/>
      <c r="B35" s="279"/>
      <c r="C35" s="296"/>
      <c r="D35" s="297"/>
      <c r="E35" s="311"/>
      <c r="F35" s="311"/>
      <c r="G35" s="304"/>
      <c r="H35" s="304"/>
      <c r="I35" s="307"/>
      <c r="J35" s="307"/>
      <c r="K35" s="311"/>
      <c r="L35" s="311"/>
      <c r="M35" s="265"/>
      <c r="N35" s="267"/>
      <c r="O35" s="270"/>
      <c r="P35" s="273"/>
      <c r="S35" t="s">
        <v>187</v>
      </c>
    </row>
    <row r="36" spans="1:30" ht="19.5" customHeight="1" x14ac:dyDescent="0.2">
      <c r="A36" s="276"/>
      <c r="B36" s="279"/>
      <c r="C36" s="296"/>
      <c r="D36" s="297"/>
      <c r="E36" s="311"/>
      <c r="F36" s="311"/>
      <c r="G36" s="304"/>
      <c r="H36" s="304"/>
      <c r="I36" s="307"/>
      <c r="J36" s="307"/>
      <c r="K36" s="311"/>
      <c r="L36" s="311"/>
      <c r="M36" s="265"/>
      <c r="N36" s="267"/>
      <c r="O36" s="270"/>
      <c r="P36" s="273"/>
      <c r="S36" t="s">
        <v>152</v>
      </c>
      <c r="U36" s="202" t="s">
        <v>182</v>
      </c>
    </row>
    <row r="37" spans="1:30" ht="19.5" customHeight="1" x14ac:dyDescent="0.2">
      <c r="A37" s="276"/>
      <c r="B37" s="279"/>
      <c r="C37" s="296"/>
      <c r="D37" s="297"/>
      <c r="E37" s="311"/>
      <c r="F37" s="311"/>
      <c r="G37" s="304"/>
      <c r="H37" s="304"/>
      <c r="I37" s="307"/>
      <c r="J37" s="307"/>
      <c r="K37" s="311"/>
      <c r="L37" s="311"/>
      <c r="M37" s="265"/>
      <c r="N37" s="267"/>
      <c r="O37" s="270"/>
      <c r="P37" s="273"/>
      <c r="S37" t="s">
        <v>745</v>
      </c>
      <c r="U37" s="202" t="s">
        <v>182</v>
      </c>
    </row>
    <row r="38" spans="1:30" ht="19.5" customHeight="1" x14ac:dyDescent="0.2">
      <c r="A38" s="276"/>
      <c r="B38" s="279"/>
      <c r="C38" s="296"/>
      <c r="D38" s="297"/>
      <c r="E38" s="311"/>
      <c r="F38" s="311"/>
      <c r="G38" s="304"/>
      <c r="H38" s="304"/>
      <c r="I38" s="307"/>
      <c r="J38" s="307"/>
      <c r="K38" s="311"/>
      <c r="L38" s="311"/>
      <c r="M38" s="265"/>
      <c r="N38" s="267"/>
      <c r="O38" s="270"/>
      <c r="P38" s="273"/>
      <c r="S38" t="s">
        <v>746</v>
      </c>
      <c r="U38" s="187" t="s">
        <v>180</v>
      </c>
    </row>
    <row r="39" spans="1:30" ht="19.5" customHeight="1" x14ac:dyDescent="0.2">
      <c r="A39" s="276"/>
      <c r="B39" s="279"/>
      <c r="C39" s="296"/>
      <c r="D39" s="297"/>
      <c r="E39" s="311"/>
      <c r="F39" s="311"/>
      <c r="G39" s="304"/>
      <c r="H39" s="304"/>
      <c r="I39" s="307"/>
      <c r="J39" s="307"/>
      <c r="K39" s="311"/>
      <c r="L39" s="311"/>
      <c r="M39" s="265"/>
      <c r="N39" s="267"/>
      <c r="O39" s="270"/>
      <c r="P39" s="273"/>
      <c r="R39" t="s">
        <v>52</v>
      </c>
      <c r="S39" t="s">
        <v>24</v>
      </c>
    </row>
    <row r="40" spans="1:30" ht="19.5" customHeight="1" x14ac:dyDescent="0.2">
      <c r="A40" s="276"/>
      <c r="B40" s="279"/>
      <c r="C40" s="296"/>
      <c r="D40" s="297"/>
      <c r="E40" s="311"/>
      <c r="F40" s="311"/>
      <c r="G40" s="304"/>
      <c r="H40" s="304"/>
      <c r="I40" s="307"/>
      <c r="J40" s="307"/>
      <c r="K40" s="311"/>
      <c r="L40" s="311"/>
      <c r="M40" s="265"/>
      <c r="N40" s="267"/>
      <c r="O40" s="270"/>
      <c r="P40" s="273"/>
      <c r="S40" t="s">
        <v>747</v>
      </c>
      <c r="V40" s="202" t="s">
        <v>182</v>
      </c>
    </row>
    <row r="41" spans="1:30" ht="19.5" customHeight="1" x14ac:dyDescent="0.2">
      <c r="A41" s="276"/>
      <c r="B41" s="279"/>
      <c r="C41" s="296"/>
      <c r="D41" s="297"/>
      <c r="E41" s="311"/>
      <c r="F41" s="311"/>
      <c r="G41" s="304"/>
      <c r="H41" s="304"/>
      <c r="I41" s="307"/>
      <c r="J41" s="307"/>
      <c r="K41" s="311"/>
      <c r="L41" s="311"/>
      <c r="M41" s="265"/>
      <c r="N41" s="267"/>
      <c r="O41" s="270"/>
      <c r="P41" s="273"/>
      <c r="S41" t="s">
        <v>756</v>
      </c>
      <c r="X41" s="187" t="s">
        <v>180</v>
      </c>
    </row>
    <row r="42" spans="1:30" ht="19.5" customHeight="1" x14ac:dyDescent="0.2">
      <c r="A42" s="276"/>
      <c r="B42" s="279"/>
      <c r="C42" s="296"/>
      <c r="D42" s="297"/>
      <c r="E42" s="311"/>
      <c r="F42" s="311"/>
      <c r="G42" s="304"/>
      <c r="H42" s="304"/>
      <c r="I42" s="307"/>
      <c r="J42" s="307"/>
      <c r="K42" s="311"/>
      <c r="L42" s="311"/>
      <c r="M42" s="265"/>
      <c r="N42" s="267"/>
      <c r="O42" s="270"/>
      <c r="P42" s="273"/>
      <c r="R42" t="s">
        <v>163</v>
      </c>
      <c r="S42" t="s">
        <v>32</v>
      </c>
    </row>
    <row r="43" spans="1:30" ht="19.5" customHeight="1" x14ac:dyDescent="0.2">
      <c r="A43" s="276"/>
      <c r="B43" s="279"/>
      <c r="C43" s="296"/>
      <c r="D43" s="297"/>
      <c r="E43" s="311"/>
      <c r="F43" s="311"/>
      <c r="G43" s="304"/>
      <c r="H43" s="304"/>
      <c r="I43" s="307"/>
      <c r="J43" s="307"/>
      <c r="K43" s="311"/>
      <c r="L43" s="311"/>
      <c r="M43" s="265"/>
      <c r="N43" s="267"/>
      <c r="O43" s="270"/>
      <c r="P43" s="273"/>
      <c r="S43" t="s">
        <v>749</v>
      </c>
    </row>
    <row r="44" spans="1:30" ht="19.5" customHeight="1" x14ac:dyDescent="0.2">
      <c r="A44" s="276"/>
      <c r="B44" s="279"/>
      <c r="C44" s="296"/>
      <c r="D44" s="297"/>
      <c r="E44" s="311"/>
      <c r="F44" s="311"/>
      <c r="G44" s="304"/>
      <c r="H44" s="304"/>
      <c r="I44" s="307"/>
      <c r="J44" s="307"/>
      <c r="K44" s="311"/>
      <c r="L44" s="311"/>
      <c r="M44" s="265"/>
      <c r="N44" s="267"/>
      <c r="O44" s="270"/>
      <c r="P44" s="273"/>
      <c r="T44" t="s">
        <v>750</v>
      </c>
      <c r="V44" t="s">
        <v>751</v>
      </c>
      <c r="W44" t="s">
        <v>752</v>
      </c>
      <c r="X44" s="316" t="s">
        <v>753</v>
      </c>
      <c r="Y44" s="316"/>
      <c r="Z44" t="s">
        <v>694</v>
      </c>
      <c r="AA44" s="1">
        <v>1020431</v>
      </c>
      <c r="AB44" s="187" t="s">
        <v>180</v>
      </c>
      <c r="AC44" s="191" t="s">
        <v>532</v>
      </c>
      <c r="AD44" s="191"/>
    </row>
    <row r="45" spans="1:30" ht="19.5" customHeight="1" x14ac:dyDescent="0.2">
      <c r="A45" s="277"/>
      <c r="B45" s="280"/>
      <c r="C45" s="298"/>
      <c r="D45" s="299"/>
      <c r="E45" s="312"/>
      <c r="F45" s="312"/>
      <c r="G45" s="305"/>
      <c r="H45" s="305"/>
      <c r="I45" s="308"/>
      <c r="J45" s="308"/>
      <c r="K45" s="312"/>
      <c r="L45" s="312"/>
      <c r="M45" s="264"/>
      <c r="N45" s="268"/>
      <c r="O45" s="271"/>
      <c r="P45" s="274"/>
      <c r="Q45" s="62">
        <v>0.29166666666666669</v>
      </c>
    </row>
    <row r="46" spans="1:30" ht="19.5" customHeight="1" x14ac:dyDescent="0.2">
      <c r="A46" s="275" t="s">
        <v>26</v>
      </c>
      <c r="B46" s="278">
        <f>SUM(B26+1)</f>
        <v>45721</v>
      </c>
      <c r="C46" s="294" t="s">
        <v>757</v>
      </c>
      <c r="D46" s="295"/>
      <c r="E46" s="310">
        <v>0</v>
      </c>
      <c r="F46" s="310">
        <v>0</v>
      </c>
      <c r="G46" s="303">
        <v>0.30625000000000002</v>
      </c>
      <c r="H46" s="303">
        <v>0.52083333333333337</v>
      </c>
      <c r="I46" s="306">
        <v>0.5625</v>
      </c>
      <c r="J46" s="306">
        <v>0.7104166666666667</v>
      </c>
      <c r="K46" s="310">
        <v>0</v>
      </c>
      <c r="L46" s="310">
        <v>0</v>
      </c>
      <c r="M46" s="263">
        <f>(F46-E46)+(L46-K46)</f>
        <v>0</v>
      </c>
      <c r="N46" s="266">
        <f>(H46-G46)</f>
        <v>0.21458333333333335</v>
      </c>
      <c r="O46" s="269">
        <f>(J46-I46)</f>
        <v>0.1479166666666667</v>
      </c>
      <c r="P46" s="272">
        <f>SUM(M46:O64)</f>
        <v>0.36250000000000004</v>
      </c>
      <c r="R46" t="s">
        <v>163</v>
      </c>
      <c r="S46" t="s">
        <v>32</v>
      </c>
    </row>
    <row r="47" spans="1:30" ht="19.5" customHeight="1" x14ac:dyDescent="0.2">
      <c r="A47" s="276"/>
      <c r="B47" s="279"/>
      <c r="C47" s="296"/>
      <c r="D47" s="297"/>
      <c r="E47" s="311"/>
      <c r="F47" s="311"/>
      <c r="G47" s="304"/>
      <c r="H47" s="304"/>
      <c r="I47" s="307"/>
      <c r="J47" s="307"/>
      <c r="K47" s="311"/>
      <c r="L47" s="311"/>
      <c r="M47" s="265"/>
      <c r="N47" s="267"/>
      <c r="O47" s="270"/>
      <c r="P47" s="273"/>
      <c r="S47" t="s">
        <v>749</v>
      </c>
    </row>
    <row r="48" spans="1:30" ht="19.5" customHeight="1" x14ac:dyDescent="0.2">
      <c r="A48" s="276"/>
      <c r="B48" s="279"/>
      <c r="C48" s="296"/>
      <c r="D48" s="297"/>
      <c r="E48" s="311"/>
      <c r="F48" s="311"/>
      <c r="G48" s="304"/>
      <c r="H48" s="304"/>
      <c r="I48" s="307"/>
      <c r="J48" s="307"/>
      <c r="K48" s="311"/>
      <c r="L48" s="311"/>
      <c r="M48" s="265"/>
      <c r="N48" s="267"/>
      <c r="O48" s="270"/>
      <c r="P48" s="273"/>
      <c r="T48" t="s">
        <v>750</v>
      </c>
      <c r="V48" t="s">
        <v>751</v>
      </c>
      <c r="W48" t="s">
        <v>752</v>
      </c>
      <c r="X48" s="316" t="s">
        <v>753</v>
      </c>
      <c r="Y48" s="316"/>
      <c r="Z48" t="s">
        <v>694</v>
      </c>
      <c r="AA48" s="1">
        <v>1020431</v>
      </c>
      <c r="AB48" s="202" t="s">
        <v>182</v>
      </c>
    </row>
    <row r="49" spans="1:24" ht="19.5" customHeight="1" x14ac:dyDescent="0.2">
      <c r="A49" s="276"/>
      <c r="B49" s="279"/>
      <c r="C49" s="296"/>
      <c r="D49" s="297"/>
      <c r="E49" s="311"/>
      <c r="F49" s="311"/>
      <c r="G49" s="304"/>
      <c r="H49" s="304"/>
      <c r="I49" s="307"/>
      <c r="J49" s="307"/>
      <c r="K49" s="311"/>
      <c r="L49" s="311"/>
      <c r="M49" s="265"/>
      <c r="N49" s="267"/>
      <c r="O49" s="270"/>
      <c r="P49" s="273"/>
      <c r="S49" t="s">
        <v>754</v>
      </c>
      <c r="U49" s="202" t="s">
        <v>182</v>
      </c>
    </row>
    <row r="50" spans="1:24" ht="19.5" customHeight="1" x14ac:dyDescent="0.2">
      <c r="A50" s="276"/>
      <c r="B50" s="279"/>
      <c r="C50" s="296"/>
      <c r="D50" s="297"/>
      <c r="E50" s="311"/>
      <c r="F50" s="311"/>
      <c r="G50" s="304"/>
      <c r="H50" s="304"/>
      <c r="I50" s="307"/>
      <c r="J50" s="307"/>
      <c r="K50" s="311"/>
      <c r="L50" s="311"/>
      <c r="M50" s="265"/>
      <c r="N50" s="267"/>
      <c r="O50" s="270"/>
      <c r="P50" s="273"/>
      <c r="R50" t="s">
        <v>172</v>
      </c>
      <c r="S50" s="34" t="s">
        <v>28</v>
      </c>
      <c r="U50" s="34"/>
    </row>
    <row r="51" spans="1:24" ht="19.5" customHeight="1" x14ac:dyDescent="0.2">
      <c r="A51" s="276"/>
      <c r="B51" s="279"/>
      <c r="C51" s="296"/>
      <c r="D51" s="297"/>
      <c r="E51" s="311"/>
      <c r="F51" s="311"/>
      <c r="G51" s="304"/>
      <c r="H51" s="304"/>
      <c r="I51" s="307"/>
      <c r="J51" s="307"/>
      <c r="K51" s="311"/>
      <c r="L51" s="311"/>
      <c r="M51" s="265"/>
      <c r="N51" s="267"/>
      <c r="O51" s="270"/>
      <c r="P51" s="273"/>
      <c r="S51" t="s">
        <v>178</v>
      </c>
      <c r="U51" s="34"/>
    </row>
    <row r="52" spans="1:24" ht="19.5" customHeight="1" x14ac:dyDescent="0.2">
      <c r="A52" s="276"/>
      <c r="B52" s="279"/>
      <c r="C52" s="296"/>
      <c r="D52" s="297"/>
      <c r="E52" s="311"/>
      <c r="F52" s="311"/>
      <c r="G52" s="304"/>
      <c r="H52" s="304"/>
      <c r="I52" s="307"/>
      <c r="J52" s="307"/>
      <c r="K52" s="311"/>
      <c r="L52" s="311"/>
      <c r="M52" s="265"/>
      <c r="N52" s="267"/>
      <c r="O52" s="270"/>
      <c r="P52" s="273"/>
      <c r="S52" t="s">
        <v>755</v>
      </c>
      <c r="X52" s="202" t="s">
        <v>182</v>
      </c>
    </row>
    <row r="53" spans="1:24" ht="19.5" customHeight="1" x14ac:dyDescent="0.2">
      <c r="A53" s="276"/>
      <c r="B53" s="279"/>
      <c r="C53" s="296"/>
      <c r="D53" s="297"/>
      <c r="E53" s="311"/>
      <c r="F53" s="311"/>
      <c r="G53" s="304"/>
      <c r="H53" s="304"/>
      <c r="I53" s="307"/>
      <c r="J53" s="307"/>
      <c r="K53" s="311"/>
      <c r="L53" s="311"/>
      <c r="M53" s="265"/>
      <c r="N53" s="267"/>
      <c r="O53" s="270"/>
      <c r="P53" s="273"/>
      <c r="S53" t="s">
        <v>684</v>
      </c>
    </row>
    <row r="54" spans="1:24" ht="19.5" customHeight="1" x14ac:dyDescent="0.2">
      <c r="A54" s="276"/>
      <c r="B54" s="279"/>
      <c r="C54" s="296"/>
      <c r="D54" s="297"/>
      <c r="E54" s="311"/>
      <c r="F54" s="311"/>
      <c r="G54" s="304"/>
      <c r="H54" s="304"/>
      <c r="I54" s="307"/>
      <c r="J54" s="307"/>
      <c r="K54" s="311"/>
      <c r="L54" s="311"/>
      <c r="M54" s="265"/>
      <c r="N54" s="267"/>
      <c r="O54" s="270"/>
      <c r="P54" s="273"/>
      <c r="T54" s="316" t="s">
        <v>337</v>
      </c>
      <c r="U54" s="316"/>
      <c r="V54" s="316" t="s">
        <v>196</v>
      </c>
      <c r="W54" s="316"/>
      <c r="X54" s="202" t="s">
        <v>182</v>
      </c>
    </row>
    <row r="55" spans="1:24" ht="19.5" customHeight="1" x14ac:dyDescent="0.2">
      <c r="A55" s="276"/>
      <c r="B55" s="279"/>
      <c r="C55" s="296"/>
      <c r="D55" s="297"/>
      <c r="E55" s="311"/>
      <c r="F55" s="311"/>
      <c r="G55" s="304"/>
      <c r="H55" s="304"/>
      <c r="I55" s="307"/>
      <c r="J55" s="307"/>
      <c r="K55" s="311"/>
      <c r="L55" s="311"/>
      <c r="M55" s="265"/>
      <c r="N55" s="267"/>
      <c r="O55" s="270"/>
      <c r="P55" s="273"/>
      <c r="T55" s="316" t="s">
        <v>744</v>
      </c>
      <c r="U55" s="316"/>
      <c r="V55" s="316" t="s">
        <v>386</v>
      </c>
      <c r="W55" s="316"/>
      <c r="X55" s="202" t="s">
        <v>182</v>
      </c>
    </row>
    <row r="56" spans="1:24" ht="19.5" customHeight="1" x14ac:dyDescent="0.2">
      <c r="A56" s="276"/>
      <c r="B56" s="279"/>
      <c r="C56" s="296"/>
      <c r="D56" s="297"/>
      <c r="E56" s="311"/>
      <c r="F56" s="311"/>
      <c r="G56" s="304"/>
      <c r="H56" s="304"/>
      <c r="I56" s="307"/>
      <c r="J56" s="307"/>
      <c r="K56" s="311"/>
      <c r="L56" s="311"/>
      <c r="M56" s="265"/>
      <c r="N56" s="267"/>
      <c r="O56" s="270"/>
      <c r="P56" s="273"/>
      <c r="R56" t="s">
        <v>52</v>
      </c>
      <c r="S56" s="34" t="s">
        <v>24</v>
      </c>
    </row>
    <row r="57" spans="1:24" ht="19.5" customHeight="1" x14ac:dyDescent="0.2">
      <c r="A57" s="276"/>
      <c r="B57" s="279"/>
      <c r="C57" s="296"/>
      <c r="D57" s="297"/>
      <c r="E57" s="311"/>
      <c r="F57" s="311"/>
      <c r="G57" s="304"/>
      <c r="H57" s="304"/>
      <c r="I57" s="307"/>
      <c r="J57" s="307"/>
      <c r="K57" s="311"/>
      <c r="L57" s="311"/>
      <c r="M57" s="265"/>
      <c r="N57" s="267"/>
      <c r="O57" s="270"/>
      <c r="P57" s="273"/>
      <c r="S57" t="s">
        <v>756</v>
      </c>
      <c r="X57" s="202" t="s">
        <v>182</v>
      </c>
    </row>
    <row r="58" spans="1:24" ht="19.5" customHeight="1" x14ac:dyDescent="0.2">
      <c r="A58" s="276"/>
      <c r="B58" s="279"/>
      <c r="C58" s="296"/>
      <c r="D58" s="297"/>
      <c r="E58" s="311"/>
      <c r="F58" s="311"/>
      <c r="G58" s="304"/>
      <c r="H58" s="304"/>
      <c r="I58" s="307"/>
      <c r="J58" s="307"/>
      <c r="K58" s="311"/>
      <c r="L58" s="311"/>
      <c r="M58" s="265"/>
      <c r="N58" s="267"/>
      <c r="O58" s="270"/>
      <c r="P58" s="273"/>
      <c r="S58" s="34" t="s">
        <v>760</v>
      </c>
      <c r="X58" s="202" t="s">
        <v>182</v>
      </c>
    </row>
    <row r="59" spans="1:24" ht="19.5" customHeight="1" x14ac:dyDescent="0.2">
      <c r="A59" s="276"/>
      <c r="B59" s="279"/>
      <c r="C59" s="296"/>
      <c r="D59" s="297"/>
      <c r="E59" s="311"/>
      <c r="F59" s="311"/>
      <c r="G59" s="304"/>
      <c r="H59" s="304"/>
      <c r="I59" s="307"/>
      <c r="J59" s="307"/>
      <c r="K59" s="311"/>
      <c r="L59" s="311"/>
      <c r="M59" s="265"/>
      <c r="N59" s="267"/>
      <c r="O59" s="270"/>
      <c r="P59" s="273"/>
      <c r="R59" s="34" t="s">
        <v>242</v>
      </c>
      <c r="S59" s="34" t="s">
        <v>25</v>
      </c>
    </row>
    <row r="60" spans="1:24" ht="19.5" customHeight="1" x14ac:dyDescent="0.2">
      <c r="A60" s="276"/>
      <c r="B60" s="279"/>
      <c r="C60" s="296"/>
      <c r="D60" s="297"/>
      <c r="E60" s="311"/>
      <c r="F60" s="311"/>
      <c r="G60" s="304"/>
      <c r="H60" s="304"/>
      <c r="I60" s="307"/>
      <c r="J60" s="307"/>
      <c r="K60" s="311"/>
      <c r="L60" s="311"/>
      <c r="M60" s="265"/>
      <c r="N60" s="267"/>
      <c r="O60" s="270"/>
      <c r="P60" s="273"/>
      <c r="S60" s="34" t="s">
        <v>612</v>
      </c>
    </row>
    <row r="61" spans="1:24" ht="19.5" customHeight="1" x14ac:dyDescent="0.2">
      <c r="A61" s="276"/>
      <c r="B61" s="279"/>
      <c r="C61" s="296"/>
      <c r="D61" s="297"/>
      <c r="E61" s="311"/>
      <c r="F61" s="311"/>
      <c r="G61" s="304"/>
      <c r="H61" s="304"/>
      <c r="I61" s="307"/>
      <c r="J61" s="307"/>
      <c r="K61" s="311"/>
      <c r="L61" s="311"/>
      <c r="M61" s="265"/>
      <c r="N61" s="267"/>
      <c r="O61" s="270"/>
      <c r="P61" s="273"/>
      <c r="S61" s="34" t="s">
        <v>758</v>
      </c>
    </row>
    <row r="62" spans="1:24" ht="19.5" customHeight="1" x14ac:dyDescent="0.2">
      <c r="A62" s="276"/>
      <c r="B62" s="279"/>
      <c r="C62" s="296"/>
      <c r="D62" s="297"/>
      <c r="E62" s="311"/>
      <c r="F62" s="311"/>
      <c r="G62" s="304"/>
      <c r="H62" s="304"/>
      <c r="I62" s="307"/>
      <c r="J62" s="307"/>
      <c r="K62" s="311"/>
      <c r="L62" s="311"/>
      <c r="M62" s="265"/>
      <c r="N62" s="267"/>
      <c r="O62" s="270"/>
      <c r="P62" s="273"/>
      <c r="S62" s="34"/>
      <c r="T62" s="34" t="s">
        <v>205</v>
      </c>
      <c r="U62" s="314" t="s">
        <v>759</v>
      </c>
      <c r="V62" s="314"/>
      <c r="W62" s="202" t="s">
        <v>182</v>
      </c>
    </row>
    <row r="63" spans="1:24" ht="19.5" customHeight="1" x14ac:dyDescent="0.2">
      <c r="A63" s="276"/>
      <c r="B63" s="279"/>
      <c r="C63" s="296"/>
      <c r="D63" s="297"/>
      <c r="E63" s="311"/>
      <c r="F63" s="311"/>
      <c r="G63" s="304"/>
      <c r="H63" s="304"/>
      <c r="I63" s="307"/>
      <c r="J63" s="307"/>
      <c r="K63" s="311"/>
      <c r="L63" s="311"/>
      <c r="M63" s="265"/>
      <c r="N63" s="267"/>
      <c r="O63" s="270"/>
      <c r="P63" s="273"/>
      <c r="S63" s="34" t="s">
        <v>761</v>
      </c>
      <c r="T63" s="34"/>
      <c r="U63" s="168"/>
      <c r="V63" s="202" t="s">
        <v>182</v>
      </c>
    </row>
    <row r="64" spans="1:24" ht="19.5" customHeight="1" x14ac:dyDescent="0.2">
      <c r="A64" s="277"/>
      <c r="B64" s="280"/>
      <c r="C64" s="298"/>
      <c r="D64" s="299"/>
      <c r="E64" s="312"/>
      <c r="F64" s="312"/>
      <c r="G64" s="305"/>
      <c r="H64" s="305"/>
      <c r="I64" s="308"/>
      <c r="J64" s="308"/>
      <c r="K64" s="312"/>
      <c r="L64" s="312"/>
      <c r="M64" s="264"/>
      <c r="N64" s="268"/>
      <c r="O64" s="271"/>
      <c r="P64" s="274"/>
      <c r="Q64" s="62">
        <v>0.29166666666666669</v>
      </c>
    </row>
    <row r="65" spans="1:26" ht="19.5" customHeight="1" x14ac:dyDescent="0.2">
      <c r="A65" s="275" t="s">
        <v>30</v>
      </c>
      <c r="B65" s="278">
        <f>SUM(B46+1)</f>
        <v>45722</v>
      </c>
      <c r="C65" s="294" t="s">
        <v>764</v>
      </c>
      <c r="D65" s="295"/>
      <c r="E65" s="310">
        <v>0</v>
      </c>
      <c r="F65" s="310">
        <v>0</v>
      </c>
      <c r="G65" s="303">
        <v>0.37291666666666667</v>
      </c>
      <c r="H65" s="303">
        <v>0.5</v>
      </c>
      <c r="I65" s="306">
        <v>0.54166666666666663</v>
      </c>
      <c r="J65" s="306">
        <v>0.72916666666666663</v>
      </c>
      <c r="K65" s="310">
        <v>0</v>
      </c>
      <c r="L65" s="310">
        <v>0</v>
      </c>
      <c r="M65" s="263">
        <f>(F65-E65)+(L65-K65)</f>
        <v>0</v>
      </c>
      <c r="N65" s="266">
        <f>(H65-G65)</f>
        <v>0.12708333333333333</v>
      </c>
      <c r="O65" s="269">
        <f>(J65-I65)</f>
        <v>0.1875</v>
      </c>
      <c r="P65" s="272">
        <f>SUM(M65:O79)</f>
        <v>0.31458333333333333</v>
      </c>
      <c r="Q65" s="62"/>
      <c r="R65" s="34" t="s">
        <v>166</v>
      </c>
      <c r="S65" s="34" t="s">
        <v>58</v>
      </c>
    </row>
    <row r="66" spans="1:26" ht="19.5" customHeight="1" x14ac:dyDescent="0.2">
      <c r="A66" s="276"/>
      <c r="B66" s="279"/>
      <c r="C66" s="296"/>
      <c r="D66" s="297"/>
      <c r="E66" s="311"/>
      <c r="F66" s="311"/>
      <c r="G66" s="304"/>
      <c r="H66" s="304"/>
      <c r="I66" s="307"/>
      <c r="J66" s="307"/>
      <c r="K66" s="311"/>
      <c r="L66" s="311"/>
      <c r="M66" s="265"/>
      <c r="N66" s="267"/>
      <c r="O66" s="270"/>
      <c r="P66" s="273"/>
      <c r="Q66" s="62"/>
      <c r="S66" s="34" t="s">
        <v>767</v>
      </c>
      <c r="X66" s="202" t="s">
        <v>182</v>
      </c>
    </row>
    <row r="67" spans="1:26" ht="19.5" customHeight="1" x14ac:dyDescent="0.2">
      <c r="A67" s="276"/>
      <c r="B67" s="279"/>
      <c r="C67" s="296"/>
      <c r="D67" s="297"/>
      <c r="E67" s="311"/>
      <c r="F67" s="311"/>
      <c r="G67" s="304"/>
      <c r="H67" s="304"/>
      <c r="I67" s="307"/>
      <c r="J67" s="307"/>
      <c r="K67" s="311"/>
      <c r="L67" s="311"/>
      <c r="M67" s="265"/>
      <c r="N67" s="267"/>
      <c r="O67" s="270"/>
      <c r="P67" s="273"/>
      <c r="Q67" s="62"/>
      <c r="S67" t="s">
        <v>762</v>
      </c>
      <c r="X67" s="202" t="s">
        <v>182</v>
      </c>
    </row>
    <row r="68" spans="1:26" ht="19.5" customHeight="1" x14ac:dyDescent="0.2">
      <c r="A68" s="276"/>
      <c r="B68" s="279"/>
      <c r="C68" s="296"/>
      <c r="D68" s="297"/>
      <c r="E68" s="311"/>
      <c r="F68" s="311"/>
      <c r="G68" s="304"/>
      <c r="H68" s="304"/>
      <c r="I68" s="307"/>
      <c r="J68" s="307"/>
      <c r="K68" s="311"/>
      <c r="L68" s="311"/>
      <c r="M68" s="265"/>
      <c r="N68" s="267"/>
      <c r="O68" s="270"/>
      <c r="P68" s="273"/>
      <c r="Q68" s="62"/>
      <c r="R68" t="s">
        <v>242</v>
      </c>
      <c r="S68" s="34" t="s">
        <v>43</v>
      </c>
    </row>
    <row r="69" spans="1:26" ht="19.5" customHeight="1" x14ac:dyDescent="0.2">
      <c r="A69" s="276"/>
      <c r="B69" s="279"/>
      <c r="C69" s="296"/>
      <c r="D69" s="297"/>
      <c r="E69" s="311"/>
      <c r="F69" s="311"/>
      <c r="G69" s="304"/>
      <c r="H69" s="304"/>
      <c r="I69" s="307"/>
      <c r="J69" s="307"/>
      <c r="K69" s="311"/>
      <c r="L69" s="311"/>
      <c r="M69" s="265"/>
      <c r="N69" s="267"/>
      <c r="O69" s="270"/>
      <c r="P69" s="273"/>
      <c r="Q69" s="62"/>
      <c r="S69" t="s">
        <v>612</v>
      </c>
    </row>
    <row r="70" spans="1:26" ht="19.5" customHeight="1" x14ac:dyDescent="0.2">
      <c r="A70" s="276"/>
      <c r="B70" s="279"/>
      <c r="C70" s="296"/>
      <c r="D70" s="297"/>
      <c r="E70" s="311"/>
      <c r="F70" s="311"/>
      <c r="G70" s="304"/>
      <c r="H70" s="304"/>
      <c r="I70" s="307"/>
      <c r="J70" s="307"/>
      <c r="K70" s="311"/>
      <c r="L70" s="311"/>
      <c r="M70" s="265"/>
      <c r="N70" s="267"/>
      <c r="O70" s="270"/>
      <c r="P70" s="273"/>
      <c r="Q70" s="62"/>
      <c r="T70" t="s">
        <v>763</v>
      </c>
    </row>
    <row r="71" spans="1:26" ht="19.5" customHeight="1" x14ac:dyDescent="0.2">
      <c r="A71" s="276"/>
      <c r="B71" s="279"/>
      <c r="C71" s="296"/>
      <c r="D71" s="297"/>
      <c r="E71" s="311"/>
      <c r="F71" s="311"/>
      <c r="G71" s="304"/>
      <c r="H71" s="304"/>
      <c r="I71" s="307"/>
      <c r="J71" s="307"/>
      <c r="K71" s="311"/>
      <c r="L71" s="311"/>
      <c r="M71" s="265"/>
      <c r="N71" s="267"/>
      <c r="O71" s="270"/>
      <c r="P71" s="273"/>
      <c r="Q71" s="62"/>
      <c r="U71" t="s">
        <v>631</v>
      </c>
      <c r="V71" s="316" t="s">
        <v>646</v>
      </c>
      <c r="W71" s="316"/>
      <c r="X71" s="202" t="s">
        <v>182</v>
      </c>
      <c r="Y71" s="330" t="s">
        <v>768</v>
      </c>
      <c r="Z71" s="330"/>
    </row>
    <row r="72" spans="1:26" ht="19.5" customHeight="1" x14ac:dyDescent="0.2">
      <c r="A72" s="276"/>
      <c r="B72" s="279"/>
      <c r="C72" s="296"/>
      <c r="D72" s="297"/>
      <c r="E72" s="311"/>
      <c r="F72" s="311"/>
      <c r="G72" s="304"/>
      <c r="H72" s="304"/>
      <c r="I72" s="307"/>
      <c r="J72" s="307"/>
      <c r="K72" s="311"/>
      <c r="L72" s="311"/>
      <c r="M72" s="265"/>
      <c r="N72" s="267"/>
      <c r="O72" s="270"/>
      <c r="P72" s="273"/>
      <c r="Q72" s="62"/>
      <c r="U72" s="34" t="s">
        <v>771</v>
      </c>
      <c r="V72" s="1"/>
      <c r="W72" s="1"/>
      <c r="X72" s="202" t="s">
        <v>182</v>
      </c>
      <c r="Y72" s="168"/>
      <c r="Z72" s="168"/>
    </row>
    <row r="73" spans="1:26" ht="19.5" customHeight="1" x14ac:dyDescent="0.2">
      <c r="A73" s="276"/>
      <c r="B73" s="279"/>
      <c r="C73" s="296"/>
      <c r="D73" s="297"/>
      <c r="E73" s="311"/>
      <c r="F73" s="311"/>
      <c r="G73" s="304"/>
      <c r="H73" s="304"/>
      <c r="I73" s="307"/>
      <c r="J73" s="307"/>
      <c r="K73" s="311"/>
      <c r="L73" s="311"/>
      <c r="M73" s="265"/>
      <c r="N73" s="267"/>
      <c r="O73" s="270"/>
      <c r="P73" s="273"/>
      <c r="Q73" s="62"/>
      <c r="U73" t="s">
        <v>205</v>
      </c>
      <c r="V73" s="316" t="s">
        <v>759</v>
      </c>
      <c r="W73" s="316"/>
      <c r="X73" s="187" t="s">
        <v>180</v>
      </c>
    </row>
    <row r="74" spans="1:26" ht="19.5" customHeight="1" x14ac:dyDescent="0.2">
      <c r="A74" s="276"/>
      <c r="B74" s="279"/>
      <c r="C74" s="296"/>
      <c r="D74" s="297"/>
      <c r="E74" s="311"/>
      <c r="F74" s="311"/>
      <c r="G74" s="304"/>
      <c r="H74" s="304"/>
      <c r="I74" s="307"/>
      <c r="J74" s="307"/>
      <c r="K74" s="311"/>
      <c r="L74" s="311"/>
      <c r="M74" s="265"/>
      <c r="N74" s="267"/>
      <c r="O74" s="270"/>
      <c r="P74" s="273"/>
      <c r="Q74" s="62"/>
      <c r="T74" s="34" t="s">
        <v>772</v>
      </c>
      <c r="V74" s="1"/>
      <c r="W74" s="1"/>
    </row>
    <row r="75" spans="1:26" ht="19.5" customHeight="1" x14ac:dyDescent="0.2">
      <c r="A75" s="276"/>
      <c r="B75" s="279"/>
      <c r="C75" s="296"/>
      <c r="D75" s="297"/>
      <c r="E75" s="311"/>
      <c r="F75" s="311"/>
      <c r="G75" s="304"/>
      <c r="H75" s="304"/>
      <c r="I75" s="307"/>
      <c r="J75" s="307"/>
      <c r="K75" s="311"/>
      <c r="L75" s="311"/>
      <c r="M75" s="265"/>
      <c r="N75" s="267"/>
      <c r="O75" s="270"/>
      <c r="P75" s="273"/>
      <c r="Q75" s="62"/>
      <c r="S75" s="34"/>
      <c r="U75" s="34" t="s">
        <v>413</v>
      </c>
      <c r="V75" s="314" t="s">
        <v>773</v>
      </c>
      <c r="W75" s="316"/>
      <c r="X75" s="202" t="s">
        <v>182</v>
      </c>
    </row>
    <row r="76" spans="1:26" ht="19.5" customHeight="1" x14ac:dyDescent="0.2">
      <c r="A76" s="276"/>
      <c r="B76" s="279"/>
      <c r="C76" s="296"/>
      <c r="D76" s="297"/>
      <c r="E76" s="311"/>
      <c r="F76" s="311"/>
      <c r="G76" s="304"/>
      <c r="H76" s="304"/>
      <c r="I76" s="307"/>
      <c r="J76" s="307"/>
      <c r="K76" s="311"/>
      <c r="L76" s="311"/>
      <c r="M76" s="265"/>
      <c r="N76" s="267"/>
      <c r="O76" s="270"/>
      <c r="P76" s="273"/>
      <c r="Q76" s="62"/>
      <c r="R76" t="s">
        <v>52</v>
      </c>
      <c r="S76" t="s">
        <v>24</v>
      </c>
    </row>
    <row r="77" spans="1:26" ht="19.5" customHeight="1" x14ac:dyDescent="0.2">
      <c r="A77" s="276"/>
      <c r="B77" s="279"/>
      <c r="C77" s="296"/>
      <c r="D77" s="297"/>
      <c r="E77" s="311"/>
      <c r="F77" s="311"/>
      <c r="G77" s="304"/>
      <c r="H77" s="304"/>
      <c r="I77" s="307"/>
      <c r="J77" s="307"/>
      <c r="K77" s="311"/>
      <c r="L77" s="311"/>
      <c r="M77" s="265"/>
      <c r="N77" s="267"/>
      <c r="O77" s="270"/>
      <c r="P77" s="273"/>
      <c r="Q77" s="62"/>
      <c r="S77" t="s">
        <v>765</v>
      </c>
      <c r="W77" s="187" t="s">
        <v>180</v>
      </c>
    </row>
    <row r="78" spans="1:26" ht="19.5" customHeight="1" x14ac:dyDescent="0.2">
      <c r="A78" s="276"/>
      <c r="B78" s="279"/>
      <c r="C78" s="296"/>
      <c r="D78" s="297"/>
      <c r="E78" s="311"/>
      <c r="F78" s="311"/>
      <c r="G78" s="304"/>
      <c r="H78" s="304"/>
      <c r="I78" s="307"/>
      <c r="J78" s="307"/>
      <c r="K78" s="311"/>
      <c r="L78" s="311"/>
      <c r="M78" s="265"/>
      <c r="N78" s="267"/>
      <c r="O78" s="270"/>
      <c r="P78" s="273"/>
      <c r="Q78" s="62"/>
      <c r="S78" t="s">
        <v>766</v>
      </c>
      <c r="W78" s="187" t="s">
        <v>180</v>
      </c>
    </row>
    <row r="79" spans="1:26" ht="19.5" customHeight="1" x14ac:dyDescent="0.2">
      <c r="A79" s="277"/>
      <c r="B79" s="280"/>
      <c r="C79" s="298"/>
      <c r="D79" s="299"/>
      <c r="E79" s="312"/>
      <c r="F79" s="312"/>
      <c r="G79" s="305"/>
      <c r="H79" s="305"/>
      <c r="I79" s="308"/>
      <c r="J79" s="308"/>
      <c r="K79" s="312"/>
      <c r="L79" s="312"/>
      <c r="M79" s="264"/>
      <c r="N79" s="268"/>
      <c r="O79" s="271"/>
      <c r="P79" s="274"/>
      <c r="Q79" s="62">
        <v>0.29166666666666669</v>
      </c>
    </row>
    <row r="80" spans="1:26" ht="19.5" customHeight="1" x14ac:dyDescent="0.2">
      <c r="A80" s="275" t="s">
        <v>31</v>
      </c>
      <c r="B80" s="278">
        <f>SUM(B65+1)</f>
        <v>45723</v>
      </c>
      <c r="C80" s="294" t="s">
        <v>242</v>
      </c>
      <c r="D80" s="295"/>
      <c r="E80" s="310">
        <v>0</v>
      </c>
      <c r="F80" s="310">
        <v>0</v>
      </c>
      <c r="G80" s="303">
        <v>0.36249999999999999</v>
      </c>
      <c r="H80" s="303">
        <v>0.52083333333333337</v>
      </c>
      <c r="I80" s="306">
        <v>0.54166666666666663</v>
      </c>
      <c r="J80" s="306">
        <v>0.65833333333333333</v>
      </c>
      <c r="K80" s="310">
        <v>0</v>
      </c>
      <c r="L80" s="310">
        <v>0</v>
      </c>
      <c r="M80" s="263">
        <f>(F80-E80)+(L80-K80)</f>
        <v>0</v>
      </c>
      <c r="N80" s="266">
        <f>(H80-G80)</f>
        <v>0.15833333333333338</v>
      </c>
      <c r="O80" s="269">
        <f>(J80-I80)</f>
        <v>0.1166666666666667</v>
      </c>
      <c r="P80" s="272">
        <f>SUM(M80:O88)</f>
        <v>0.27500000000000008</v>
      </c>
      <c r="R80" t="s">
        <v>242</v>
      </c>
      <c r="S80" s="34" t="s">
        <v>42</v>
      </c>
    </row>
    <row r="81" spans="1:27" ht="19.5" customHeight="1" x14ac:dyDescent="0.2">
      <c r="A81" s="276"/>
      <c r="B81" s="279"/>
      <c r="C81" s="296"/>
      <c r="D81" s="297"/>
      <c r="E81" s="311"/>
      <c r="F81" s="311"/>
      <c r="G81" s="304"/>
      <c r="H81" s="304"/>
      <c r="I81" s="307"/>
      <c r="J81" s="307"/>
      <c r="K81" s="311"/>
      <c r="L81" s="311"/>
      <c r="M81" s="265"/>
      <c r="N81" s="267"/>
      <c r="O81" s="270"/>
      <c r="P81" s="273"/>
      <c r="S81" t="s">
        <v>612</v>
      </c>
    </row>
    <row r="82" spans="1:27" ht="19.5" customHeight="1" x14ac:dyDescent="0.2">
      <c r="A82" s="276"/>
      <c r="B82" s="279"/>
      <c r="C82" s="296"/>
      <c r="D82" s="297"/>
      <c r="E82" s="311"/>
      <c r="F82" s="311"/>
      <c r="G82" s="304"/>
      <c r="H82" s="304"/>
      <c r="I82" s="307"/>
      <c r="J82" s="307"/>
      <c r="K82" s="311"/>
      <c r="L82" s="311"/>
      <c r="M82" s="265"/>
      <c r="N82" s="267"/>
      <c r="O82" s="270"/>
      <c r="P82" s="273"/>
      <c r="T82" s="34" t="s">
        <v>774</v>
      </c>
    </row>
    <row r="83" spans="1:27" ht="19.5" customHeight="1" x14ac:dyDescent="0.2">
      <c r="A83" s="276"/>
      <c r="B83" s="279"/>
      <c r="C83" s="296"/>
      <c r="D83" s="297"/>
      <c r="E83" s="311"/>
      <c r="F83" s="311"/>
      <c r="G83" s="304"/>
      <c r="H83" s="304"/>
      <c r="I83" s="307"/>
      <c r="J83" s="307"/>
      <c r="K83" s="311"/>
      <c r="L83" s="311"/>
      <c r="M83" s="265"/>
      <c r="N83" s="267"/>
      <c r="O83" s="270"/>
      <c r="P83" s="273"/>
      <c r="U83" t="s">
        <v>631</v>
      </c>
      <c r="V83" s="316" t="s">
        <v>646</v>
      </c>
      <c r="W83" s="316"/>
      <c r="X83" s="187" t="s">
        <v>180</v>
      </c>
      <c r="Y83" s="330" t="s">
        <v>768</v>
      </c>
      <c r="Z83" s="330"/>
    </row>
    <row r="84" spans="1:27" ht="19.5" customHeight="1" x14ac:dyDescent="0.2">
      <c r="A84" s="276"/>
      <c r="B84" s="279"/>
      <c r="C84" s="296"/>
      <c r="D84" s="297"/>
      <c r="E84" s="311"/>
      <c r="F84" s="311"/>
      <c r="G84" s="304"/>
      <c r="H84" s="304"/>
      <c r="I84" s="307"/>
      <c r="J84" s="307"/>
      <c r="K84" s="311"/>
      <c r="L84" s="311"/>
      <c r="M84" s="265"/>
      <c r="N84" s="267"/>
      <c r="O84" s="270"/>
      <c r="P84" s="273"/>
      <c r="U84" t="s">
        <v>205</v>
      </c>
      <c r="V84" s="316" t="s">
        <v>759</v>
      </c>
      <c r="W84" s="316"/>
      <c r="X84" s="187" t="s">
        <v>180</v>
      </c>
      <c r="Y84" s="330" t="s">
        <v>550</v>
      </c>
      <c r="Z84" s="330"/>
      <c r="AA84" s="330"/>
    </row>
    <row r="85" spans="1:27" ht="19.5" customHeight="1" x14ac:dyDescent="0.2">
      <c r="A85" s="276"/>
      <c r="B85" s="279"/>
      <c r="C85" s="296"/>
      <c r="D85" s="297"/>
      <c r="E85" s="311"/>
      <c r="F85" s="311"/>
      <c r="G85" s="304"/>
      <c r="H85" s="304"/>
      <c r="I85" s="307"/>
      <c r="J85" s="307"/>
      <c r="K85" s="311"/>
      <c r="L85" s="311"/>
      <c r="M85" s="265"/>
      <c r="N85" s="267"/>
      <c r="O85" s="270"/>
      <c r="P85" s="273"/>
      <c r="U85" s="34" t="s">
        <v>545</v>
      </c>
      <c r="V85" s="314" t="s">
        <v>677</v>
      </c>
      <c r="W85" s="316"/>
      <c r="X85" s="202" t="s">
        <v>182</v>
      </c>
      <c r="Y85" s="330" t="s">
        <v>776</v>
      </c>
      <c r="Z85" s="330"/>
      <c r="AA85" s="330"/>
    </row>
    <row r="86" spans="1:27" ht="19.5" customHeight="1" x14ac:dyDescent="0.2">
      <c r="A86" s="276"/>
      <c r="B86" s="279"/>
      <c r="C86" s="296"/>
      <c r="D86" s="297"/>
      <c r="E86" s="311"/>
      <c r="F86" s="311"/>
      <c r="G86" s="304"/>
      <c r="H86" s="304"/>
      <c r="I86" s="307"/>
      <c r="J86" s="307"/>
      <c r="K86" s="311"/>
      <c r="L86" s="311"/>
      <c r="M86" s="265"/>
      <c r="N86" s="267"/>
      <c r="O86" s="270"/>
      <c r="P86" s="273"/>
      <c r="S86" s="34" t="s">
        <v>769</v>
      </c>
      <c r="T86" s="202" t="s">
        <v>182</v>
      </c>
      <c r="U86" s="214" t="s">
        <v>770</v>
      </c>
      <c r="V86" s="218"/>
      <c r="W86" s="1"/>
      <c r="Y86" s="168"/>
      <c r="Z86" s="168"/>
    </row>
    <row r="87" spans="1:27" ht="19.5" customHeight="1" x14ac:dyDescent="0.2">
      <c r="A87" s="276"/>
      <c r="B87" s="279"/>
      <c r="C87" s="296"/>
      <c r="D87" s="297"/>
      <c r="E87" s="311"/>
      <c r="F87" s="311"/>
      <c r="G87" s="304"/>
      <c r="H87" s="304"/>
      <c r="I87" s="307"/>
      <c r="J87" s="307"/>
      <c r="K87" s="311"/>
      <c r="L87" s="311"/>
      <c r="M87" s="265"/>
      <c r="N87" s="267"/>
      <c r="O87" s="270"/>
      <c r="P87" s="273"/>
      <c r="S87" s="34" t="s">
        <v>775</v>
      </c>
      <c r="T87" s="34"/>
      <c r="U87" s="34"/>
      <c r="V87" s="1"/>
      <c r="W87" s="202" t="s">
        <v>182</v>
      </c>
      <c r="Y87" s="168"/>
      <c r="Z87" s="168"/>
    </row>
    <row r="88" spans="1:27" ht="19.5" customHeight="1" x14ac:dyDescent="0.2">
      <c r="A88" s="277"/>
      <c r="B88" s="280"/>
      <c r="C88" s="298"/>
      <c r="D88" s="299"/>
      <c r="E88" s="312"/>
      <c r="F88" s="312"/>
      <c r="G88" s="305"/>
      <c r="H88" s="305"/>
      <c r="I88" s="308"/>
      <c r="J88" s="308"/>
      <c r="K88" s="312"/>
      <c r="L88" s="312"/>
      <c r="M88" s="264"/>
      <c r="N88" s="268"/>
      <c r="O88" s="271"/>
      <c r="P88" s="274"/>
      <c r="Q88" s="62">
        <v>0.29166666666666669</v>
      </c>
    </row>
    <row r="89" spans="1:27" ht="19.5" customHeight="1" x14ac:dyDescent="0.2">
      <c r="A89" s="35" t="s">
        <v>34</v>
      </c>
      <c r="B89" s="36">
        <f>SUM(B80+1)</f>
        <v>45724</v>
      </c>
      <c r="C89" s="294"/>
      <c r="D89" s="295"/>
      <c r="E89" s="300"/>
      <c r="F89" s="300"/>
      <c r="G89" s="300"/>
      <c r="H89" s="300"/>
      <c r="I89" s="300"/>
      <c r="J89" s="300"/>
      <c r="K89" s="300"/>
      <c r="L89" s="300"/>
      <c r="M89" s="263">
        <f>(F89-E89)+(L89-K89)</f>
        <v>0</v>
      </c>
      <c r="N89" s="263">
        <f>(H89-G89)+(J89-I89)</f>
        <v>0</v>
      </c>
      <c r="O89" s="263">
        <f>(H89-G89)+(J89-I89)</f>
        <v>0</v>
      </c>
      <c r="P89" s="263">
        <f>SUM(M89:O90)</f>
        <v>0</v>
      </c>
    </row>
    <row r="90" spans="1:27" ht="19.5" customHeight="1" x14ac:dyDescent="0.2">
      <c r="A90" s="37" t="s">
        <v>35</v>
      </c>
      <c r="B90" s="36">
        <f>SUM(B89+1)</f>
        <v>45725</v>
      </c>
      <c r="C90" s="298"/>
      <c r="D90" s="299"/>
      <c r="E90" s="302"/>
      <c r="F90" s="302"/>
      <c r="G90" s="302"/>
      <c r="H90" s="302"/>
      <c r="I90" s="302"/>
      <c r="J90" s="302"/>
      <c r="K90" s="302"/>
      <c r="L90" s="302"/>
      <c r="M90" s="264"/>
      <c r="N90" s="264"/>
      <c r="O90" s="264"/>
      <c r="P90" s="264"/>
    </row>
    <row r="91" spans="1:27" ht="30" customHeight="1" x14ac:dyDescent="0.2">
      <c r="A91" s="38"/>
      <c r="B91" s="38"/>
      <c r="C91" s="38"/>
      <c r="D91" s="38"/>
      <c r="E91" s="39"/>
      <c r="F91" s="40"/>
      <c r="G91" s="40"/>
      <c r="H91" s="38"/>
      <c r="I91" s="38"/>
      <c r="J91" s="38"/>
      <c r="K91" s="41"/>
      <c r="L91" s="41"/>
      <c r="M91" s="41"/>
      <c r="N91" s="38"/>
    </row>
    <row r="92" spans="1:27" ht="30.75" customHeight="1" x14ac:dyDescent="0.2">
      <c r="A92" s="38"/>
      <c r="B92" s="38"/>
      <c r="C92" s="38"/>
      <c r="D92" s="38"/>
      <c r="F92" s="38"/>
      <c r="G92" s="38"/>
      <c r="H92" s="38"/>
      <c r="I92" s="38"/>
      <c r="J92" s="281" t="s">
        <v>36</v>
      </c>
      <c r="K92" s="281"/>
      <c r="L92" s="281"/>
      <c r="M92" s="108">
        <f>SUM(M9+M26+M46+M65+M80+M89+M90)</f>
        <v>0</v>
      </c>
      <c r="N92" s="110">
        <f>SUM(N9+N26+N46+N65+N80+N89+N90)</f>
        <v>0.8486111111111112</v>
      </c>
      <c r="O92" s="109">
        <f>SUM(O9+O26+O46+O65+O80+O89+O90)</f>
        <v>0.76458333333333339</v>
      </c>
      <c r="P92" s="111">
        <f>SUM(P9+P26+P46+P65+P80+P89+P90)</f>
        <v>1.6131944444444446</v>
      </c>
    </row>
    <row r="93" spans="1:27" ht="30.75" customHeight="1" x14ac:dyDescent="0.2">
      <c r="A93" s="38"/>
      <c r="B93" s="38"/>
      <c r="C93" s="38"/>
      <c r="D93" s="38"/>
      <c r="F93" s="38"/>
      <c r="G93" s="38"/>
      <c r="H93" s="38"/>
      <c r="I93" s="38"/>
      <c r="J93" s="281" t="s">
        <v>37</v>
      </c>
      <c r="K93" s="281"/>
      <c r="L93" s="282"/>
      <c r="M93" s="42"/>
      <c r="N93" s="51">
        <f>SUM(Q9:Q90)</f>
        <v>1.4583333333333335</v>
      </c>
      <c r="O93" s="43"/>
    </row>
    <row r="94" spans="1:27" ht="30.75" customHeight="1" x14ac:dyDescent="0.2">
      <c r="A94" s="38"/>
      <c r="B94" s="38"/>
      <c r="C94" s="38"/>
      <c r="D94" s="38"/>
      <c r="F94" s="38"/>
      <c r="G94" s="38"/>
      <c r="H94" s="38"/>
      <c r="I94" s="38"/>
      <c r="J94" s="281" t="s">
        <v>38</v>
      </c>
      <c r="K94" s="281"/>
      <c r="L94" s="282"/>
      <c r="M94" s="42"/>
      <c r="N94" s="51">
        <f>SUM(P92-N93)</f>
        <v>0.15486111111111112</v>
      </c>
      <c r="O94" s="43"/>
    </row>
    <row r="95" spans="1:27" ht="30.75" customHeight="1" x14ac:dyDescent="0.2">
      <c r="A95" s="38"/>
      <c r="B95" s="38"/>
      <c r="C95" s="38"/>
      <c r="D95" s="38"/>
      <c r="F95" s="38"/>
      <c r="G95" s="38"/>
      <c r="H95" s="38"/>
      <c r="I95" s="38"/>
      <c r="J95" s="281" t="s">
        <v>39</v>
      </c>
      <c r="K95" s="281"/>
      <c r="L95" s="282"/>
      <c r="M95" s="42"/>
      <c r="N95" s="51">
        <f>'SEM9'!N106</f>
        <v>1.4861111111111118</v>
      </c>
      <c r="O95" s="43"/>
    </row>
    <row r="96" spans="1:27" ht="30.75" customHeight="1" x14ac:dyDescent="0.2">
      <c r="H96" s="38"/>
      <c r="I96" s="38"/>
      <c r="J96" s="281" t="s">
        <v>40</v>
      </c>
      <c r="K96" s="281"/>
      <c r="L96" s="282"/>
      <c r="M96" s="44"/>
      <c r="N96" s="52">
        <f>N94+N95</f>
        <v>1.6409722222222229</v>
      </c>
      <c r="O96" s="45"/>
    </row>
    <row r="103" spans="6:9" x14ac:dyDescent="0.2">
      <c r="F103" s="38"/>
      <c r="G103" s="38"/>
      <c r="H103" s="38"/>
      <c r="I103" s="38"/>
    </row>
    <row r="104" spans="6:9" x14ac:dyDescent="0.2">
      <c r="F104" s="38"/>
      <c r="G104" s="38"/>
      <c r="H104" s="38"/>
      <c r="I104" s="38"/>
    </row>
    <row r="105" spans="6:9" x14ac:dyDescent="0.2">
      <c r="F105" s="38"/>
      <c r="G105" s="38"/>
      <c r="H105" s="38"/>
      <c r="I105" s="38"/>
    </row>
    <row r="106" spans="6:9" x14ac:dyDescent="0.2">
      <c r="F106" s="38"/>
      <c r="G106" s="38"/>
      <c r="H106" s="38"/>
      <c r="I106" s="38"/>
    </row>
    <row r="107" spans="6:9" x14ac:dyDescent="0.2">
      <c r="F107" s="38"/>
      <c r="G107" s="38"/>
      <c r="H107" s="38"/>
      <c r="I107" s="38"/>
    </row>
    <row r="108" spans="6:9" x14ac:dyDescent="0.2">
      <c r="F108" s="38"/>
      <c r="G108" s="38"/>
      <c r="H108" s="38"/>
      <c r="I108" s="38"/>
    </row>
    <row r="114" spans="5:5" x14ac:dyDescent="0.2">
      <c r="E114" s="15"/>
    </row>
  </sheetData>
  <mergeCells count="121">
    <mergeCell ref="J89:J90"/>
    <mergeCell ref="K89:K90"/>
    <mergeCell ref="L89:L90"/>
    <mergeCell ref="H80:H88"/>
    <mergeCell ref="I65:I79"/>
    <mergeCell ref="I80:I88"/>
    <mergeCell ref="Y71:Z71"/>
    <mergeCell ref="V83:W83"/>
    <mergeCell ref="Y83:Z83"/>
    <mergeCell ref="V84:W84"/>
    <mergeCell ref="V75:W75"/>
    <mergeCell ref="M89:M90"/>
    <mergeCell ref="N89:N90"/>
    <mergeCell ref="O89:O90"/>
    <mergeCell ref="Y84:AA84"/>
    <mergeCell ref="Y85:AA85"/>
    <mergeCell ref="H46:H64"/>
    <mergeCell ref="H65:H79"/>
    <mergeCell ref="C89:D90"/>
    <mergeCell ref="E89:E90"/>
    <mergeCell ref="F89:F90"/>
    <mergeCell ref="G89:G90"/>
    <mergeCell ref="H89:H90"/>
    <mergeCell ref="H26:H45"/>
    <mergeCell ref="I89:I90"/>
    <mergeCell ref="E80:E88"/>
    <mergeCell ref="F80:F88"/>
    <mergeCell ref="Q6:Q7"/>
    <mergeCell ref="M80:M88"/>
    <mergeCell ref="N80:N88"/>
    <mergeCell ref="O80:O88"/>
    <mergeCell ref="P80:P88"/>
    <mergeCell ref="M65:M79"/>
    <mergeCell ref="N65:N79"/>
    <mergeCell ref="O65:O79"/>
    <mergeCell ref="P65:P79"/>
    <mergeCell ref="M46:M64"/>
    <mergeCell ref="O46:O64"/>
    <mergeCell ref="P46:P64"/>
    <mergeCell ref="M26:M45"/>
    <mergeCell ref="P26:P45"/>
    <mergeCell ref="A80:A88"/>
    <mergeCell ref="B65:B79"/>
    <mergeCell ref="B80:B88"/>
    <mergeCell ref="F26:F45"/>
    <mergeCell ref="E46:E64"/>
    <mergeCell ref="F46:F64"/>
    <mergeCell ref="E65:E79"/>
    <mergeCell ref="F65:F79"/>
    <mergeCell ref="G26:G45"/>
    <mergeCell ref="G46:G64"/>
    <mergeCell ref="G65:G79"/>
    <mergeCell ref="G80:G88"/>
    <mergeCell ref="C80:D88"/>
    <mergeCell ref="A65:A79"/>
    <mergeCell ref="C65:D79"/>
    <mergeCell ref="J96:L96"/>
    <mergeCell ref="J92:L92"/>
    <mergeCell ref="J93:L93"/>
    <mergeCell ref="J94:L94"/>
    <mergeCell ref="J95:L95"/>
    <mergeCell ref="P9:P25"/>
    <mergeCell ref="T32:U32"/>
    <mergeCell ref="V32:W32"/>
    <mergeCell ref="T33:U33"/>
    <mergeCell ref="V33:W33"/>
    <mergeCell ref="U62:V62"/>
    <mergeCell ref="J80:J88"/>
    <mergeCell ref="N26:N45"/>
    <mergeCell ref="O26:O45"/>
    <mergeCell ref="K26:K45"/>
    <mergeCell ref="L26:L45"/>
    <mergeCell ref="V71:W71"/>
    <mergeCell ref="V73:W73"/>
    <mergeCell ref="P89:P90"/>
    <mergeCell ref="K80:K88"/>
    <mergeCell ref="L80:L88"/>
    <mergeCell ref="V85:W85"/>
    <mergeCell ref="K9:K25"/>
    <mergeCell ref="L9:L25"/>
    <mergeCell ref="A1:N1"/>
    <mergeCell ref="G6:H6"/>
    <mergeCell ref="I6:J6"/>
    <mergeCell ref="K6:L6"/>
    <mergeCell ref="M6:P6"/>
    <mergeCell ref="A9:A25"/>
    <mergeCell ref="A46:A64"/>
    <mergeCell ref="B9:B25"/>
    <mergeCell ref="B26:B45"/>
    <mergeCell ref="B46:B64"/>
    <mergeCell ref="N46:N64"/>
    <mergeCell ref="M9:M25"/>
    <mergeCell ref="E9:E25"/>
    <mergeCell ref="F9:F25"/>
    <mergeCell ref="A26:A45"/>
    <mergeCell ref="C26:D45"/>
    <mergeCell ref="C46:D64"/>
    <mergeCell ref="E26:E45"/>
    <mergeCell ref="I9:I25"/>
    <mergeCell ref="I26:I45"/>
    <mergeCell ref="I46:I64"/>
    <mergeCell ref="C9:D25"/>
    <mergeCell ref="G9:G25"/>
    <mergeCell ref="H9:H25"/>
    <mergeCell ref="X11:Y11"/>
    <mergeCell ref="J9:J25"/>
    <mergeCell ref="J26:J45"/>
    <mergeCell ref="J46:J64"/>
    <mergeCell ref="J65:J79"/>
    <mergeCell ref="K46:K64"/>
    <mergeCell ref="L46:L64"/>
    <mergeCell ref="K65:K79"/>
    <mergeCell ref="L65:L79"/>
    <mergeCell ref="N9:N25"/>
    <mergeCell ref="O9:O25"/>
    <mergeCell ref="X44:Y44"/>
    <mergeCell ref="X48:Y48"/>
    <mergeCell ref="T54:U54"/>
    <mergeCell ref="V54:W54"/>
    <mergeCell ref="T55:U55"/>
    <mergeCell ref="V55:W55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9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62">
    <pageSetUpPr fitToPage="1"/>
  </sheetPr>
  <dimension ref="A1:AB141"/>
  <sheetViews>
    <sheetView topLeftCell="A3" zoomScale="90" workbookViewId="0">
      <selection activeCell="U100" sqref="U100:AA101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6.28515625" customWidth="1"/>
    <col min="21" max="21" width="20.42578125" customWidth="1"/>
    <col min="23" max="23" width="18" customWidth="1"/>
    <col min="24" max="24" width="15" customWidth="1"/>
    <col min="26" max="26" width="13.42578125" bestFit="1" customWidth="1"/>
  </cols>
  <sheetData>
    <row r="1" spans="1:28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8" ht="60.6" hidden="1" customHeight="1" x14ac:dyDescent="0.2"/>
    <row r="3" spans="1:28" s="3" customFormat="1" ht="12.75" customHeight="1" x14ac:dyDescent="0.2">
      <c r="K3" s="4"/>
      <c r="L3" s="4"/>
      <c r="M3" s="4"/>
      <c r="O3" s="5"/>
      <c r="P3" s="5"/>
      <c r="Q3" s="60"/>
    </row>
    <row r="4" spans="1:28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8" ht="39" customHeight="1" x14ac:dyDescent="0.2">
      <c r="A5" s="12" t="s">
        <v>60</v>
      </c>
      <c r="B5" s="13" t="s">
        <v>3</v>
      </c>
      <c r="C5" s="14">
        <f>SUM('SEM10'!B90+1)</f>
        <v>45726</v>
      </c>
      <c r="D5" s="15" t="s">
        <v>4</v>
      </c>
      <c r="E5" s="16">
        <f>SUM(B117)</f>
        <v>45732</v>
      </c>
      <c r="F5" s="17"/>
      <c r="G5" s="17"/>
      <c r="H5" s="17"/>
      <c r="I5" s="17"/>
      <c r="J5" s="17"/>
      <c r="K5" s="18"/>
      <c r="L5" s="18"/>
      <c r="P5" s="19"/>
    </row>
    <row r="6" spans="1:28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8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8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8" ht="19.5" customHeight="1" x14ac:dyDescent="0.2">
      <c r="A9" s="275" t="s">
        <v>20</v>
      </c>
      <c r="B9" s="278">
        <f>SUM(C5)</f>
        <v>45726</v>
      </c>
      <c r="C9" s="294" t="s">
        <v>785</v>
      </c>
      <c r="D9" s="295"/>
      <c r="E9" s="310"/>
      <c r="F9" s="310"/>
      <c r="G9" s="303">
        <v>0.36041666666666666</v>
      </c>
      <c r="H9" s="303">
        <v>0.52083333333333337</v>
      </c>
      <c r="I9" s="306">
        <v>0.5625</v>
      </c>
      <c r="J9" s="306">
        <v>0.7270833333333333</v>
      </c>
      <c r="K9" s="310"/>
      <c r="L9" s="310"/>
      <c r="M9" s="263">
        <f>(F9-E9)+(L9-K9)</f>
        <v>0</v>
      </c>
      <c r="N9" s="266">
        <f>(H9-G9)</f>
        <v>0.16041666666666671</v>
      </c>
      <c r="O9" s="269">
        <f>(J9-I9)</f>
        <v>0.1645833333333333</v>
      </c>
      <c r="P9" s="272">
        <f>SUM(M9:O29)</f>
        <v>0.32500000000000001</v>
      </c>
      <c r="R9" t="s">
        <v>777</v>
      </c>
      <c r="S9" t="s">
        <v>32</v>
      </c>
    </row>
    <row r="10" spans="1:28" ht="19.5" customHeight="1" x14ac:dyDescent="0.2">
      <c r="A10" s="276"/>
      <c r="B10" s="279"/>
      <c r="C10" s="296"/>
      <c r="D10" s="297"/>
      <c r="E10" s="311"/>
      <c r="F10" s="311"/>
      <c r="G10" s="304"/>
      <c r="H10" s="304"/>
      <c r="I10" s="307"/>
      <c r="J10" s="307"/>
      <c r="K10" s="311"/>
      <c r="L10" s="311"/>
      <c r="M10" s="265"/>
      <c r="N10" s="267"/>
      <c r="O10" s="270"/>
      <c r="P10" s="273"/>
      <c r="S10" t="s">
        <v>778</v>
      </c>
      <c r="V10" s="34"/>
      <c r="W10" s="202" t="s">
        <v>182</v>
      </c>
    </row>
    <row r="11" spans="1:28" ht="19.5" customHeight="1" x14ac:dyDescent="0.2">
      <c r="A11" s="276"/>
      <c r="B11" s="279"/>
      <c r="C11" s="296"/>
      <c r="D11" s="297"/>
      <c r="E11" s="311"/>
      <c r="F11" s="311"/>
      <c r="G11" s="304"/>
      <c r="H11" s="304"/>
      <c r="I11" s="307"/>
      <c r="J11" s="307"/>
      <c r="K11" s="311"/>
      <c r="L11" s="311"/>
      <c r="M11" s="265"/>
      <c r="N11" s="267"/>
      <c r="O11" s="270"/>
      <c r="P11" s="273"/>
      <c r="R11" t="s">
        <v>242</v>
      </c>
      <c r="S11" s="34" t="s">
        <v>43</v>
      </c>
    </row>
    <row r="12" spans="1:28" ht="19.5" customHeight="1" x14ac:dyDescent="0.2">
      <c r="A12" s="276"/>
      <c r="B12" s="279"/>
      <c r="C12" s="296"/>
      <c r="D12" s="297"/>
      <c r="E12" s="311"/>
      <c r="F12" s="311"/>
      <c r="G12" s="304"/>
      <c r="H12" s="304"/>
      <c r="I12" s="307"/>
      <c r="J12" s="307"/>
      <c r="K12" s="311"/>
      <c r="L12" s="311"/>
      <c r="M12" s="265"/>
      <c r="N12" s="267"/>
      <c r="O12" s="270"/>
      <c r="P12" s="273"/>
      <c r="S12" t="s">
        <v>612</v>
      </c>
    </row>
    <row r="13" spans="1:28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11"/>
      <c r="L13" s="311"/>
      <c r="M13" s="265"/>
      <c r="N13" s="267"/>
      <c r="O13" s="270"/>
      <c r="P13" s="273"/>
      <c r="T13" s="34" t="s">
        <v>774</v>
      </c>
    </row>
    <row r="14" spans="1:28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U14" t="s">
        <v>631</v>
      </c>
      <c r="V14" s="316" t="s">
        <v>646</v>
      </c>
      <c r="W14" s="316"/>
      <c r="X14" s="187" t="s">
        <v>180</v>
      </c>
      <c r="Y14" s="330" t="s">
        <v>768</v>
      </c>
      <c r="Z14" s="330"/>
    </row>
    <row r="15" spans="1:28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265"/>
      <c r="N15" s="267"/>
      <c r="O15" s="270"/>
      <c r="P15" s="273"/>
      <c r="U15" t="s">
        <v>205</v>
      </c>
      <c r="V15" s="316" t="s">
        <v>759</v>
      </c>
      <c r="W15" s="316"/>
      <c r="X15" s="202" t="s">
        <v>182</v>
      </c>
      <c r="Y15" s="330" t="s">
        <v>550</v>
      </c>
      <c r="Z15" s="330"/>
      <c r="AA15" s="330"/>
    </row>
    <row r="16" spans="1:28" ht="19.5" customHeight="1" x14ac:dyDescent="0.2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11"/>
      <c r="L16" s="311"/>
      <c r="M16" s="265"/>
      <c r="N16" s="267"/>
      <c r="O16" s="270"/>
      <c r="P16" s="273"/>
      <c r="U16" s="34" t="s">
        <v>545</v>
      </c>
      <c r="V16" s="314" t="s">
        <v>677</v>
      </c>
      <c r="W16" s="316"/>
      <c r="X16" s="202" t="s">
        <v>182</v>
      </c>
      <c r="Y16" s="330" t="s">
        <v>782</v>
      </c>
      <c r="Z16" s="330"/>
      <c r="AA16" s="330"/>
      <c r="AB16" s="330"/>
    </row>
    <row r="17" spans="1:26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265"/>
      <c r="N17" s="267"/>
      <c r="O17" s="270"/>
      <c r="P17" s="273"/>
      <c r="R17" t="s">
        <v>166</v>
      </c>
      <c r="S17" t="s">
        <v>33</v>
      </c>
    </row>
    <row r="18" spans="1:26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S18" t="s">
        <v>779</v>
      </c>
      <c r="V18" s="202" t="s">
        <v>182</v>
      </c>
    </row>
    <row r="19" spans="1:26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265"/>
      <c r="N19" s="267"/>
      <c r="O19" s="270"/>
      <c r="P19" s="273"/>
      <c r="S19" t="s">
        <v>780</v>
      </c>
      <c r="W19" s="187" t="s">
        <v>180</v>
      </c>
      <c r="X19" s="330" t="s">
        <v>550</v>
      </c>
      <c r="Y19" s="330"/>
      <c r="Z19" s="330"/>
    </row>
    <row r="20" spans="1:26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265"/>
      <c r="N20" s="267"/>
      <c r="O20" s="270"/>
      <c r="P20" s="273"/>
      <c r="S20" t="s">
        <v>784</v>
      </c>
      <c r="W20" s="187" t="s">
        <v>180</v>
      </c>
      <c r="X20" s="168"/>
      <c r="Y20" s="168"/>
      <c r="Z20" s="168"/>
    </row>
    <row r="21" spans="1:26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265"/>
      <c r="N21" s="267"/>
      <c r="O21" s="270"/>
      <c r="P21" s="273"/>
      <c r="R21" s="34" t="s">
        <v>199</v>
      </c>
      <c r="S21" s="34" t="s">
        <v>32</v>
      </c>
    </row>
    <row r="22" spans="1:26" ht="19.5" customHeight="1" x14ac:dyDescent="0.2">
      <c r="A22" s="276"/>
      <c r="B22" s="279"/>
      <c r="C22" s="296"/>
      <c r="D22" s="297"/>
      <c r="E22" s="311"/>
      <c r="F22" s="311"/>
      <c r="G22" s="304"/>
      <c r="H22" s="304"/>
      <c r="I22" s="307"/>
      <c r="J22" s="307"/>
      <c r="K22" s="311"/>
      <c r="L22" s="311"/>
      <c r="M22" s="265"/>
      <c r="N22" s="267"/>
      <c r="O22" s="270"/>
      <c r="P22" s="273"/>
      <c r="R22" s="34"/>
      <c r="S22" s="34" t="s">
        <v>200</v>
      </c>
    </row>
    <row r="23" spans="1:26" ht="19.5" customHeight="1" x14ac:dyDescent="0.2">
      <c r="A23" s="276"/>
      <c r="B23" s="279"/>
      <c r="C23" s="296"/>
      <c r="D23" s="297"/>
      <c r="E23" s="311"/>
      <c r="F23" s="311"/>
      <c r="G23" s="304"/>
      <c r="H23" s="304"/>
      <c r="I23" s="307"/>
      <c r="J23" s="307"/>
      <c r="K23" s="311"/>
      <c r="L23" s="311"/>
      <c r="M23" s="265"/>
      <c r="N23" s="267"/>
      <c r="O23" s="270"/>
      <c r="P23" s="273"/>
      <c r="R23" s="34"/>
      <c r="S23" s="34" t="s">
        <v>781</v>
      </c>
      <c r="V23" s="202" t="s">
        <v>182</v>
      </c>
    </row>
    <row r="24" spans="1:26" ht="19.5" customHeight="1" x14ac:dyDescent="0.2">
      <c r="A24" s="276"/>
      <c r="B24" s="279"/>
      <c r="C24" s="296"/>
      <c r="D24" s="297"/>
      <c r="E24" s="311"/>
      <c r="F24" s="311"/>
      <c r="G24" s="304"/>
      <c r="H24" s="304"/>
      <c r="I24" s="307"/>
      <c r="J24" s="307"/>
      <c r="K24" s="311"/>
      <c r="L24" s="311"/>
      <c r="M24" s="265"/>
      <c r="N24" s="267"/>
      <c r="O24" s="270"/>
      <c r="P24" s="273"/>
      <c r="R24" s="34" t="s">
        <v>83</v>
      </c>
      <c r="S24" s="34" t="s">
        <v>24</v>
      </c>
      <c r="V24" s="34"/>
    </row>
    <row r="25" spans="1:26" ht="19.5" customHeight="1" x14ac:dyDescent="0.2">
      <c r="A25" s="276"/>
      <c r="B25" s="279"/>
      <c r="C25" s="296"/>
      <c r="D25" s="297"/>
      <c r="E25" s="311"/>
      <c r="F25" s="311"/>
      <c r="G25" s="304"/>
      <c r="H25" s="304"/>
      <c r="I25" s="307"/>
      <c r="J25" s="307"/>
      <c r="K25" s="311"/>
      <c r="L25" s="311"/>
      <c r="M25" s="265"/>
      <c r="N25" s="267"/>
      <c r="O25" s="270"/>
      <c r="P25" s="273"/>
      <c r="R25" s="34"/>
      <c r="S25" s="34" t="s">
        <v>84</v>
      </c>
      <c r="V25" s="34"/>
    </row>
    <row r="26" spans="1:26" ht="19.5" customHeight="1" x14ac:dyDescent="0.2">
      <c r="A26" s="276"/>
      <c r="B26" s="279"/>
      <c r="C26" s="296"/>
      <c r="D26" s="297"/>
      <c r="E26" s="311"/>
      <c r="F26" s="311"/>
      <c r="G26" s="304"/>
      <c r="H26" s="304"/>
      <c r="I26" s="307"/>
      <c r="J26" s="307"/>
      <c r="K26" s="311"/>
      <c r="L26" s="311"/>
      <c r="M26" s="265"/>
      <c r="N26" s="267"/>
      <c r="O26" s="270"/>
      <c r="P26" s="273"/>
      <c r="R26" s="34"/>
      <c r="S26" s="34" t="s">
        <v>783</v>
      </c>
      <c r="V26" s="34"/>
      <c r="X26" s="202" t="s">
        <v>182</v>
      </c>
    </row>
    <row r="27" spans="1:26" ht="19.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11"/>
      <c r="L27" s="311"/>
      <c r="M27" s="265"/>
      <c r="N27" s="267"/>
      <c r="O27" s="270"/>
      <c r="P27" s="273"/>
      <c r="R27" s="34" t="s">
        <v>786</v>
      </c>
      <c r="S27" s="34"/>
      <c r="T27" s="34" t="s">
        <v>24</v>
      </c>
      <c r="V27" s="34"/>
      <c r="X27" s="34"/>
    </row>
    <row r="28" spans="1:26" ht="19.5" customHeight="1" x14ac:dyDescent="0.2">
      <c r="A28" s="276"/>
      <c r="B28" s="279"/>
      <c r="C28" s="296"/>
      <c r="D28" s="297"/>
      <c r="E28" s="311"/>
      <c r="F28" s="311"/>
      <c r="G28" s="304"/>
      <c r="H28" s="304"/>
      <c r="I28" s="307"/>
      <c r="J28" s="307"/>
      <c r="K28" s="311"/>
      <c r="L28" s="311"/>
      <c r="M28" s="265"/>
      <c r="N28" s="267"/>
      <c r="O28" s="270"/>
      <c r="P28" s="273"/>
      <c r="R28" s="34"/>
      <c r="S28" s="34" t="s">
        <v>787</v>
      </c>
      <c r="Y28" s="202" t="s">
        <v>182</v>
      </c>
    </row>
    <row r="29" spans="1:26" ht="19.5" customHeight="1" x14ac:dyDescent="0.2">
      <c r="A29" s="277"/>
      <c r="B29" s="280"/>
      <c r="C29" s="298"/>
      <c r="D29" s="299"/>
      <c r="E29" s="312"/>
      <c r="F29" s="312"/>
      <c r="G29" s="305"/>
      <c r="H29" s="305"/>
      <c r="I29" s="308"/>
      <c r="J29" s="308"/>
      <c r="K29" s="312"/>
      <c r="L29" s="312"/>
      <c r="M29" s="264"/>
      <c r="N29" s="268"/>
      <c r="O29" s="271"/>
      <c r="P29" s="274"/>
      <c r="Q29" s="62">
        <v>0.29166666666666669</v>
      </c>
    </row>
    <row r="30" spans="1:26" ht="19.5" customHeight="1" x14ac:dyDescent="0.2">
      <c r="A30" s="275" t="s">
        <v>22</v>
      </c>
      <c r="B30" s="278">
        <f>SUM(B9+1)</f>
        <v>45727</v>
      </c>
      <c r="C30" s="294" t="s">
        <v>790</v>
      </c>
      <c r="D30" s="295"/>
      <c r="E30" s="310"/>
      <c r="F30" s="310"/>
      <c r="G30" s="303">
        <v>0.32430555555555557</v>
      </c>
      <c r="H30" s="303">
        <v>0.52083333333333337</v>
      </c>
      <c r="I30" s="306">
        <v>0.55208333333333337</v>
      </c>
      <c r="J30" s="306">
        <v>0.74375000000000002</v>
      </c>
      <c r="K30" s="310"/>
      <c r="L30" s="310"/>
      <c r="M30" s="263">
        <f>(F30-E30)+(L30-K30)</f>
        <v>0</v>
      </c>
      <c r="N30" s="266">
        <f>(H30-G30)</f>
        <v>0.1965277777777778</v>
      </c>
      <c r="O30" s="269">
        <f>(J30-I30)</f>
        <v>0.19166666666666665</v>
      </c>
      <c r="P30" s="272">
        <f>SUM(M30:O50)</f>
        <v>0.38819444444444445</v>
      </c>
      <c r="R30" t="s">
        <v>166</v>
      </c>
      <c r="S30" t="s">
        <v>25</v>
      </c>
    </row>
    <row r="31" spans="1:26" ht="19.5" customHeight="1" x14ac:dyDescent="0.2">
      <c r="A31" s="276"/>
      <c r="B31" s="279"/>
      <c r="C31" s="296"/>
      <c r="D31" s="297"/>
      <c r="E31" s="311"/>
      <c r="F31" s="311"/>
      <c r="G31" s="304"/>
      <c r="H31" s="304"/>
      <c r="I31" s="307"/>
      <c r="J31" s="307"/>
      <c r="K31" s="311"/>
      <c r="L31" s="311"/>
      <c r="M31" s="265"/>
      <c r="N31" s="267"/>
      <c r="O31" s="270"/>
      <c r="P31" s="273"/>
      <c r="S31" t="s">
        <v>780</v>
      </c>
      <c r="W31" s="187" t="s">
        <v>180</v>
      </c>
      <c r="X31" s="330" t="s">
        <v>550</v>
      </c>
      <c r="Y31" s="330"/>
      <c r="Z31" s="330"/>
    </row>
    <row r="32" spans="1:26" ht="19.5" customHeight="1" x14ac:dyDescent="0.2">
      <c r="A32" s="276"/>
      <c r="B32" s="279"/>
      <c r="C32" s="296"/>
      <c r="D32" s="297"/>
      <c r="E32" s="311"/>
      <c r="F32" s="311"/>
      <c r="G32" s="304"/>
      <c r="H32" s="304"/>
      <c r="I32" s="307"/>
      <c r="J32" s="307"/>
      <c r="K32" s="311"/>
      <c r="L32" s="311"/>
      <c r="M32" s="265"/>
      <c r="N32" s="267"/>
      <c r="O32" s="270"/>
      <c r="P32" s="273"/>
      <c r="S32" t="s">
        <v>784</v>
      </c>
      <c r="W32" s="187" t="s">
        <v>180</v>
      </c>
      <c r="X32" s="168"/>
      <c r="Y32" s="168"/>
      <c r="Z32" s="168"/>
    </row>
    <row r="33" spans="1:25" ht="19.5" customHeight="1" x14ac:dyDescent="0.2">
      <c r="A33" s="276"/>
      <c r="B33" s="279"/>
      <c r="C33" s="296"/>
      <c r="D33" s="297"/>
      <c r="E33" s="311"/>
      <c r="F33" s="311"/>
      <c r="G33" s="304"/>
      <c r="H33" s="304"/>
      <c r="I33" s="307"/>
      <c r="J33" s="307"/>
      <c r="K33" s="311"/>
      <c r="L33" s="311"/>
      <c r="M33" s="265"/>
      <c r="N33" s="267"/>
      <c r="O33" s="270"/>
      <c r="P33" s="273"/>
      <c r="R33" t="s">
        <v>219</v>
      </c>
      <c r="S33" s="34" t="s">
        <v>24</v>
      </c>
      <c r="W33" s="34"/>
      <c r="X33" s="186"/>
    </row>
    <row r="34" spans="1:25" ht="19.5" customHeight="1" x14ac:dyDescent="0.2">
      <c r="A34" s="276"/>
      <c r="B34" s="279"/>
      <c r="C34" s="296"/>
      <c r="D34" s="297"/>
      <c r="E34" s="311"/>
      <c r="F34" s="311"/>
      <c r="G34" s="304"/>
      <c r="H34" s="304"/>
      <c r="I34" s="307"/>
      <c r="J34" s="307"/>
      <c r="K34" s="311"/>
      <c r="L34" s="311"/>
      <c r="M34" s="265"/>
      <c r="N34" s="267"/>
      <c r="O34" s="270"/>
      <c r="P34" s="273"/>
      <c r="S34" s="34" t="s">
        <v>788</v>
      </c>
      <c r="W34" s="34"/>
      <c r="X34" s="186"/>
    </row>
    <row r="35" spans="1:25" ht="19.5" customHeight="1" x14ac:dyDescent="0.2">
      <c r="A35" s="276"/>
      <c r="B35" s="279"/>
      <c r="C35" s="296"/>
      <c r="D35" s="297"/>
      <c r="E35" s="311"/>
      <c r="F35" s="311"/>
      <c r="G35" s="304"/>
      <c r="H35" s="304"/>
      <c r="I35" s="307"/>
      <c r="J35" s="307"/>
      <c r="K35" s="311"/>
      <c r="L35" s="311"/>
      <c r="M35" s="265"/>
      <c r="N35" s="267"/>
      <c r="O35" s="270"/>
      <c r="P35" s="273"/>
      <c r="S35" s="34" t="s">
        <v>789</v>
      </c>
      <c r="V35" s="202" t="s">
        <v>182</v>
      </c>
      <c r="W35" s="34"/>
      <c r="X35" s="186"/>
    </row>
    <row r="36" spans="1:25" ht="19.5" customHeight="1" x14ac:dyDescent="0.2">
      <c r="A36" s="276"/>
      <c r="B36" s="279"/>
      <c r="C36" s="296"/>
      <c r="D36" s="297"/>
      <c r="E36" s="311"/>
      <c r="F36" s="311"/>
      <c r="G36" s="304"/>
      <c r="H36" s="304"/>
      <c r="I36" s="307"/>
      <c r="J36" s="307"/>
      <c r="K36" s="311"/>
      <c r="L36" s="311"/>
      <c r="M36" s="265"/>
      <c r="N36" s="267"/>
      <c r="O36" s="270"/>
      <c r="P36" s="273"/>
      <c r="R36" t="s">
        <v>242</v>
      </c>
      <c r="S36" s="34" t="s">
        <v>24</v>
      </c>
      <c r="W36" s="34"/>
      <c r="X36" s="186"/>
    </row>
    <row r="37" spans="1:25" ht="19.5" customHeight="1" x14ac:dyDescent="0.2">
      <c r="A37" s="276"/>
      <c r="B37" s="279"/>
      <c r="C37" s="296"/>
      <c r="D37" s="297"/>
      <c r="E37" s="311"/>
      <c r="F37" s="311"/>
      <c r="G37" s="304"/>
      <c r="H37" s="304"/>
      <c r="I37" s="307"/>
      <c r="J37" s="307"/>
      <c r="K37" s="311"/>
      <c r="L37" s="311"/>
      <c r="M37" s="265"/>
      <c r="N37" s="267"/>
      <c r="O37" s="270"/>
      <c r="P37" s="273"/>
      <c r="R37" s="34"/>
      <c r="S37" s="34" t="s">
        <v>612</v>
      </c>
      <c r="W37" s="34"/>
      <c r="X37" s="186"/>
    </row>
    <row r="38" spans="1:25" ht="19.5" customHeight="1" x14ac:dyDescent="0.2">
      <c r="A38" s="276"/>
      <c r="B38" s="279"/>
      <c r="C38" s="296"/>
      <c r="D38" s="297"/>
      <c r="E38" s="311"/>
      <c r="F38" s="311"/>
      <c r="G38" s="304"/>
      <c r="H38" s="304"/>
      <c r="I38" s="307"/>
      <c r="J38" s="307"/>
      <c r="K38" s="311"/>
      <c r="L38" s="311"/>
      <c r="M38" s="265"/>
      <c r="N38" s="267"/>
      <c r="O38" s="270"/>
      <c r="P38" s="273"/>
      <c r="R38" s="34"/>
      <c r="S38" s="34" t="s">
        <v>791</v>
      </c>
      <c r="W38" s="34"/>
      <c r="X38" s="186"/>
    </row>
    <row r="39" spans="1:25" ht="19.5" customHeight="1" x14ac:dyDescent="0.2">
      <c r="A39" s="276"/>
      <c r="B39" s="279"/>
      <c r="C39" s="296"/>
      <c r="D39" s="297"/>
      <c r="E39" s="311"/>
      <c r="F39" s="311"/>
      <c r="G39" s="304"/>
      <c r="H39" s="304"/>
      <c r="I39" s="307"/>
      <c r="J39" s="307"/>
      <c r="K39" s="311"/>
      <c r="L39" s="311"/>
      <c r="M39" s="265"/>
      <c r="N39" s="267"/>
      <c r="O39" s="270"/>
      <c r="P39" s="273"/>
      <c r="S39" s="34" t="s">
        <v>792</v>
      </c>
      <c r="T39" s="316" t="s">
        <v>793</v>
      </c>
      <c r="U39" s="316"/>
      <c r="V39" t="s">
        <v>221</v>
      </c>
      <c r="W39" s="202" t="s">
        <v>182</v>
      </c>
      <c r="X39" s="186" t="s">
        <v>795</v>
      </c>
      <c r="Y39">
        <v>1020584</v>
      </c>
    </row>
    <row r="40" spans="1:25" ht="19.5" customHeight="1" x14ac:dyDescent="0.2">
      <c r="A40" s="276"/>
      <c r="B40" s="279"/>
      <c r="C40" s="296"/>
      <c r="D40" s="297"/>
      <c r="E40" s="311"/>
      <c r="F40" s="311"/>
      <c r="G40" s="304"/>
      <c r="H40" s="304"/>
      <c r="I40" s="307"/>
      <c r="J40" s="307"/>
      <c r="K40" s="311"/>
      <c r="L40" s="311"/>
      <c r="M40" s="265"/>
      <c r="N40" s="267"/>
      <c r="O40" s="270"/>
      <c r="P40" s="273"/>
      <c r="R40" s="34"/>
      <c r="S40" s="34" t="s">
        <v>545</v>
      </c>
      <c r="T40" s="316" t="s">
        <v>677</v>
      </c>
      <c r="U40" s="316"/>
      <c r="V40" t="s">
        <v>794</v>
      </c>
      <c r="W40" s="202" t="s">
        <v>182</v>
      </c>
      <c r="X40" s="186"/>
    </row>
    <row r="41" spans="1:25" ht="19.5" customHeight="1" x14ac:dyDescent="0.2">
      <c r="A41" s="276"/>
      <c r="B41" s="279"/>
      <c r="C41" s="296"/>
      <c r="D41" s="297"/>
      <c r="E41" s="311"/>
      <c r="F41" s="311"/>
      <c r="G41" s="304"/>
      <c r="H41" s="304"/>
      <c r="I41" s="307"/>
      <c r="J41" s="307"/>
      <c r="K41" s="311"/>
      <c r="L41" s="311"/>
      <c r="M41" s="265"/>
      <c r="N41" s="267"/>
      <c r="O41" s="270"/>
      <c r="P41" s="273"/>
      <c r="S41" s="34" t="s">
        <v>205</v>
      </c>
      <c r="T41" s="316" t="s">
        <v>759</v>
      </c>
      <c r="U41" s="316"/>
      <c r="V41" t="s">
        <v>221</v>
      </c>
      <c r="W41" s="202" t="s">
        <v>182</v>
      </c>
      <c r="X41" s="186"/>
    </row>
    <row r="42" spans="1:25" ht="19.5" customHeight="1" x14ac:dyDescent="0.2">
      <c r="A42" s="276"/>
      <c r="B42" s="279"/>
      <c r="C42" s="296"/>
      <c r="D42" s="297"/>
      <c r="E42" s="311"/>
      <c r="F42" s="311"/>
      <c r="G42" s="304"/>
      <c r="H42" s="304"/>
      <c r="I42" s="307"/>
      <c r="J42" s="307"/>
      <c r="K42" s="311"/>
      <c r="L42" s="311"/>
      <c r="M42" s="265"/>
      <c r="N42" s="267"/>
      <c r="O42" s="270"/>
      <c r="P42" s="273"/>
      <c r="S42" s="34" t="s">
        <v>413</v>
      </c>
      <c r="T42" s="316" t="s">
        <v>773</v>
      </c>
      <c r="U42" s="316"/>
      <c r="V42" t="s">
        <v>221</v>
      </c>
      <c r="W42" s="202" t="s">
        <v>182</v>
      </c>
      <c r="X42" s="186"/>
    </row>
    <row r="43" spans="1:25" ht="19.5" customHeight="1" x14ac:dyDescent="0.2">
      <c r="A43" s="276"/>
      <c r="B43" s="279"/>
      <c r="C43" s="296"/>
      <c r="D43" s="297"/>
      <c r="E43" s="311"/>
      <c r="F43" s="311"/>
      <c r="G43" s="304"/>
      <c r="H43" s="304"/>
      <c r="I43" s="307"/>
      <c r="J43" s="307"/>
      <c r="K43" s="311"/>
      <c r="L43" s="311"/>
      <c r="M43" s="265"/>
      <c r="N43" s="267"/>
      <c r="O43" s="270"/>
      <c r="P43" s="273"/>
      <c r="R43" t="s">
        <v>231</v>
      </c>
      <c r="S43" s="34" t="s">
        <v>24</v>
      </c>
      <c r="W43" s="34"/>
      <c r="X43" s="186"/>
    </row>
    <row r="44" spans="1:25" ht="19.5" customHeight="1" x14ac:dyDescent="0.2">
      <c r="A44" s="276"/>
      <c r="B44" s="279"/>
      <c r="C44" s="296"/>
      <c r="D44" s="297"/>
      <c r="E44" s="311"/>
      <c r="F44" s="311"/>
      <c r="G44" s="304"/>
      <c r="H44" s="304"/>
      <c r="I44" s="307"/>
      <c r="J44" s="307"/>
      <c r="K44" s="311"/>
      <c r="L44" s="311"/>
      <c r="M44" s="265"/>
      <c r="N44" s="267"/>
      <c r="O44" s="270"/>
      <c r="P44" s="273"/>
      <c r="S44" s="34" t="s">
        <v>148</v>
      </c>
      <c r="W44" s="34"/>
      <c r="X44" s="186"/>
    </row>
    <row r="45" spans="1:25" ht="19.5" customHeight="1" x14ac:dyDescent="0.2">
      <c r="A45" s="276"/>
      <c r="B45" s="279"/>
      <c r="C45" s="296"/>
      <c r="D45" s="297"/>
      <c r="E45" s="311"/>
      <c r="F45" s="311"/>
      <c r="G45" s="304"/>
      <c r="H45" s="304"/>
      <c r="I45" s="307"/>
      <c r="J45" s="307"/>
      <c r="K45" s="311"/>
      <c r="L45" s="311"/>
      <c r="M45" s="265"/>
      <c r="N45" s="267"/>
      <c r="O45" s="270"/>
      <c r="P45" s="273"/>
      <c r="S45" s="34" t="s">
        <v>791</v>
      </c>
      <c r="W45" s="34"/>
      <c r="X45" s="186"/>
    </row>
    <row r="46" spans="1:25" ht="19.5" customHeight="1" x14ac:dyDescent="0.2">
      <c r="A46" s="276"/>
      <c r="B46" s="279"/>
      <c r="C46" s="296"/>
      <c r="D46" s="297"/>
      <c r="E46" s="311"/>
      <c r="F46" s="311"/>
      <c r="G46" s="304"/>
      <c r="H46" s="304"/>
      <c r="I46" s="307"/>
      <c r="J46" s="307"/>
      <c r="K46" s="311"/>
      <c r="L46" s="311"/>
      <c r="M46" s="265"/>
      <c r="N46" s="267"/>
      <c r="O46" s="270"/>
      <c r="P46" s="273"/>
      <c r="S46" s="34" t="s">
        <v>792</v>
      </c>
      <c r="T46" s="316" t="s">
        <v>796</v>
      </c>
      <c r="U46" s="316"/>
      <c r="V46" t="s">
        <v>221</v>
      </c>
      <c r="W46" s="202" t="s">
        <v>182</v>
      </c>
      <c r="X46" s="186" t="s">
        <v>795</v>
      </c>
      <c r="Y46">
        <v>1020594</v>
      </c>
    </row>
    <row r="47" spans="1:25" ht="19.5" customHeight="1" x14ac:dyDescent="0.2">
      <c r="A47" s="276"/>
      <c r="B47" s="279"/>
      <c r="C47" s="296"/>
      <c r="D47" s="297"/>
      <c r="E47" s="311"/>
      <c r="F47" s="311"/>
      <c r="G47" s="304"/>
      <c r="H47" s="304"/>
      <c r="I47" s="307"/>
      <c r="J47" s="307"/>
      <c r="K47" s="311"/>
      <c r="L47" s="311"/>
      <c r="M47" s="265"/>
      <c r="N47" s="267"/>
      <c r="O47" s="270"/>
      <c r="P47" s="273"/>
      <c r="S47" s="34" t="s">
        <v>545</v>
      </c>
      <c r="T47" s="316" t="s">
        <v>797</v>
      </c>
      <c r="U47" s="316"/>
      <c r="V47" t="s">
        <v>794</v>
      </c>
      <c r="W47" s="202" t="s">
        <v>182</v>
      </c>
      <c r="X47" s="186"/>
    </row>
    <row r="48" spans="1:25" ht="19.5" customHeight="1" x14ac:dyDescent="0.2">
      <c r="A48" s="276"/>
      <c r="B48" s="279"/>
      <c r="C48" s="296"/>
      <c r="D48" s="297"/>
      <c r="E48" s="311"/>
      <c r="F48" s="311"/>
      <c r="G48" s="304"/>
      <c r="H48" s="304"/>
      <c r="I48" s="307"/>
      <c r="J48" s="307"/>
      <c r="K48" s="311"/>
      <c r="L48" s="311"/>
      <c r="M48" s="265"/>
      <c r="N48" s="267"/>
      <c r="O48" s="270"/>
      <c r="P48" s="273"/>
      <c r="S48" s="34" t="s">
        <v>413</v>
      </c>
      <c r="T48" s="316" t="s">
        <v>798</v>
      </c>
      <c r="U48" s="316"/>
      <c r="V48" t="s">
        <v>221</v>
      </c>
      <c r="W48" s="202" t="s">
        <v>182</v>
      </c>
      <c r="X48" s="186"/>
    </row>
    <row r="49" spans="1:26" ht="19.5" customHeight="1" x14ac:dyDescent="0.2">
      <c r="A49" s="276"/>
      <c r="B49" s="279"/>
      <c r="C49" s="296"/>
      <c r="D49" s="297"/>
      <c r="E49" s="311"/>
      <c r="F49" s="311"/>
      <c r="G49" s="304"/>
      <c r="H49" s="304"/>
      <c r="I49" s="307"/>
      <c r="J49" s="307"/>
      <c r="K49" s="311"/>
      <c r="L49" s="311"/>
      <c r="M49" s="265"/>
      <c r="N49" s="267"/>
      <c r="O49" s="270"/>
      <c r="P49" s="273"/>
      <c r="S49" s="34"/>
      <c r="W49" s="34"/>
      <c r="X49" s="186"/>
    </row>
    <row r="50" spans="1:26" ht="19.5" customHeight="1" x14ac:dyDescent="0.2">
      <c r="A50" s="277"/>
      <c r="B50" s="280"/>
      <c r="C50" s="298"/>
      <c r="D50" s="299"/>
      <c r="E50" s="312"/>
      <c r="F50" s="312"/>
      <c r="G50" s="305"/>
      <c r="H50" s="305"/>
      <c r="I50" s="308"/>
      <c r="J50" s="308"/>
      <c r="K50" s="312"/>
      <c r="L50" s="312"/>
      <c r="M50" s="264"/>
      <c r="N50" s="268"/>
      <c r="O50" s="271"/>
      <c r="P50" s="274"/>
      <c r="Q50" s="62">
        <v>0.29166666666666669</v>
      </c>
    </row>
    <row r="51" spans="1:26" ht="19.5" customHeight="1" x14ac:dyDescent="0.2">
      <c r="A51" s="275" t="s">
        <v>26</v>
      </c>
      <c r="B51" s="359">
        <f>SUM(B30+1)</f>
        <v>45728</v>
      </c>
      <c r="C51" s="294" t="s">
        <v>810</v>
      </c>
      <c r="D51" s="295"/>
      <c r="E51" s="310"/>
      <c r="F51" s="310"/>
      <c r="G51" s="303">
        <v>0.32361111111111113</v>
      </c>
      <c r="H51" s="303">
        <v>0.52083333333333337</v>
      </c>
      <c r="I51" s="306">
        <v>0.5625</v>
      </c>
      <c r="J51" s="306">
        <v>0.7368055555555556</v>
      </c>
      <c r="K51" s="310"/>
      <c r="L51" s="310"/>
      <c r="M51" s="263">
        <f>(F51-E51)+(L51-K51)</f>
        <v>0</v>
      </c>
      <c r="N51" s="266">
        <f>(H51-G51)</f>
        <v>0.19722222222222224</v>
      </c>
      <c r="O51" s="269">
        <f>(J51-I51)</f>
        <v>0.1743055555555556</v>
      </c>
      <c r="P51" s="272">
        <f>SUM(M51:O73)</f>
        <v>0.37152777777777785</v>
      </c>
      <c r="R51" t="s">
        <v>172</v>
      </c>
      <c r="S51" s="34" t="s">
        <v>33</v>
      </c>
    </row>
    <row r="52" spans="1:26" ht="19.5" customHeight="1" x14ac:dyDescent="0.2">
      <c r="A52" s="276"/>
      <c r="B52" s="360"/>
      <c r="C52" s="296"/>
      <c r="D52" s="297"/>
      <c r="E52" s="311"/>
      <c r="F52" s="311"/>
      <c r="G52" s="304"/>
      <c r="H52" s="304"/>
      <c r="I52" s="307"/>
      <c r="J52" s="307"/>
      <c r="K52" s="311"/>
      <c r="L52" s="311"/>
      <c r="M52" s="265"/>
      <c r="N52" s="267"/>
      <c r="O52" s="270"/>
      <c r="P52" s="273"/>
      <c r="S52" t="s">
        <v>178</v>
      </c>
      <c r="V52" s="34"/>
    </row>
    <row r="53" spans="1:26" ht="19.5" customHeight="1" x14ac:dyDescent="0.2">
      <c r="A53" s="276"/>
      <c r="B53" s="360"/>
      <c r="C53" s="296"/>
      <c r="D53" s="297"/>
      <c r="E53" s="311"/>
      <c r="F53" s="311"/>
      <c r="G53" s="304"/>
      <c r="H53" s="304"/>
      <c r="I53" s="307"/>
      <c r="J53" s="307"/>
      <c r="K53" s="311"/>
      <c r="L53" s="311"/>
      <c r="M53" s="265"/>
      <c r="N53" s="267"/>
      <c r="O53" s="270"/>
      <c r="P53" s="273"/>
      <c r="S53" t="s">
        <v>799</v>
      </c>
      <c r="V53" s="34"/>
    </row>
    <row r="54" spans="1:26" ht="19.5" customHeight="1" x14ac:dyDescent="0.2">
      <c r="A54" s="276"/>
      <c r="B54" s="360"/>
      <c r="C54" s="296"/>
      <c r="D54" s="297"/>
      <c r="E54" s="311"/>
      <c r="F54" s="311"/>
      <c r="G54" s="304"/>
      <c r="H54" s="304"/>
      <c r="I54" s="307"/>
      <c r="J54" s="307"/>
      <c r="K54" s="311"/>
      <c r="L54" s="311"/>
      <c r="M54" s="265"/>
      <c r="N54" s="267"/>
      <c r="O54" s="270"/>
      <c r="P54" s="273"/>
      <c r="S54" t="s">
        <v>800</v>
      </c>
      <c r="T54" s="316" t="s">
        <v>358</v>
      </c>
      <c r="U54" s="316"/>
      <c r="V54" s="34"/>
      <c r="W54" s="202" t="s">
        <v>182</v>
      </c>
      <c r="X54" s="214" t="s">
        <v>802</v>
      </c>
      <c r="Y54" s="191"/>
    </row>
    <row r="55" spans="1:26" ht="19.5" customHeight="1" x14ac:dyDescent="0.2">
      <c r="A55" s="276"/>
      <c r="B55" s="360"/>
      <c r="C55" s="296"/>
      <c r="D55" s="297"/>
      <c r="E55" s="311"/>
      <c r="F55" s="311"/>
      <c r="G55" s="304"/>
      <c r="H55" s="304"/>
      <c r="I55" s="307"/>
      <c r="J55" s="307"/>
      <c r="K55" s="311"/>
      <c r="L55" s="311"/>
      <c r="M55" s="265"/>
      <c r="N55" s="267"/>
      <c r="O55" s="270"/>
      <c r="P55" s="273"/>
      <c r="S55" t="s">
        <v>801</v>
      </c>
      <c r="T55" s="316" t="s">
        <v>364</v>
      </c>
      <c r="U55" s="316"/>
      <c r="V55" s="34"/>
      <c r="W55" s="202" t="s">
        <v>182</v>
      </c>
      <c r="X55" s="214" t="s">
        <v>802</v>
      </c>
      <c r="Y55" s="191"/>
    </row>
    <row r="56" spans="1:26" ht="19.5" customHeight="1" x14ac:dyDescent="0.2">
      <c r="A56" s="276"/>
      <c r="B56" s="360"/>
      <c r="C56" s="296"/>
      <c r="D56" s="297"/>
      <c r="E56" s="311"/>
      <c r="F56" s="311"/>
      <c r="G56" s="304"/>
      <c r="H56" s="304"/>
      <c r="I56" s="307"/>
      <c r="J56" s="307"/>
      <c r="K56" s="311"/>
      <c r="L56" s="311"/>
      <c r="M56" s="265"/>
      <c r="N56" s="267"/>
      <c r="O56" s="270"/>
      <c r="P56" s="273"/>
      <c r="R56" t="s">
        <v>166</v>
      </c>
      <c r="S56" s="34" t="s">
        <v>24</v>
      </c>
    </row>
    <row r="57" spans="1:26" ht="19.5" customHeight="1" x14ac:dyDescent="0.2">
      <c r="A57" s="276"/>
      <c r="B57" s="360"/>
      <c r="C57" s="296"/>
      <c r="D57" s="297"/>
      <c r="E57" s="311"/>
      <c r="F57" s="311"/>
      <c r="G57" s="304"/>
      <c r="H57" s="304"/>
      <c r="I57" s="307"/>
      <c r="J57" s="307"/>
      <c r="K57" s="311"/>
      <c r="L57" s="311"/>
      <c r="M57" s="265"/>
      <c r="N57" s="267"/>
      <c r="O57" s="270"/>
      <c r="P57" s="273"/>
      <c r="S57" t="s">
        <v>780</v>
      </c>
      <c r="W57" s="189" t="s">
        <v>180</v>
      </c>
      <c r="X57" s="330" t="s">
        <v>550</v>
      </c>
      <c r="Y57" s="330"/>
      <c r="Z57" s="330"/>
    </row>
    <row r="58" spans="1:26" ht="19.5" customHeight="1" x14ac:dyDescent="0.2">
      <c r="A58" s="276"/>
      <c r="B58" s="360"/>
      <c r="C58" s="296"/>
      <c r="D58" s="297"/>
      <c r="E58" s="311"/>
      <c r="F58" s="311"/>
      <c r="G58" s="304"/>
      <c r="H58" s="304"/>
      <c r="I58" s="307"/>
      <c r="J58" s="307"/>
      <c r="K58" s="311"/>
      <c r="L58" s="311"/>
      <c r="M58" s="265"/>
      <c r="N58" s="267"/>
      <c r="O58" s="270"/>
      <c r="P58" s="273"/>
      <c r="S58" t="s">
        <v>784</v>
      </c>
      <c r="W58" s="202" t="s">
        <v>182</v>
      </c>
      <c r="X58" s="168"/>
      <c r="Y58" s="168"/>
      <c r="Z58" s="168"/>
    </row>
    <row r="59" spans="1:26" ht="19.5" customHeight="1" x14ac:dyDescent="0.2">
      <c r="A59" s="276"/>
      <c r="B59" s="360"/>
      <c r="C59" s="296"/>
      <c r="D59" s="297"/>
      <c r="E59" s="311"/>
      <c r="F59" s="311"/>
      <c r="G59" s="304"/>
      <c r="H59" s="304"/>
      <c r="I59" s="307"/>
      <c r="J59" s="307"/>
      <c r="K59" s="311"/>
      <c r="L59" s="311"/>
      <c r="M59" s="265"/>
      <c r="N59" s="267"/>
      <c r="O59" s="270"/>
      <c r="P59" s="273"/>
      <c r="R59" s="34" t="s">
        <v>83</v>
      </c>
      <c r="S59" s="34" t="s">
        <v>32</v>
      </c>
    </row>
    <row r="60" spans="1:26" ht="19.5" customHeight="1" x14ac:dyDescent="0.2">
      <c r="A60" s="276"/>
      <c r="B60" s="360"/>
      <c r="C60" s="296"/>
      <c r="D60" s="297"/>
      <c r="E60" s="311"/>
      <c r="F60" s="311"/>
      <c r="G60" s="304"/>
      <c r="H60" s="304"/>
      <c r="I60" s="307"/>
      <c r="J60" s="307"/>
      <c r="K60" s="311"/>
      <c r="L60" s="311"/>
      <c r="M60" s="265"/>
      <c r="N60" s="267"/>
      <c r="O60" s="270"/>
      <c r="P60" s="273"/>
      <c r="S60" s="34" t="s">
        <v>803</v>
      </c>
    </row>
    <row r="61" spans="1:26" ht="19.5" customHeight="1" x14ac:dyDescent="0.2">
      <c r="A61" s="276"/>
      <c r="B61" s="360"/>
      <c r="C61" s="296"/>
      <c r="D61" s="297"/>
      <c r="E61" s="311"/>
      <c r="F61" s="311"/>
      <c r="G61" s="304"/>
      <c r="H61" s="304"/>
      <c r="I61" s="307"/>
      <c r="J61" s="307"/>
      <c r="K61" s="311"/>
      <c r="L61" s="311"/>
      <c r="M61" s="265"/>
      <c r="N61" s="267"/>
      <c r="O61" s="270"/>
      <c r="P61" s="273"/>
      <c r="S61" s="34" t="s">
        <v>804</v>
      </c>
      <c r="W61" s="202" t="s">
        <v>182</v>
      </c>
    </row>
    <row r="62" spans="1:26" ht="19.5" customHeight="1" x14ac:dyDescent="0.2">
      <c r="A62" s="276"/>
      <c r="B62" s="360"/>
      <c r="C62" s="296"/>
      <c r="D62" s="297"/>
      <c r="E62" s="311"/>
      <c r="F62" s="311"/>
      <c r="G62" s="304"/>
      <c r="H62" s="304"/>
      <c r="I62" s="307"/>
      <c r="J62" s="307"/>
      <c r="K62" s="311"/>
      <c r="L62" s="311"/>
      <c r="M62" s="265"/>
      <c r="N62" s="267"/>
      <c r="O62" s="270"/>
      <c r="P62" s="273"/>
      <c r="S62" s="34" t="s">
        <v>805</v>
      </c>
      <c r="W62" s="202" t="s">
        <v>182</v>
      </c>
    </row>
    <row r="63" spans="1:26" ht="19.5" customHeight="1" x14ac:dyDescent="0.2">
      <c r="A63" s="276"/>
      <c r="B63" s="360"/>
      <c r="C63" s="296"/>
      <c r="D63" s="297"/>
      <c r="E63" s="311"/>
      <c r="F63" s="311"/>
      <c r="G63" s="304"/>
      <c r="H63" s="304"/>
      <c r="I63" s="307"/>
      <c r="J63" s="307"/>
      <c r="K63" s="311"/>
      <c r="L63" s="311"/>
      <c r="M63" s="265"/>
      <c r="N63" s="267"/>
      <c r="O63" s="270"/>
      <c r="P63" s="273"/>
      <c r="R63" s="34" t="s">
        <v>806</v>
      </c>
      <c r="S63" s="34" t="s">
        <v>28</v>
      </c>
    </row>
    <row r="64" spans="1:26" ht="19.5" customHeight="1" x14ac:dyDescent="0.2">
      <c r="A64" s="276"/>
      <c r="B64" s="360"/>
      <c r="C64" s="296"/>
      <c r="D64" s="297"/>
      <c r="E64" s="311"/>
      <c r="F64" s="311"/>
      <c r="G64" s="304"/>
      <c r="H64" s="304"/>
      <c r="I64" s="307"/>
      <c r="J64" s="307"/>
      <c r="K64" s="311"/>
      <c r="L64" s="311"/>
      <c r="M64" s="265"/>
      <c r="N64" s="267"/>
      <c r="O64" s="270"/>
      <c r="P64" s="273"/>
      <c r="S64" s="34" t="s">
        <v>807</v>
      </c>
      <c r="U64" s="202" t="s">
        <v>182</v>
      </c>
    </row>
    <row r="65" spans="1:26" ht="19.5" customHeight="1" x14ac:dyDescent="0.2">
      <c r="A65" s="276"/>
      <c r="B65" s="360"/>
      <c r="C65" s="296"/>
      <c r="D65" s="297"/>
      <c r="E65" s="311"/>
      <c r="F65" s="311"/>
      <c r="G65" s="304"/>
      <c r="H65" s="304"/>
      <c r="I65" s="307"/>
      <c r="J65" s="307"/>
      <c r="K65" s="311"/>
      <c r="L65" s="311"/>
      <c r="M65" s="265"/>
      <c r="N65" s="267"/>
      <c r="O65" s="270"/>
      <c r="P65" s="273"/>
      <c r="R65" s="34" t="s">
        <v>222</v>
      </c>
      <c r="S65" s="34" t="s">
        <v>28</v>
      </c>
    </row>
    <row r="66" spans="1:26" ht="19.5" customHeight="1" x14ac:dyDescent="0.2">
      <c r="A66" s="276"/>
      <c r="B66" s="360"/>
      <c r="C66" s="296"/>
      <c r="D66" s="297"/>
      <c r="E66" s="311"/>
      <c r="F66" s="311"/>
      <c r="G66" s="304"/>
      <c r="H66" s="304"/>
      <c r="I66" s="307"/>
      <c r="J66" s="307"/>
      <c r="K66" s="311"/>
      <c r="L66" s="311"/>
      <c r="M66" s="265"/>
      <c r="N66" s="267"/>
      <c r="O66" s="270"/>
      <c r="P66" s="273"/>
      <c r="R66" s="34"/>
      <c r="S66" s="34" t="s">
        <v>9</v>
      </c>
    </row>
    <row r="67" spans="1:26" ht="19.5" customHeight="1" x14ac:dyDescent="0.2">
      <c r="A67" s="276"/>
      <c r="B67" s="360"/>
      <c r="C67" s="296"/>
      <c r="D67" s="297"/>
      <c r="E67" s="311"/>
      <c r="F67" s="311"/>
      <c r="G67" s="304"/>
      <c r="H67" s="304"/>
      <c r="I67" s="307"/>
      <c r="J67" s="307"/>
      <c r="K67" s="311"/>
      <c r="L67" s="311"/>
      <c r="M67" s="265"/>
      <c r="N67" s="267"/>
      <c r="O67" s="270"/>
      <c r="P67" s="273"/>
      <c r="R67" s="34"/>
      <c r="S67" s="34" t="s">
        <v>808</v>
      </c>
    </row>
    <row r="68" spans="1:26" ht="19.5" customHeight="1" x14ac:dyDescent="0.2">
      <c r="A68" s="276"/>
      <c r="B68" s="360"/>
      <c r="C68" s="296"/>
      <c r="D68" s="297"/>
      <c r="E68" s="311"/>
      <c r="F68" s="311"/>
      <c r="G68" s="304"/>
      <c r="H68" s="304"/>
      <c r="I68" s="307"/>
      <c r="J68" s="307"/>
      <c r="K68" s="311"/>
      <c r="L68" s="311"/>
      <c r="M68" s="265"/>
      <c r="N68" s="267"/>
      <c r="O68" s="270"/>
      <c r="P68" s="273"/>
      <c r="R68" s="34"/>
      <c r="T68" s="34" t="s">
        <v>730</v>
      </c>
      <c r="U68" s="314" t="s">
        <v>809</v>
      </c>
      <c r="V68" s="316"/>
      <c r="W68" s="202" t="s">
        <v>182</v>
      </c>
    </row>
    <row r="69" spans="1:26" ht="19.5" customHeight="1" x14ac:dyDescent="0.2">
      <c r="A69" s="276"/>
      <c r="B69" s="360"/>
      <c r="C69" s="296"/>
      <c r="D69" s="297"/>
      <c r="E69" s="311"/>
      <c r="F69" s="311"/>
      <c r="G69" s="304"/>
      <c r="H69" s="304"/>
      <c r="I69" s="307"/>
      <c r="J69" s="307"/>
      <c r="K69" s="311"/>
      <c r="L69" s="311"/>
      <c r="M69" s="265"/>
      <c r="N69" s="267"/>
      <c r="O69" s="270"/>
      <c r="P69" s="273"/>
      <c r="R69" s="34" t="s">
        <v>242</v>
      </c>
      <c r="S69" s="34" t="s">
        <v>28</v>
      </c>
      <c r="T69" s="34"/>
      <c r="U69" s="168"/>
      <c r="V69" s="1"/>
      <c r="W69" s="34"/>
    </row>
    <row r="70" spans="1:26" ht="19.5" customHeight="1" x14ac:dyDescent="0.2">
      <c r="A70" s="276"/>
      <c r="B70" s="360"/>
      <c r="C70" s="296"/>
      <c r="D70" s="297"/>
      <c r="E70" s="311"/>
      <c r="F70" s="311"/>
      <c r="G70" s="304"/>
      <c r="H70" s="304"/>
      <c r="I70" s="307"/>
      <c r="J70" s="307"/>
      <c r="K70" s="311"/>
      <c r="L70" s="311"/>
      <c r="M70" s="265"/>
      <c r="N70" s="267"/>
      <c r="O70" s="270"/>
      <c r="P70" s="273"/>
      <c r="R70" s="34"/>
      <c r="S70" s="34" t="s">
        <v>811</v>
      </c>
      <c r="T70" s="34"/>
      <c r="U70" s="168"/>
      <c r="V70" s="1"/>
      <c r="W70" s="34"/>
    </row>
    <row r="71" spans="1:26" ht="19.5" customHeight="1" x14ac:dyDescent="0.2">
      <c r="A71" s="276"/>
      <c r="B71" s="360"/>
      <c r="C71" s="296"/>
      <c r="D71" s="297"/>
      <c r="E71" s="311"/>
      <c r="F71" s="311"/>
      <c r="G71" s="304"/>
      <c r="H71" s="304"/>
      <c r="I71" s="307"/>
      <c r="J71" s="307"/>
      <c r="K71" s="311"/>
      <c r="L71" s="311"/>
      <c r="M71" s="265"/>
      <c r="N71" s="267"/>
      <c r="O71" s="270"/>
      <c r="P71" s="273"/>
      <c r="R71" s="34"/>
      <c r="T71" s="34" t="s">
        <v>774</v>
      </c>
    </row>
    <row r="72" spans="1:26" ht="19.5" customHeight="1" x14ac:dyDescent="0.2">
      <c r="A72" s="276"/>
      <c r="B72" s="360"/>
      <c r="C72" s="296"/>
      <c r="D72" s="297"/>
      <c r="E72" s="311"/>
      <c r="F72" s="311"/>
      <c r="G72" s="304"/>
      <c r="H72" s="304"/>
      <c r="I72" s="307"/>
      <c r="J72" s="307"/>
      <c r="K72" s="311"/>
      <c r="L72" s="311"/>
      <c r="M72" s="265"/>
      <c r="N72" s="267"/>
      <c r="O72" s="270"/>
      <c r="P72" s="273"/>
      <c r="U72" t="s">
        <v>631</v>
      </c>
      <c r="V72" s="316" t="s">
        <v>646</v>
      </c>
      <c r="W72" s="316"/>
      <c r="X72" s="187" t="s">
        <v>180</v>
      </c>
      <c r="Y72" s="330" t="s">
        <v>768</v>
      </c>
      <c r="Z72" s="330"/>
    </row>
    <row r="73" spans="1:26" ht="19.5" customHeight="1" x14ac:dyDescent="0.2">
      <c r="A73" s="277"/>
      <c r="B73" s="361"/>
      <c r="C73" s="298"/>
      <c r="D73" s="299"/>
      <c r="E73" s="312"/>
      <c r="F73" s="312"/>
      <c r="G73" s="305"/>
      <c r="H73" s="305"/>
      <c r="I73" s="308"/>
      <c r="J73" s="308"/>
      <c r="K73" s="312"/>
      <c r="L73" s="312"/>
      <c r="M73" s="264"/>
      <c r="N73" s="268"/>
      <c r="O73" s="271"/>
      <c r="P73" s="274"/>
      <c r="Q73" s="62">
        <v>0.29166666666666669</v>
      </c>
    </row>
    <row r="74" spans="1:26" ht="19.5" customHeight="1" x14ac:dyDescent="0.2">
      <c r="A74" s="275" t="s">
        <v>30</v>
      </c>
      <c r="B74" s="278">
        <f>SUM(B51+1)</f>
        <v>45729</v>
      </c>
      <c r="C74" s="294" t="s">
        <v>817</v>
      </c>
      <c r="D74" s="295"/>
      <c r="E74" s="310"/>
      <c r="F74" s="310"/>
      <c r="G74" s="303">
        <v>0.36666666666666664</v>
      </c>
      <c r="H74" s="303">
        <v>0.52083333333333337</v>
      </c>
      <c r="I74" s="306">
        <v>0.56944444444444442</v>
      </c>
      <c r="J74" s="306">
        <v>0.75972222222222219</v>
      </c>
      <c r="K74" s="310"/>
      <c r="L74" s="310"/>
      <c r="M74" s="263">
        <f>(F74-E74)+(L74-K74)</f>
        <v>0</v>
      </c>
      <c r="N74" s="266">
        <f>(H74-G74)</f>
        <v>0.15416666666666673</v>
      </c>
      <c r="O74" s="269">
        <f>(J74-I74)</f>
        <v>0.19027777777777777</v>
      </c>
      <c r="P74" s="272">
        <f>SUM(M74:O90)</f>
        <v>0.3444444444444445</v>
      </c>
      <c r="R74" t="s">
        <v>166</v>
      </c>
      <c r="S74" s="34" t="s">
        <v>28</v>
      </c>
    </row>
    <row r="75" spans="1:26" ht="19.5" customHeight="1" x14ac:dyDescent="0.2">
      <c r="A75" s="276"/>
      <c r="B75" s="279"/>
      <c r="C75" s="296"/>
      <c r="D75" s="297"/>
      <c r="E75" s="311"/>
      <c r="F75" s="311"/>
      <c r="G75" s="304"/>
      <c r="H75" s="304"/>
      <c r="I75" s="307"/>
      <c r="J75" s="307"/>
      <c r="K75" s="311"/>
      <c r="L75" s="311"/>
      <c r="M75" s="265"/>
      <c r="N75" s="267"/>
      <c r="O75" s="270"/>
      <c r="P75" s="273"/>
      <c r="S75" t="s">
        <v>780</v>
      </c>
      <c r="W75" s="187" t="s">
        <v>180</v>
      </c>
      <c r="X75" s="330" t="s">
        <v>550</v>
      </c>
      <c r="Y75" s="330"/>
      <c r="Z75" s="330"/>
    </row>
    <row r="76" spans="1:26" ht="19.5" customHeight="1" x14ac:dyDescent="0.2">
      <c r="A76" s="276"/>
      <c r="B76" s="279"/>
      <c r="C76" s="296"/>
      <c r="D76" s="297"/>
      <c r="E76" s="311"/>
      <c r="F76" s="311"/>
      <c r="G76" s="304"/>
      <c r="H76" s="304"/>
      <c r="I76" s="307"/>
      <c r="J76" s="307"/>
      <c r="K76" s="311"/>
      <c r="L76" s="311"/>
      <c r="M76" s="265"/>
      <c r="N76" s="267"/>
      <c r="O76" s="270"/>
      <c r="P76" s="273"/>
      <c r="S76" t="s">
        <v>816</v>
      </c>
      <c r="W76" s="202" t="s">
        <v>182</v>
      </c>
      <c r="X76" s="168"/>
      <c r="Y76" s="168"/>
      <c r="Z76" s="168"/>
    </row>
    <row r="77" spans="1:26" ht="19.5" customHeight="1" x14ac:dyDescent="0.2">
      <c r="A77" s="276"/>
      <c r="B77" s="279"/>
      <c r="C77" s="296"/>
      <c r="D77" s="297"/>
      <c r="E77" s="311"/>
      <c r="F77" s="311"/>
      <c r="G77" s="304"/>
      <c r="H77" s="304"/>
      <c r="I77" s="307"/>
      <c r="J77" s="307"/>
      <c r="K77" s="311"/>
      <c r="L77" s="311"/>
      <c r="M77" s="265"/>
      <c r="N77" s="267"/>
      <c r="O77" s="270"/>
      <c r="P77" s="273"/>
      <c r="R77" s="34" t="s">
        <v>242</v>
      </c>
      <c r="S77" s="34" t="s">
        <v>23</v>
      </c>
      <c r="T77" s="34"/>
      <c r="U77" s="168"/>
      <c r="V77" s="1"/>
      <c r="W77" s="34"/>
    </row>
    <row r="78" spans="1:26" ht="19.5" customHeight="1" x14ac:dyDescent="0.2">
      <c r="A78" s="276"/>
      <c r="B78" s="279"/>
      <c r="C78" s="296"/>
      <c r="D78" s="297"/>
      <c r="E78" s="311"/>
      <c r="F78" s="311"/>
      <c r="G78" s="304"/>
      <c r="H78" s="304"/>
      <c r="I78" s="307"/>
      <c r="J78" s="307"/>
      <c r="K78" s="311"/>
      <c r="L78" s="311"/>
      <c r="M78" s="265"/>
      <c r="N78" s="267"/>
      <c r="O78" s="270"/>
      <c r="P78" s="273"/>
      <c r="R78" s="34"/>
      <c r="S78" s="34" t="s">
        <v>612</v>
      </c>
      <c r="T78" s="34"/>
      <c r="U78" s="168"/>
      <c r="V78" s="1"/>
      <c r="W78" s="34"/>
    </row>
    <row r="79" spans="1:26" ht="19.5" customHeight="1" x14ac:dyDescent="0.2">
      <c r="A79" s="276"/>
      <c r="B79" s="279"/>
      <c r="C79" s="296"/>
      <c r="D79" s="297"/>
      <c r="E79" s="311"/>
      <c r="F79" s="311"/>
      <c r="G79" s="304"/>
      <c r="H79" s="304"/>
      <c r="I79" s="307"/>
      <c r="J79" s="307"/>
      <c r="K79" s="311"/>
      <c r="L79" s="311"/>
      <c r="M79" s="265"/>
      <c r="N79" s="267"/>
      <c r="O79" s="270"/>
      <c r="P79" s="273"/>
      <c r="R79" s="34"/>
      <c r="T79" s="34" t="s">
        <v>774</v>
      </c>
    </row>
    <row r="80" spans="1:26" ht="19.5" customHeight="1" x14ac:dyDescent="0.2">
      <c r="A80" s="276"/>
      <c r="B80" s="279"/>
      <c r="C80" s="296"/>
      <c r="D80" s="297"/>
      <c r="E80" s="311"/>
      <c r="F80" s="311"/>
      <c r="G80" s="304"/>
      <c r="H80" s="304"/>
      <c r="I80" s="307"/>
      <c r="J80" s="307"/>
      <c r="K80" s="311"/>
      <c r="L80" s="311"/>
      <c r="M80" s="265"/>
      <c r="N80" s="267"/>
      <c r="O80" s="270"/>
      <c r="P80" s="273"/>
      <c r="U80" t="s">
        <v>631</v>
      </c>
      <c r="V80" s="316" t="s">
        <v>646</v>
      </c>
      <c r="W80" s="316"/>
      <c r="X80" s="202" t="s">
        <v>182</v>
      </c>
      <c r="Y80" s="330" t="s">
        <v>768</v>
      </c>
      <c r="Z80" s="330"/>
    </row>
    <row r="81" spans="1:27" ht="19.5" customHeight="1" x14ac:dyDescent="0.2">
      <c r="A81" s="276"/>
      <c r="B81" s="279"/>
      <c r="C81" s="296"/>
      <c r="D81" s="297"/>
      <c r="E81" s="311"/>
      <c r="F81" s="311"/>
      <c r="G81" s="304"/>
      <c r="H81" s="304"/>
      <c r="I81" s="307"/>
      <c r="J81" s="307"/>
      <c r="K81" s="311"/>
      <c r="L81" s="311"/>
      <c r="M81" s="265"/>
      <c r="N81" s="267"/>
      <c r="O81" s="270"/>
      <c r="P81" s="273"/>
      <c r="U81" t="s">
        <v>205</v>
      </c>
      <c r="V81" s="316" t="s">
        <v>812</v>
      </c>
      <c r="W81" s="316"/>
      <c r="X81" s="202" t="s">
        <v>182</v>
      </c>
      <c r="Y81" s="330" t="s">
        <v>813</v>
      </c>
      <c r="Z81" s="330"/>
      <c r="AA81" s="330"/>
    </row>
    <row r="82" spans="1:27" ht="19.5" customHeight="1" x14ac:dyDescent="0.2">
      <c r="A82" s="276"/>
      <c r="B82" s="279"/>
      <c r="C82" s="296"/>
      <c r="D82" s="297"/>
      <c r="E82" s="311"/>
      <c r="F82" s="311"/>
      <c r="G82" s="304"/>
      <c r="H82" s="304"/>
      <c r="I82" s="307"/>
      <c r="J82" s="307"/>
      <c r="K82" s="311"/>
      <c r="L82" s="311"/>
      <c r="M82" s="265"/>
      <c r="N82" s="267"/>
      <c r="O82" s="270"/>
      <c r="P82" s="273"/>
      <c r="U82" t="s">
        <v>730</v>
      </c>
      <c r="V82" s="316" t="s">
        <v>822</v>
      </c>
      <c r="W82" s="316"/>
      <c r="X82" s="187" t="s">
        <v>180</v>
      </c>
      <c r="Y82" s="168"/>
      <c r="Z82" s="168"/>
      <c r="AA82" s="168"/>
    </row>
    <row r="83" spans="1:27" ht="19.5" customHeight="1" x14ac:dyDescent="0.2">
      <c r="A83" s="276"/>
      <c r="B83" s="279"/>
      <c r="C83" s="296"/>
      <c r="D83" s="297"/>
      <c r="E83" s="311"/>
      <c r="F83" s="311"/>
      <c r="G83" s="304"/>
      <c r="H83" s="304"/>
      <c r="I83" s="307"/>
      <c r="J83" s="307"/>
      <c r="K83" s="311"/>
      <c r="L83" s="311"/>
      <c r="M83" s="265"/>
      <c r="N83" s="267"/>
      <c r="O83" s="270"/>
      <c r="P83" s="273"/>
      <c r="R83" t="s">
        <v>814</v>
      </c>
      <c r="S83" t="s">
        <v>32</v>
      </c>
      <c r="V83" s="1"/>
      <c r="W83" s="1"/>
      <c r="Y83" s="168"/>
      <c r="Z83" s="168"/>
      <c r="AA83" s="168"/>
    </row>
    <row r="84" spans="1:27" ht="19.5" customHeight="1" x14ac:dyDescent="0.2">
      <c r="A84" s="276"/>
      <c r="B84" s="279"/>
      <c r="C84" s="296"/>
      <c r="D84" s="297"/>
      <c r="E84" s="311"/>
      <c r="F84" s="311"/>
      <c r="G84" s="304"/>
      <c r="H84" s="304"/>
      <c r="I84" s="307"/>
      <c r="J84" s="307"/>
      <c r="K84" s="311"/>
      <c r="L84" s="311"/>
      <c r="M84" s="265"/>
      <c r="N84" s="267"/>
      <c r="O84" s="270"/>
      <c r="P84" s="273"/>
      <c r="S84" t="s">
        <v>345</v>
      </c>
      <c r="V84" s="1"/>
      <c r="W84" s="1"/>
      <c r="Y84" s="168"/>
      <c r="Z84" s="168"/>
      <c r="AA84" s="168"/>
    </row>
    <row r="85" spans="1:27" ht="19.5" customHeight="1" x14ac:dyDescent="0.2">
      <c r="A85" s="276"/>
      <c r="B85" s="279"/>
      <c r="C85" s="296"/>
      <c r="D85" s="297"/>
      <c r="E85" s="311"/>
      <c r="F85" s="311"/>
      <c r="G85" s="304"/>
      <c r="H85" s="304"/>
      <c r="I85" s="307"/>
      <c r="J85" s="307"/>
      <c r="K85" s="311"/>
      <c r="L85" s="311"/>
      <c r="M85" s="265"/>
      <c r="N85" s="267"/>
      <c r="O85" s="270"/>
      <c r="P85" s="273"/>
      <c r="S85" t="s">
        <v>815</v>
      </c>
      <c r="V85" s="1"/>
      <c r="W85" s="1"/>
      <c r="X85" s="202" t="s">
        <v>182</v>
      </c>
      <c r="Y85" s="168"/>
      <c r="Z85" s="168"/>
      <c r="AA85" s="168"/>
    </row>
    <row r="86" spans="1:27" ht="19.5" customHeight="1" x14ac:dyDescent="0.2">
      <c r="A86" s="276"/>
      <c r="B86" s="279"/>
      <c r="C86" s="296"/>
      <c r="D86" s="297"/>
      <c r="E86" s="311"/>
      <c r="F86" s="311"/>
      <c r="G86" s="304"/>
      <c r="H86" s="304"/>
      <c r="I86" s="307"/>
      <c r="J86" s="307"/>
      <c r="K86" s="311"/>
      <c r="L86" s="311"/>
      <c r="M86" s="265"/>
      <c r="N86" s="267"/>
      <c r="O86" s="270"/>
      <c r="P86" s="273"/>
      <c r="R86" s="34" t="s">
        <v>172</v>
      </c>
      <c r="S86" s="34" t="s">
        <v>33</v>
      </c>
      <c r="V86" s="1"/>
      <c r="W86" s="1"/>
      <c r="X86" s="34"/>
      <c r="Y86" s="168"/>
      <c r="Z86" s="168"/>
      <c r="AA86" s="168"/>
    </row>
    <row r="87" spans="1:27" ht="19.5" customHeight="1" x14ac:dyDescent="0.2">
      <c r="A87" s="276"/>
      <c r="B87" s="279"/>
      <c r="C87" s="296"/>
      <c r="D87" s="297"/>
      <c r="E87" s="311"/>
      <c r="F87" s="311"/>
      <c r="G87" s="304"/>
      <c r="H87" s="304"/>
      <c r="I87" s="307"/>
      <c r="J87" s="307"/>
      <c r="K87" s="311"/>
      <c r="L87" s="311"/>
      <c r="M87" s="265"/>
      <c r="N87" s="267"/>
      <c r="O87" s="270"/>
      <c r="P87" s="273"/>
      <c r="S87" s="34" t="s">
        <v>178</v>
      </c>
      <c r="V87" s="1"/>
      <c r="W87" s="1"/>
      <c r="Y87" s="168"/>
      <c r="Z87" s="168"/>
    </row>
    <row r="88" spans="1:27" ht="19.5" customHeight="1" x14ac:dyDescent="0.2">
      <c r="A88" s="276"/>
      <c r="B88" s="279"/>
      <c r="C88" s="296"/>
      <c r="D88" s="297"/>
      <c r="E88" s="311"/>
      <c r="F88" s="311"/>
      <c r="G88" s="304"/>
      <c r="H88" s="304"/>
      <c r="I88" s="307"/>
      <c r="J88" s="307"/>
      <c r="K88" s="311"/>
      <c r="L88" s="311"/>
      <c r="M88" s="265"/>
      <c r="N88" s="267"/>
      <c r="O88" s="270"/>
      <c r="P88" s="273"/>
      <c r="T88" s="34" t="s">
        <v>818</v>
      </c>
      <c r="V88" s="1"/>
      <c r="W88" s="1"/>
      <c r="Y88" s="168"/>
      <c r="Z88" s="168"/>
    </row>
    <row r="89" spans="1:27" ht="19.5" customHeight="1" x14ac:dyDescent="0.2">
      <c r="A89" s="276"/>
      <c r="B89" s="279"/>
      <c r="C89" s="296"/>
      <c r="D89" s="297"/>
      <c r="E89" s="311"/>
      <c r="F89" s="311"/>
      <c r="G89" s="304"/>
      <c r="H89" s="304"/>
      <c r="I89" s="307"/>
      <c r="J89" s="307"/>
      <c r="K89" s="311"/>
      <c r="L89" s="311"/>
      <c r="M89" s="265"/>
      <c r="N89" s="267"/>
      <c r="O89" s="270"/>
      <c r="P89" s="273"/>
      <c r="S89" s="34"/>
      <c r="U89" s="34" t="s">
        <v>819</v>
      </c>
      <c r="V89" s="314" t="s">
        <v>364</v>
      </c>
      <c r="W89" s="314"/>
      <c r="X89" s="202" t="s">
        <v>182</v>
      </c>
      <c r="Y89" s="330" t="s">
        <v>820</v>
      </c>
      <c r="Z89" s="330"/>
    </row>
    <row r="90" spans="1:27" ht="19.5" customHeight="1" x14ac:dyDescent="0.2">
      <c r="A90" s="277"/>
      <c r="B90" s="280"/>
      <c r="C90" s="298"/>
      <c r="D90" s="299"/>
      <c r="E90" s="312"/>
      <c r="F90" s="312"/>
      <c r="G90" s="305"/>
      <c r="H90" s="305"/>
      <c r="I90" s="308"/>
      <c r="J90" s="308"/>
      <c r="K90" s="312"/>
      <c r="L90" s="312"/>
      <c r="M90" s="264"/>
      <c r="N90" s="268"/>
      <c r="O90" s="271"/>
      <c r="P90" s="274"/>
      <c r="Q90" s="62">
        <v>0.29166666666666669</v>
      </c>
    </row>
    <row r="91" spans="1:27" ht="19.5" customHeight="1" x14ac:dyDescent="0.2">
      <c r="A91" s="275" t="s">
        <v>31</v>
      </c>
      <c r="B91" s="359">
        <f>SUM(B74+1)</f>
        <v>45730</v>
      </c>
      <c r="C91" s="294" t="s">
        <v>824</v>
      </c>
      <c r="D91" s="295"/>
      <c r="E91" s="310"/>
      <c r="F91" s="310"/>
      <c r="G91" s="303">
        <v>0.36180555555555555</v>
      </c>
      <c r="H91" s="303">
        <v>0.52083333333333337</v>
      </c>
      <c r="I91" s="306">
        <v>0.54166666666666663</v>
      </c>
      <c r="J91" s="306">
        <v>0.65902777777777777</v>
      </c>
      <c r="K91" s="310"/>
      <c r="L91" s="310"/>
      <c r="M91" s="263">
        <f>(F91-E91)+(L91-K91)</f>
        <v>0</v>
      </c>
      <c r="N91" s="266">
        <f>(H91-G91)</f>
        <v>0.15902777777777782</v>
      </c>
      <c r="O91" s="269">
        <f>(J91-I91)</f>
        <v>0.11736111111111114</v>
      </c>
      <c r="P91" s="272">
        <f>SUM(M91:O115)</f>
        <v>0.27638888888888896</v>
      </c>
      <c r="R91" t="s">
        <v>166</v>
      </c>
      <c r="S91" s="34" t="s">
        <v>28</v>
      </c>
    </row>
    <row r="92" spans="1:27" ht="19.5" customHeight="1" x14ac:dyDescent="0.2">
      <c r="A92" s="276"/>
      <c r="B92" s="360"/>
      <c r="C92" s="296"/>
      <c r="D92" s="297"/>
      <c r="E92" s="311"/>
      <c r="F92" s="311"/>
      <c r="G92" s="304"/>
      <c r="H92" s="304"/>
      <c r="I92" s="307"/>
      <c r="J92" s="307"/>
      <c r="K92" s="311"/>
      <c r="L92" s="311"/>
      <c r="M92" s="265"/>
      <c r="N92" s="267"/>
      <c r="O92" s="270"/>
      <c r="P92" s="273"/>
      <c r="S92" t="s">
        <v>780</v>
      </c>
      <c r="W92" s="187" t="s">
        <v>180</v>
      </c>
      <c r="X92" s="330" t="s">
        <v>550</v>
      </c>
      <c r="Y92" s="330"/>
      <c r="Z92" s="330"/>
    </row>
    <row r="93" spans="1:27" ht="19.5" customHeight="1" x14ac:dyDescent="0.2">
      <c r="A93" s="276"/>
      <c r="B93" s="360"/>
      <c r="C93" s="296"/>
      <c r="D93" s="297"/>
      <c r="E93" s="311"/>
      <c r="F93" s="311"/>
      <c r="G93" s="304"/>
      <c r="H93" s="304"/>
      <c r="I93" s="307"/>
      <c r="J93" s="307"/>
      <c r="K93" s="311"/>
      <c r="L93" s="311"/>
      <c r="M93" s="265"/>
      <c r="N93" s="267"/>
      <c r="O93" s="270"/>
      <c r="P93" s="273"/>
      <c r="R93" s="34"/>
      <c r="S93" s="34" t="s">
        <v>821</v>
      </c>
      <c r="U93" s="187" t="s">
        <v>180</v>
      </c>
    </row>
    <row r="94" spans="1:27" ht="19.5" customHeight="1" x14ac:dyDescent="0.2">
      <c r="A94" s="276"/>
      <c r="B94" s="360"/>
      <c r="C94" s="296"/>
      <c r="D94" s="297"/>
      <c r="E94" s="311"/>
      <c r="F94" s="311"/>
      <c r="G94" s="304"/>
      <c r="H94" s="304"/>
      <c r="I94" s="307"/>
      <c r="J94" s="307"/>
      <c r="K94" s="311"/>
      <c r="L94" s="311"/>
      <c r="M94" s="265"/>
      <c r="N94" s="267"/>
      <c r="O94" s="270"/>
      <c r="P94" s="273"/>
      <c r="R94" s="34" t="s">
        <v>242</v>
      </c>
      <c r="S94" s="34" t="s">
        <v>24</v>
      </c>
      <c r="T94" s="34"/>
      <c r="U94" s="168"/>
      <c r="W94" s="34"/>
    </row>
    <row r="95" spans="1:27" ht="19.5" customHeight="1" x14ac:dyDescent="0.2">
      <c r="A95" s="276"/>
      <c r="B95" s="360"/>
      <c r="C95" s="296"/>
      <c r="D95" s="297"/>
      <c r="E95" s="311"/>
      <c r="F95" s="311"/>
      <c r="G95" s="304"/>
      <c r="H95" s="304"/>
      <c r="I95" s="307"/>
      <c r="J95" s="307"/>
      <c r="K95" s="311"/>
      <c r="L95" s="311"/>
      <c r="M95" s="265"/>
      <c r="N95" s="267"/>
      <c r="O95" s="270"/>
      <c r="P95" s="273"/>
      <c r="R95" s="34"/>
      <c r="S95" s="34" t="s">
        <v>811</v>
      </c>
      <c r="T95" s="34"/>
      <c r="U95" s="168"/>
      <c r="W95" s="34"/>
    </row>
    <row r="96" spans="1:27" ht="19.5" customHeight="1" x14ac:dyDescent="0.2">
      <c r="A96" s="276"/>
      <c r="B96" s="360"/>
      <c r="C96" s="296"/>
      <c r="D96" s="297"/>
      <c r="E96" s="311"/>
      <c r="F96" s="311"/>
      <c r="G96" s="304"/>
      <c r="H96" s="304"/>
      <c r="I96" s="307"/>
      <c r="J96" s="307"/>
      <c r="K96" s="311"/>
      <c r="L96" s="311"/>
      <c r="M96" s="265"/>
      <c r="N96" s="267"/>
      <c r="O96" s="270"/>
      <c r="P96" s="273"/>
      <c r="R96" s="34"/>
      <c r="T96" s="34" t="s">
        <v>774</v>
      </c>
      <c r="W96" s="34"/>
    </row>
    <row r="97" spans="1:27" ht="19.5" customHeight="1" x14ac:dyDescent="0.2">
      <c r="A97" s="276"/>
      <c r="B97" s="360"/>
      <c r="C97" s="296"/>
      <c r="D97" s="297"/>
      <c r="E97" s="311"/>
      <c r="F97" s="311"/>
      <c r="G97" s="304"/>
      <c r="H97" s="304"/>
      <c r="I97" s="307"/>
      <c r="J97" s="307"/>
      <c r="K97" s="311"/>
      <c r="L97" s="311"/>
      <c r="M97" s="265"/>
      <c r="N97" s="267"/>
      <c r="O97" s="270"/>
      <c r="P97" s="273"/>
      <c r="S97" s="34"/>
      <c r="U97" t="s">
        <v>730</v>
      </c>
      <c r="V97" s="316" t="s">
        <v>822</v>
      </c>
      <c r="W97" s="316"/>
      <c r="X97" s="187" t="s">
        <v>180</v>
      </c>
    </row>
    <row r="98" spans="1:27" ht="19.5" customHeight="1" x14ac:dyDescent="0.2">
      <c r="A98" s="276"/>
      <c r="B98" s="360"/>
      <c r="C98" s="296"/>
      <c r="D98" s="297"/>
      <c r="E98" s="311"/>
      <c r="F98" s="311"/>
      <c r="G98" s="304"/>
      <c r="H98" s="304"/>
      <c r="I98" s="307"/>
      <c r="J98" s="307"/>
      <c r="K98" s="311"/>
      <c r="L98" s="311"/>
      <c r="M98" s="265"/>
      <c r="N98" s="267"/>
      <c r="O98" s="270"/>
      <c r="P98" s="273"/>
      <c r="S98" s="34"/>
      <c r="U98" t="s">
        <v>631</v>
      </c>
      <c r="V98" s="316" t="s">
        <v>646</v>
      </c>
      <c r="W98" s="316"/>
      <c r="X98" s="202" t="s">
        <v>182</v>
      </c>
      <c r="Y98" s="330" t="s">
        <v>823</v>
      </c>
      <c r="Z98" s="330"/>
      <c r="AA98" s="330"/>
    </row>
    <row r="99" spans="1:27" ht="19.5" customHeight="1" x14ac:dyDescent="0.2">
      <c r="A99" s="276"/>
      <c r="B99" s="360"/>
      <c r="C99" s="296"/>
      <c r="D99" s="297"/>
      <c r="E99" s="311"/>
      <c r="F99" s="311"/>
      <c r="G99" s="304"/>
      <c r="H99" s="304"/>
      <c r="I99" s="307"/>
      <c r="J99" s="307"/>
      <c r="K99" s="311"/>
      <c r="L99" s="311"/>
      <c r="M99" s="265"/>
      <c r="N99" s="267"/>
      <c r="O99" s="270"/>
      <c r="P99" s="273"/>
      <c r="S99" s="34"/>
      <c r="T99" s="34" t="s">
        <v>836</v>
      </c>
      <c r="V99" s="1"/>
      <c r="W99" s="1"/>
      <c r="X99" s="34"/>
      <c r="Y99" s="168"/>
      <c r="Z99" s="168"/>
      <c r="AA99" s="168"/>
    </row>
    <row r="100" spans="1:27" ht="19.5" customHeight="1" x14ac:dyDescent="0.25">
      <c r="A100" s="276"/>
      <c r="B100" s="360"/>
      <c r="C100" s="296"/>
      <c r="D100" s="297"/>
      <c r="E100" s="311"/>
      <c r="F100" s="311"/>
      <c r="G100" s="304"/>
      <c r="H100" s="304"/>
      <c r="I100" s="307"/>
      <c r="J100" s="307"/>
      <c r="K100" s="311"/>
      <c r="L100" s="311"/>
      <c r="M100" s="265"/>
      <c r="N100" s="267"/>
      <c r="O100" s="270"/>
      <c r="P100" s="273"/>
      <c r="S100" s="34"/>
      <c r="T100" s="34"/>
      <c r="U100" s="34" t="s">
        <v>838</v>
      </c>
      <c r="V100" s="168" t="s">
        <v>839</v>
      </c>
      <c r="W100" s="208" t="s">
        <v>841</v>
      </c>
      <c r="X100" s="187" t="s">
        <v>180</v>
      </c>
      <c r="Y100" s="168" t="s">
        <v>842</v>
      </c>
      <c r="Z100" s="363">
        <v>248991600715</v>
      </c>
      <c r="AA100" s="363"/>
    </row>
    <row r="101" spans="1:27" ht="19.5" customHeight="1" x14ac:dyDescent="0.25">
      <c r="A101" s="276"/>
      <c r="B101" s="360"/>
      <c r="C101" s="296"/>
      <c r="D101" s="297"/>
      <c r="E101" s="311"/>
      <c r="F101" s="311"/>
      <c r="G101" s="304"/>
      <c r="H101" s="304"/>
      <c r="I101" s="307"/>
      <c r="J101" s="307"/>
      <c r="K101" s="311"/>
      <c r="L101" s="311"/>
      <c r="M101" s="265"/>
      <c r="N101" s="267"/>
      <c r="O101" s="270"/>
      <c r="P101" s="273"/>
      <c r="S101" s="34"/>
      <c r="T101" s="34"/>
      <c r="U101" s="34" t="s">
        <v>837</v>
      </c>
      <c r="V101" s="168" t="s">
        <v>839</v>
      </c>
      <c r="W101" s="208" t="s">
        <v>840</v>
      </c>
      <c r="X101" s="202" t="s">
        <v>182</v>
      </c>
      <c r="Y101" s="168" t="s">
        <v>842</v>
      </c>
      <c r="Z101" s="362">
        <v>248991600667</v>
      </c>
      <c r="AA101" s="362"/>
    </row>
    <row r="102" spans="1:27" ht="19.5" customHeight="1" x14ac:dyDescent="0.2">
      <c r="A102" s="276"/>
      <c r="B102" s="360"/>
      <c r="C102" s="296"/>
      <c r="D102" s="297"/>
      <c r="E102" s="311"/>
      <c r="F102" s="311"/>
      <c r="G102" s="304"/>
      <c r="H102" s="304"/>
      <c r="I102" s="307"/>
      <c r="J102" s="307"/>
      <c r="K102" s="311"/>
      <c r="L102" s="311"/>
      <c r="M102" s="265"/>
      <c r="N102" s="267"/>
      <c r="O102" s="270"/>
      <c r="P102" s="273"/>
      <c r="R102" t="s">
        <v>231</v>
      </c>
      <c r="S102" s="34" t="s">
        <v>23</v>
      </c>
      <c r="V102" s="1"/>
      <c r="W102" s="1"/>
      <c r="X102" s="168"/>
    </row>
    <row r="103" spans="1:27" ht="19.5" customHeight="1" x14ac:dyDescent="0.2">
      <c r="A103" s="276"/>
      <c r="B103" s="360"/>
      <c r="C103" s="296"/>
      <c r="D103" s="297"/>
      <c r="E103" s="311"/>
      <c r="F103" s="311"/>
      <c r="G103" s="304"/>
      <c r="H103" s="304"/>
      <c r="I103" s="307"/>
      <c r="J103" s="307"/>
      <c r="K103" s="311"/>
      <c r="L103" s="311"/>
      <c r="M103" s="265"/>
      <c r="N103" s="267"/>
      <c r="O103" s="270"/>
      <c r="P103" s="273"/>
      <c r="S103" s="34" t="s">
        <v>148</v>
      </c>
      <c r="V103" s="1"/>
      <c r="W103" s="1"/>
      <c r="X103" s="168"/>
      <c r="Y103" s="168"/>
      <c r="Z103" s="168"/>
    </row>
    <row r="104" spans="1:27" ht="19.5" customHeight="1" x14ac:dyDescent="0.2">
      <c r="A104" s="276"/>
      <c r="B104" s="360"/>
      <c r="C104" s="296"/>
      <c r="D104" s="297"/>
      <c r="E104" s="311"/>
      <c r="F104" s="311"/>
      <c r="G104" s="304"/>
      <c r="H104" s="304"/>
      <c r="I104" s="307"/>
      <c r="J104" s="307"/>
      <c r="K104" s="311"/>
      <c r="L104" s="311"/>
      <c r="M104" s="265"/>
      <c r="N104" s="267"/>
      <c r="O104" s="270"/>
      <c r="P104" s="273"/>
      <c r="S104" s="34"/>
      <c r="T104" s="34" t="s">
        <v>774</v>
      </c>
      <c r="W104" s="1"/>
      <c r="X104" s="168"/>
    </row>
    <row r="105" spans="1:27" ht="19.5" customHeight="1" x14ac:dyDescent="0.2">
      <c r="A105" s="276"/>
      <c r="B105" s="360"/>
      <c r="C105" s="296"/>
      <c r="D105" s="297"/>
      <c r="E105" s="311"/>
      <c r="F105" s="311"/>
      <c r="G105" s="304"/>
      <c r="H105" s="304"/>
      <c r="I105" s="307"/>
      <c r="J105" s="307"/>
      <c r="K105" s="311"/>
      <c r="L105" s="311"/>
      <c r="M105" s="265"/>
      <c r="N105" s="267"/>
      <c r="O105" s="270"/>
      <c r="P105" s="273"/>
      <c r="S105" s="34"/>
      <c r="T105" s="34"/>
      <c r="U105" t="s">
        <v>825</v>
      </c>
      <c r="V105" s="316" t="s">
        <v>454</v>
      </c>
      <c r="W105" s="316"/>
      <c r="X105" s="202" t="s">
        <v>182</v>
      </c>
      <c r="Y105" s="330" t="s">
        <v>833</v>
      </c>
      <c r="Z105" s="330"/>
      <c r="AA105" s="330"/>
    </row>
    <row r="106" spans="1:27" ht="19.5" customHeight="1" x14ac:dyDescent="0.2">
      <c r="A106" s="276"/>
      <c r="B106" s="360"/>
      <c r="C106" s="296"/>
      <c r="D106" s="297"/>
      <c r="E106" s="311"/>
      <c r="F106" s="311"/>
      <c r="G106" s="304"/>
      <c r="H106" s="304"/>
      <c r="I106" s="307"/>
      <c r="J106" s="307"/>
      <c r="K106" s="311"/>
      <c r="L106" s="311"/>
      <c r="M106" s="265"/>
      <c r="N106" s="267"/>
      <c r="O106" s="270"/>
      <c r="P106" s="273"/>
      <c r="S106" s="34"/>
      <c r="T106" s="34"/>
      <c r="U106" t="s">
        <v>826</v>
      </c>
      <c r="V106" s="316" t="s">
        <v>455</v>
      </c>
      <c r="W106" s="316"/>
      <c r="X106" s="202" t="s">
        <v>182</v>
      </c>
      <c r="Y106" s="330" t="s">
        <v>833</v>
      </c>
      <c r="Z106" s="330"/>
      <c r="AA106" s="330"/>
    </row>
    <row r="107" spans="1:27" ht="19.5" customHeight="1" x14ac:dyDescent="0.2">
      <c r="A107" s="276"/>
      <c r="B107" s="360"/>
      <c r="C107" s="296"/>
      <c r="D107" s="297"/>
      <c r="E107" s="311"/>
      <c r="F107" s="311"/>
      <c r="G107" s="304"/>
      <c r="H107" s="304"/>
      <c r="I107" s="307"/>
      <c r="J107" s="307"/>
      <c r="K107" s="311"/>
      <c r="L107" s="311"/>
      <c r="M107" s="265"/>
      <c r="N107" s="267"/>
      <c r="O107" s="270"/>
      <c r="P107" s="273"/>
      <c r="S107" s="34"/>
      <c r="T107" s="34"/>
      <c r="U107" t="s">
        <v>827</v>
      </c>
      <c r="V107" s="316" t="s">
        <v>829</v>
      </c>
      <c r="W107" s="316"/>
      <c r="X107" s="202" t="s">
        <v>182</v>
      </c>
      <c r="Y107" s="330" t="s">
        <v>833</v>
      </c>
      <c r="Z107" s="330"/>
      <c r="AA107" s="330"/>
    </row>
    <row r="108" spans="1:27" ht="19.5" customHeight="1" x14ac:dyDescent="0.2">
      <c r="A108" s="276"/>
      <c r="B108" s="360"/>
      <c r="C108" s="296"/>
      <c r="D108" s="297"/>
      <c r="E108" s="311"/>
      <c r="F108" s="311"/>
      <c r="G108" s="304"/>
      <c r="H108" s="304"/>
      <c r="I108" s="307"/>
      <c r="J108" s="307"/>
      <c r="K108" s="311"/>
      <c r="L108" s="311"/>
      <c r="M108" s="265"/>
      <c r="N108" s="267"/>
      <c r="O108" s="270"/>
      <c r="P108" s="273"/>
      <c r="S108" s="34"/>
      <c r="T108" s="34"/>
      <c r="U108" t="s">
        <v>828</v>
      </c>
      <c r="V108" s="316" t="s">
        <v>830</v>
      </c>
      <c r="W108" s="316"/>
      <c r="X108" s="202" t="s">
        <v>182</v>
      </c>
      <c r="Y108" s="330" t="s">
        <v>833</v>
      </c>
      <c r="Z108" s="330"/>
      <c r="AA108" s="330"/>
    </row>
    <row r="109" spans="1:27" ht="19.5" customHeight="1" x14ac:dyDescent="0.2">
      <c r="A109" s="276"/>
      <c r="B109" s="360"/>
      <c r="C109" s="296"/>
      <c r="D109" s="297"/>
      <c r="E109" s="311"/>
      <c r="F109" s="311"/>
      <c r="G109" s="304"/>
      <c r="H109" s="304"/>
      <c r="I109" s="307"/>
      <c r="J109" s="307"/>
      <c r="K109" s="311"/>
      <c r="L109" s="311"/>
      <c r="M109" s="265"/>
      <c r="N109" s="267"/>
      <c r="O109" s="270"/>
      <c r="P109" s="273"/>
      <c r="S109" s="34"/>
      <c r="U109" t="s">
        <v>831</v>
      </c>
      <c r="V109" s="316" t="s">
        <v>467</v>
      </c>
      <c r="W109" s="316"/>
      <c r="X109" s="202" t="s">
        <v>182</v>
      </c>
      <c r="Y109" s="330" t="s">
        <v>833</v>
      </c>
      <c r="Z109" s="330"/>
      <c r="AA109" s="330"/>
    </row>
    <row r="110" spans="1:27" ht="19.5" customHeight="1" x14ac:dyDescent="0.2">
      <c r="A110" s="276"/>
      <c r="B110" s="360"/>
      <c r="C110" s="296"/>
      <c r="D110" s="297"/>
      <c r="E110" s="311"/>
      <c r="F110" s="311"/>
      <c r="G110" s="304"/>
      <c r="H110" s="304"/>
      <c r="I110" s="307"/>
      <c r="J110" s="307"/>
      <c r="K110" s="311"/>
      <c r="L110" s="311"/>
      <c r="M110" s="265"/>
      <c r="N110" s="267"/>
      <c r="O110" s="270"/>
      <c r="P110" s="273"/>
      <c r="S110" s="34"/>
      <c r="U110" t="s">
        <v>832</v>
      </c>
      <c r="V110" s="316" t="s">
        <v>468</v>
      </c>
      <c r="W110" s="316"/>
      <c r="X110" s="202" t="s">
        <v>182</v>
      </c>
      <c r="Y110" s="330" t="s">
        <v>833</v>
      </c>
      <c r="Z110" s="330"/>
      <c r="AA110" s="330"/>
    </row>
    <row r="111" spans="1:27" ht="19.5" customHeight="1" x14ac:dyDescent="0.2">
      <c r="A111" s="276"/>
      <c r="B111" s="360"/>
      <c r="C111" s="296"/>
      <c r="D111" s="297"/>
      <c r="E111" s="311"/>
      <c r="F111" s="311"/>
      <c r="G111" s="304"/>
      <c r="H111" s="304"/>
      <c r="I111" s="307"/>
      <c r="J111" s="307"/>
      <c r="K111" s="311"/>
      <c r="L111" s="311"/>
      <c r="M111" s="265"/>
      <c r="N111" s="267"/>
      <c r="O111" s="270"/>
      <c r="P111" s="273"/>
      <c r="R111" t="s">
        <v>834</v>
      </c>
      <c r="S111" s="34" t="s">
        <v>33</v>
      </c>
      <c r="V111" s="1"/>
      <c r="W111" s="1"/>
      <c r="X111" s="34"/>
      <c r="Y111" s="168"/>
      <c r="Z111" s="168"/>
      <c r="AA111" s="168"/>
    </row>
    <row r="112" spans="1:27" ht="19.5" customHeight="1" x14ac:dyDescent="0.2">
      <c r="A112" s="276"/>
      <c r="B112" s="360"/>
      <c r="C112" s="296"/>
      <c r="D112" s="297"/>
      <c r="E112" s="311"/>
      <c r="F112" s="311"/>
      <c r="G112" s="304"/>
      <c r="H112" s="304"/>
      <c r="I112" s="307"/>
      <c r="J112" s="307"/>
      <c r="K112" s="311"/>
      <c r="L112" s="311"/>
      <c r="M112" s="265"/>
      <c r="N112" s="267"/>
      <c r="O112" s="270"/>
      <c r="P112" s="273"/>
      <c r="S112" s="34" t="s">
        <v>84</v>
      </c>
      <c r="V112" s="1"/>
      <c r="W112" s="1"/>
      <c r="X112" s="34"/>
      <c r="Y112" s="168"/>
      <c r="Z112" s="168"/>
      <c r="AA112" s="168"/>
    </row>
    <row r="113" spans="1:27" ht="19.5" customHeight="1" x14ac:dyDescent="0.2">
      <c r="A113" s="276"/>
      <c r="B113" s="360"/>
      <c r="C113" s="296"/>
      <c r="D113" s="297"/>
      <c r="E113" s="311"/>
      <c r="F113" s="311"/>
      <c r="G113" s="304"/>
      <c r="H113" s="304"/>
      <c r="I113" s="307"/>
      <c r="J113" s="307"/>
      <c r="K113" s="311"/>
      <c r="L113" s="311"/>
      <c r="M113" s="265"/>
      <c r="N113" s="267"/>
      <c r="O113" s="270"/>
      <c r="P113" s="273"/>
      <c r="S113" s="34" t="s">
        <v>835</v>
      </c>
      <c r="V113" s="202" t="s">
        <v>182</v>
      </c>
      <c r="W113" s="1"/>
      <c r="X113" s="34"/>
      <c r="Y113" s="168"/>
      <c r="Z113" s="168"/>
      <c r="AA113" s="168"/>
    </row>
    <row r="114" spans="1:27" ht="19.5" customHeight="1" x14ac:dyDescent="0.2">
      <c r="A114" s="276"/>
      <c r="B114" s="360"/>
      <c r="C114" s="296"/>
      <c r="D114" s="297"/>
      <c r="E114" s="311"/>
      <c r="F114" s="311"/>
      <c r="G114" s="304"/>
      <c r="H114" s="304"/>
      <c r="I114" s="307"/>
      <c r="J114" s="307"/>
      <c r="K114" s="311"/>
      <c r="L114" s="311"/>
      <c r="M114" s="265"/>
      <c r="N114" s="267"/>
      <c r="O114" s="270"/>
      <c r="P114" s="273"/>
      <c r="S114" s="34"/>
      <c r="V114" s="1"/>
      <c r="W114" s="1"/>
      <c r="X114" s="34"/>
      <c r="Y114" s="168"/>
      <c r="Z114" s="168"/>
      <c r="AA114" s="168"/>
    </row>
    <row r="115" spans="1:27" ht="19.5" customHeight="1" x14ac:dyDescent="0.2">
      <c r="A115" s="277"/>
      <c r="B115" s="361"/>
      <c r="C115" s="298"/>
      <c r="D115" s="299"/>
      <c r="E115" s="312"/>
      <c r="F115" s="312"/>
      <c r="G115" s="305"/>
      <c r="H115" s="305"/>
      <c r="I115" s="308"/>
      <c r="J115" s="308"/>
      <c r="K115" s="312"/>
      <c r="L115" s="312"/>
      <c r="M115" s="264"/>
      <c r="N115" s="268"/>
      <c r="O115" s="271"/>
      <c r="P115" s="274"/>
      <c r="Q115" s="62">
        <v>0.29166666666666669</v>
      </c>
      <c r="W115" s="34"/>
    </row>
    <row r="116" spans="1:27" ht="19.5" customHeight="1" x14ac:dyDescent="0.2">
      <c r="A116" s="35" t="s">
        <v>34</v>
      </c>
      <c r="B116" s="36">
        <f>SUM(B91+1)</f>
        <v>45731</v>
      </c>
      <c r="C116" s="294"/>
      <c r="D116" s="295"/>
      <c r="E116" s="310"/>
      <c r="F116" s="310"/>
      <c r="G116" s="310"/>
      <c r="H116" s="310"/>
      <c r="I116" s="310"/>
      <c r="J116" s="310"/>
      <c r="K116" s="310"/>
      <c r="L116" s="310"/>
      <c r="M116" s="263">
        <f>(F116-E116)+(L116-K116)</f>
        <v>0</v>
      </c>
      <c r="N116" s="263">
        <f>(H116-G116)+(J116-I116)</f>
        <v>0</v>
      </c>
      <c r="O116" s="263">
        <f>(H116-G116)+(J116-I116)</f>
        <v>0</v>
      </c>
      <c r="P116" s="263">
        <f>SUM(M116:O117)</f>
        <v>0</v>
      </c>
    </row>
    <row r="117" spans="1:27" ht="19.5" customHeight="1" x14ac:dyDescent="0.2">
      <c r="A117" s="37" t="s">
        <v>35</v>
      </c>
      <c r="B117" s="36">
        <f>SUM(B116+1)</f>
        <v>45732</v>
      </c>
      <c r="C117" s="298"/>
      <c r="D117" s="299"/>
      <c r="E117" s="312"/>
      <c r="F117" s="312"/>
      <c r="G117" s="312"/>
      <c r="H117" s="312"/>
      <c r="I117" s="312"/>
      <c r="J117" s="312"/>
      <c r="K117" s="312"/>
      <c r="L117" s="312"/>
      <c r="M117" s="264"/>
      <c r="N117" s="264"/>
      <c r="O117" s="264"/>
      <c r="P117" s="264"/>
    </row>
    <row r="118" spans="1:27" ht="30" customHeight="1" x14ac:dyDescent="0.2">
      <c r="A118" s="38"/>
      <c r="B118" s="38"/>
      <c r="C118" s="38"/>
      <c r="D118" s="38"/>
      <c r="E118" s="39"/>
      <c r="F118" s="40"/>
      <c r="G118" s="40"/>
      <c r="H118" s="38"/>
      <c r="I118" s="38"/>
      <c r="J118" s="38"/>
      <c r="K118" s="41"/>
      <c r="L118" s="41"/>
      <c r="M118" s="41"/>
      <c r="N118" s="38"/>
    </row>
    <row r="119" spans="1:27" ht="30.75" customHeight="1" x14ac:dyDescent="0.2">
      <c r="A119" s="38"/>
      <c r="B119" s="38"/>
      <c r="C119" s="38"/>
      <c r="D119" s="38"/>
      <c r="F119" s="38"/>
      <c r="G119" s="38"/>
      <c r="H119" s="38"/>
      <c r="I119" s="38"/>
      <c r="J119" s="281" t="s">
        <v>36</v>
      </c>
      <c r="K119" s="281"/>
      <c r="L119" s="281"/>
      <c r="M119" s="108">
        <f>SUM(M9+M30+M51+M74+M91+M116+M117)</f>
        <v>0</v>
      </c>
      <c r="N119" s="110">
        <f>SUM(N9+N30+N51+N74+N91+N116+N117)</f>
        <v>0.86736111111111125</v>
      </c>
      <c r="O119" s="109">
        <f>SUM(O9+O30+O51+O74+O91+O116+O117)</f>
        <v>0.83819444444444446</v>
      </c>
      <c r="P119" s="111">
        <f>SUM(P9+P30+P51+P74+P91+P116+P117)</f>
        <v>1.7055555555555559</v>
      </c>
    </row>
    <row r="120" spans="1:27" ht="30.75" customHeight="1" x14ac:dyDescent="0.2">
      <c r="A120" s="38"/>
      <c r="B120" s="38"/>
      <c r="C120" s="38"/>
      <c r="D120" s="38"/>
      <c r="F120" s="38"/>
      <c r="G120" s="38"/>
      <c r="H120" s="38"/>
      <c r="I120" s="38"/>
      <c r="J120" s="281" t="s">
        <v>37</v>
      </c>
      <c r="K120" s="281"/>
      <c r="L120" s="282"/>
      <c r="M120" s="42"/>
      <c r="N120" s="51">
        <f>SUM(Q9:Q117)</f>
        <v>1.4583333333333335</v>
      </c>
      <c r="O120" s="43"/>
    </row>
    <row r="121" spans="1:27" ht="30.75" customHeight="1" x14ac:dyDescent="0.2">
      <c r="A121" s="38"/>
      <c r="B121" s="38"/>
      <c r="C121" s="38"/>
      <c r="D121" s="38"/>
      <c r="F121" s="38"/>
      <c r="G121" s="38"/>
      <c r="H121" s="38"/>
      <c r="I121" s="38"/>
      <c r="J121" s="281" t="s">
        <v>38</v>
      </c>
      <c r="K121" s="281"/>
      <c r="L121" s="282"/>
      <c r="M121" s="42"/>
      <c r="N121" s="51">
        <f>SUM(P119-N120)</f>
        <v>0.24722222222222245</v>
      </c>
      <c r="O121" s="43"/>
    </row>
    <row r="122" spans="1:27" ht="30.75" customHeight="1" x14ac:dyDescent="0.2">
      <c r="A122" s="38"/>
      <c r="B122" s="38"/>
      <c r="C122" s="38"/>
      <c r="D122" s="38"/>
      <c r="F122" s="38"/>
      <c r="G122" s="38"/>
      <c r="H122" s="38"/>
      <c r="I122" s="38"/>
      <c r="J122" s="281" t="s">
        <v>39</v>
      </c>
      <c r="K122" s="281"/>
      <c r="L122" s="282"/>
      <c r="M122" s="42"/>
      <c r="N122" s="51">
        <f>'SEM10'!N96</f>
        <v>1.6409722222222229</v>
      </c>
      <c r="O122" s="43"/>
    </row>
    <row r="123" spans="1:27" ht="30.75" customHeight="1" x14ac:dyDescent="0.2">
      <c r="H123" s="38"/>
      <c r="I123" s="38"/>
      <c r="J123" s="281" t="s">
        <v>40</v>
      </c>
      <c r="K123" s="281"/>
      <c r="L123" s="282"/>
      <c r="M123" s="44"/>
      <c r="N123" s="52">
        <f>N121+N122</f>
        <v>1.8881944444444454</v>
      </c>
      <c r="O123" s="45"/>
    </row>
    <row r="130" spans="5:9" x14ac:dyDescent="0.2">
      <c r="F130" s="38"/>
      <c r="G130" s="38"/>
      <c r="H130" s="38"/>
      <c r="I130" s="38"/>
    </row>
    <row r="131" spans="5:9" x14ac:dyDescent="0.2">
      <c r="F131" s="38"/>
      <c r="G131" s="38"/>
      <c r="H131" s="38"/>
      <c r="I131" s="38"/>
    </row>
    <row r="132" spans="5:9" x14ac:dyDescent="0.2">
      <c r="F132" s="38"/>
      <c r="G132" s="38"/>
      <c r="H132" s="38"/>
      <c r="I132" s="38"/>
    </row>
    <row r="133" spans="5:9" x14ac:dyDescent="0.2">
      <c r="F133" s="38"/>
      <c r="G133" s="38"/>
      <c r="H133" s="38"/>
      <c r="I133" s="38"/>
    </row>
    <row r="134" spans="5:9" x14ac:dyDescent="0.2">
      <c r="F134" s="38"/>
      <c r="G134" s="38"/>
      <c r="H134" s="38"/>
      <c r="I134" s="38"/>
    </row>
    <row r="135" spans="5:9" x14ac:dyDescent="0.2">
      <c r="F135" s="38"/>
      <c r="G135" s="38"/>
      <c r="H135" s="38"/>
      <c r="I135" s="38"/>
    </row>
    <row r="141" spans="5:9" x14ac:dyDescent="0.2">
      <c r="E141" s="15"/>
    </row>
  </sheetData>
  <mergeCells count="146">
    <mergeCell ref="Z101:AA101"/>
    <mergeCell ref="Z100:AA100"/>
    <mergeCell ref="V89:W89"/>
    <mergeCell ref="Y89:Z89"/>
    <mergeCell ref="V14:W14"/>
    <mergeCell ref="Y14:Z14"/>
    <mergeCell ref="V15:W15"/>
    <mergeCell ref="Y15:AA15"/>
    <mergeCell ref="X19:Z19"/>
    <mergeCell ref="V80:W80"/>
    <mergeCell ref="Y80:Z80"/>
    <mergeCell ref="V81:W81"/>
    <mergeCell ref="Y81:AA81"/>
    <mergeCell ref="V16:W16"/>
    <mergeCell ref="Y16:AB16"/>
    <mergeCell ref="X31:Z31"/>
    <mergeCell ref="X57:Z57"/>
    <mergeCell ref="K91:K115"/>
    <mergeCell ref="L91:L115"/>
    <mergeCell ref="J74:J90"/>
    <mergeCell ref="J91:J115"/>
    <mergeCell ref="T41:U41"/>
    <mergeCell ref="T42:U42"/>
    <mergeCell ref="T46:U46"/>
    <mergeCell ref="T47:U47"/>
    <mergeCell ref="T48:U48"/>
    <mergeCell ref="T39:U39"/>
    <mergeCell ref="T40:U40"/>
    <mergeCell ref="C116:D117"/>
    <mergeCell ref="E116:E117"/>
    <mergeCell ref="F116:F117"/>
    <mergeCell ref="G116:G117"/>
    <mergeCell ref="H116:H117"/>
    <mergeCell ref="P116:P117"/>
    <mergeCell ref="H91:H115"/>
    <mergeCell ref="E51:E73"/>
    <mergeCell ref="F51:F73"/>
    <mergeCell ref="E74:E90"/>
    <mergeCell ref="F74:F90"/>
    <mergeCell ref="E91:E115"/>
    <mergeCell ref="F91:F115"/>
    <mergeCell ref="T54:U54"/>
    <mergeCell ref="T55:U55"/>
    <mergeCell ref="I116:I117"/>
    <mergeCell ref="J116:J117"/>
    <mergeCell ref="K116:K117"/>
    <mergeCell ref="M116:M117"/>
    <mergeCell ref="N116:N117"/>
    <mergeCell ref="O116:O117"/>
    <mergeCell ref="I91:I115"/>
    <mergeCell ref="A91:A115"/>
    <mergeCell ref="B74:B90"/>
    <mergeCell ref="B91:B115"/>
    <mergeCell ref="Q6:Q7"/>
    <mergeCell ref="M91:M115"/>
    <mergeCell ref="N91:N115"/>
    <mergeCell ref="O91:O115"/>
    <mergeCell ref="P91:P115"/>
    <mergeCell ref="M74:M90"/>
    <mergeCell ref="N74:N90"/>
    <mergeCell ref="O74:O90"/>
    <mergeCell ref="P74:P90"/>
    <mergeCell ref="M51:M73"/>
    <mergeCell ref="O51:O73"/>
    <mergeCell ref="P51:P73"/>
    <mergeCell ref="M30:M50"/>
    <mergeCell ref="C91:D115"/>
    <mergeCell ref="I74:I90"/>
    <mergeCell ref="G74:G90"/>
    <mergeCell ref="G91:G115"/>
    <mergeCell ref="H9:H29"/>
    <mergeCell ref="N9:N29"/>
    <mergeCell ref="O9:O29"/>
    <mergeCell ref="P9:P29"/>
    <mergeCell ref="A30:A50"/>
    <mergeCell ref="A74:A90"/>
    <mergeCell ref="N30:N50"/>
    <mergeCell ref="O30:O50"/>
    <mergeCell ref="P30:P50"/>
    <mergeCell ref="C9:D29"/>
    <mergeCell ref="C30:D50"/>
    <mergeCell ref="C51:D73"/>
    <mergeCell ref="C74:D90"/>
    <mergeCell ref="E9:E29"/>
    <mergeCell ref="F9:F29"/>
    <mergeCell ref="E30:E50"/>
    <mergeCell ref="F30:F50"/>
    <mergeCell ref="H30:H50"/>
    <mergeCell ref="H51:H73"/>
    <mergeCell ref="H74:H90"/>
    <mergeCell ref="L30:L50"/>
    <mergeCell ref="K51:K73"/>
    <mergeCell ref="L51:L73"/>
    <mergeCell ref="J51:J73"/>
    <mergeCell ref="K9:K29"/>
    <mergeCell ref="L9:L29"/>
    <mergeCell ref="K30:K50"/>
    <mergeCell ref="K74:K90"/>
    <mergeCell ref="J123:L123"/>
    <mergeCell ref="J119:L119"/>
    <mergeCell ref="J120:L120"/>
    <mergeCell ref="J121:L121"/>
    <mergeCell ref="J122:L122"/>
    <mergeCell ref="L116:L117"/>
    <mergeCell ref="U68:V68"/>
    <mergeCell ref="X75:Z75"/>
    <mergeCell ref="V72:W72"/>
    <mergeCell ref="Y72:Z72"/>
    <mergeCell ref="X92:Z92"/>
    <mergeCell ref="V82:W82"/>
    <mergeCell ref="V97:W97"/>
    <mergeCell ref="V98:W98"/>
    <mergeCell ref="Y98:AA98"/>
    <mergeCell ref="V105:W105"/>
    <mergeCell ref="V106:W106"/>
    <mergeCell ref="V107:W107"/>
    <mergeCell ref="V108:W108"/>
    <mergeCell ref="V109:W109"/>
    <mergeCell ref="V110:W110"/>
    <mergeCell ref="Y105:AA105"/>
    <mergeCell ref="Y106:AA106"/>
    <mergeCell ref="L74:L90"/>
    <mergeCell ref="Y107:AA107"/>
    <mergeCell ref="Y108:AA108"/>
    <mergeCell ref="Y109:AA109"/>
    <mergeCell ref="Y110:AA110"/>
    <mergeCell ref="A1:N1"/>
    <mergeCell ref="G6:H6"/>
    <mergeCell ref="I6:J6"/>
    <mergeCell ref="K6:L6"/>
    <mergeCell ref="M6:P6"/>
    <mergeCell ref="A9:A29"/>
    <mergeCell ref="A51:A73"/>
    <mergeCell ref="B9:B29"/>
    <mergeCell ref="B30:B50"/>
    <mergeCell ref="B51:B73"/>
    <mergeCell ref="N51:N73"/>
    <mergeCell ref="M9:M29"/>
    <mergeCell ref="I9:I29"/>
    <mergeCell ref="I30:I50"/>
    <mergeCell ref="I51:I73"/>
    <mergeCell ref="G9:G29"/>
    <mergeCell ref="G30:G50"/>
    <mergeCell ref="G51:G73"/>
    <mergeCell ref="J9:J29"/>
    <mergeCell ref="J30:J50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3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2">
    <pageSetUpPr fitToPage="1"/>
  </sheetPr>
  <dimension ref="A1:AB138"/>
  <sheetViews>
    <sheetView topLeftCell="A86" zoomScale="90" workbookViewId="0">
      <selection activeCell="W94" sqref="W94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2.7109375" customWidth="1"/>
    <col min="21" max="21" width="23.28515625" customWidth="1"/>
    <col min="22" max="22" width="15.5703125" customWidth="1"/>
    <col min="23" max="23" width="23.140625" customWidth="1"/>
  </cols>
  <sheetData>
    <row r="1" spans="1:27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7" ht="60.6" hidden="1" customHeight="1" x14ac:dyDescent="0.2"/>
    <row r="3" spans="1:27" s="3" customFormat="1" ht="12.75" customHeight="1" x14ac:dyDescent="0.2">
      <c r="K3" s="4"/>
      <c r="L3" s="4"/>
      <c r="M3" s="4"/>
      <c r="O3" s="5"/>
      <c r="P3" s="5"/>
      <c r="Q3" s="60"/>
    </row>
    <row r="4" spans="1:27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7" ht="39" customHeight="1" x14ac:dyDescent="0.2">
      <c r="A5" s="12" t="s">
        <v>62</v>
      </c>
      <c r="B5" s="13" t="s">
        <v>3</v>
      </c>
      <c r="C5" s="14">
        <f>SUM('SEM11'!B117+1)</f>
        <v>45733</v>
      </c>
      <c r="D5" s="15" t="s">
        <v>4</v>
      </c>
      <c r="E5" s="16">
        <f>SUM(B114)</f>
        <v>45739</v>
      </c>
      <c r="F5" s="17"/>
      <c r="G5" s="17"/>
      <c r="H5" s="17"/>
      <c r="I5" s="17"/>
      <c r="J5" s="17"/>
      <c r="K5" s="18"/>
      <c r="L5" s="18"/>
      <c r="P5" s="19"/>
    </row>
    <row r="6" spans="1:27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7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7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7" ht="19.5" customHeight="1" x14ac:dyDescent="0.2">
      <c r="A9" s="275" t="s">
        <v>20</v>
      </c>
      <c r="B9" s="278">
        <f>SUM(C5)</f>
        <v>45733</v>
      </c>
      <c r="C9" s="294" t="s">
        <v>847</v>
      </c>
      <c r="D9" s="295"/>
      <c r="E9" s="310"/>
      <c r="F9" s="310"/>
      <c r="G9" s="303">
        <v>0.36041666666666666</v>
      </c>
      <c r="H9" s="303">
        <v>0.52083333333333337</v>
      </c>
      <c r="I9" s="306">
        <v>0.56944444444444442</v>
      </c>
      <c r="J9" s="306">
        <v>0.72916666666666663</v>
      </c>
      <c r="K9" s="310"/>
      <c r="L9" s="310"/>
      <c r="M9" s="263">
        <f>(F9-E9)+(L9-K9)</f>
        <v>0</v>
      </c>
      <c r="N9" s="266">
        <f>(H9-G9)</f>
        <v>0.16041666666666671</v>
      </c>
      <c r="O9" s="269">
        <f>(J9-I9)</f>
        <v>0.15972222222222221</v>
      </c>
      <c r="P9" s="272">
        <f>SUM(M9:O24)</f>
        <v>0.32013888888888892</v>
      </c>
      <c r="R9" s="34" t="s">
        <v>209</v>
      </c>
      <c r="S9" s="34" t="s">
        <v>33</v>
      </c>
    </row>
    <row r="10" spans="1:27" ht="19.5" customHeight="1" x14ac:dyDescent="0.2">
      <c r="A10" s="276"/>
      <c r="B10" s="279"/>
      <c r="C10" s="296"/>
      <c r="D10" s="297"/>
      <c r="E10" s="311"/>
      <c r="F10" s="311"/>
      <c r="G10" s="304"/>
      <c r="H10" s="304"/>
      <c r="I10" s="307"/>
      <c r="J10" s="307"/>
      <c r="K10" s="311"/>
      <c r="L10" s="311"/>
      <c r="M10" s="265"/>
      <c r="N10" s="267"/>
      <c r="O10" s="270"/>
      <c r="P10" s="273"/>
      <c r="S10" s="34" t="s">
        <v>843</v>
      </c>
      <c r="V10" s="202" t="s">
        <v>182</v>
      </c>
    </row>
    <row r="11" spans="1:27" ht="19.5" customHeight="1" x14ac:dyDescent="0.2">
      <c r="A11" s="276"/>
      <c r="B11" s="279"/>
      <c r="C11" s="296"/>
      <c r="D11" s="297"/>
      <c r="E11" s="311"/>
      <c r="F11" s="311"/>
      <c r="G11" s="304"/>
      <c r="H11" s="304"/>
      <c r="I11" s="307"/>
      <c r="J11" s="307"/>
      <c r="K11" s="311"/>
      <c r="L11" s="311"/>
      <c r="M11" s="265"/>
      <c r="N11" s="267"/>
      <c r="O11" s="270"/>
      <c r="P11" s="273"/>
      <c r="R11" s="34" t="s">
        <v>242</v>
      </c>
      <c r="S11" s="34" t="s">
        <v>29</v>
      </c>
      <c r="T11" s="34"/>
    </row>
    <row r="12" spans="1:27" ht="19.5" customHeight="1" x14ac:dyDescent="0.2">
      <c r="A12" s="276"/>
      <c r="B12" s="279"/>
      <c r="C12" s="296"/>
      <c r="D12" s="297"/>
      <c r="E12" s="311"/>
      <c r="F12" s="311"/>
      <c r="G12" s="304"/>
      <c r="H12" s="304"/>
      <c r="I12" s="307"/>
      <c r="J12" s="307"/>
      <c r="K12" s="311"/>
      <c r="L12" s="311"/>
      <c r="M12" s="265"/>
      <c r="N12" s="267"/>
      <c r="O12" s="270"/>
      <c r="P12" s="273"/>
      <c r="R12" s="34"/>
      <c r="S12" s="34" t="s">
        <v>811</v>
      </c>
      <c r="T12" s="34"/>
    </row>
    <row r="13" spans="1:27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11"/>
      <c r="L13" s="311"/>
      <c r="M13" s="265"/>
      <c r="N13" s="267"/>
      <c r="O13" s="270"/>
      <c r="P13" s="273"/>
      <c r="T13" s="34" t="s">
        <v>836</v>
      </c>
      <c r="U13" s="1"/>
    </row>
    <row r="14" spans="1:27" ht="19.5" customHeight="1" x14ac:dyDescent="0.25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S14" s="34"/>
      <c r="U14" s="34" t="s">
        <v>838</v>
      </c>
      <c r="V14" s="168" t="s">
        <v>839</v>
      </c>
      <c r="W14" s="208" t="s">
        <v>841</v>
      </c>
      <c r="X14" s="202" t="s">
        <v>182</v>
      </c>
      <c r="Y14" s="168" t="s">
        <v>842</v>
      </c>
      <c r="Z14" s="362">
        <v>248991600715</v>
      </c>
      <c r="AA14" s="362"/>
    </row>
    <row r="15" spans="1:27" ht="19.5" customHeight="1" x14ac:dyDescent="0.25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265"/>
      <c r="N15" s="267"/>
      <c r="O15" s="270"/>
      <c r="P15" s="273"/>
      <c r="R15" s="34"/>
      <c r="S15" s="34"/>
      <c r="U15" s="34" t="s">
        <v>837</v>
      </c>
      <c r="V15" s="168" t="s">
        <v>839</v>
      </c>
      <c r="W15" s="208" t="s">
        <v>840</v>
      </c>
      <c r="X15" s="202" t="s">
        <v>182</v>
      </c>
      <c r="Y15" s="168" t="s">
        <v>842</v>
      </c>
      <c r="Z15" s="362">
        <v>248991600667</v>
      </c>
      <c r="AA15" s="362"/>
    </row>
    <row r="16" spans="1:27" ht="19.5" customHeight="1" x14ac:dyDescent="0.25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11"/>
      <c r="L16" s="311"/>
      <c r="M16" s="265"/>
      <c r="N16" s="267"/>
      <c r="O16" s="270"/>
      <c r="P16" s="273"/>
      <c r="R16" s="34"/>
      <c r="S16" s="34" t="s">
        <v>846</v>
      </c>
      <c r="U16" s="202" t="s">
        <v>182</v>
      </c>
      <c r="V16" s="168"/>
      <c r="W16" s="208"/>
      <c r="X16" s="34"/>
      <c r="Y16" s="168"/>
      <c r="Z16" s="217"/>
      <c r="AA16" s="217"/>
    </row>
    <row r="17" spans="1:27" ht="19.5" customHeight="1" x14ac:dyDescent="0.25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265"/>
      <c r="N17" s="267"/>
      <c r="O17" s="270"/>
      <c r="P17" s="273"/>
      <c r="R17" s="34"/>
      <c r="S17" s="34" t="s">
        <v>851</v>
      </c>
      <c r="U17" s="202" t="s">
        <v>182</v>
      </c>
      <c r="V17" s="168"/>
      <c r="W17" s="208"/>
      <c r="X17" s="34"/>
      <c r="Y17" s="168"/>
      <c r="Z17" s="217"/>
      <c r="AA17" s="217"/>
    </row>
    <row r="18" spans="1:27" ht="19.5" customHeight="1" x14ac:dyDescent="0.25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R18" s="34"/>
      <c r="S18" s="34"/>
      <c r="U18" s="34"/>
      <c r="V18" s="168"/>
      <c r="W18" s="208"/>
      <c r="X18" s="34"/>
      <c r="Y18" s="168"/>
      <c r="Z18" s="217"/>
      <c r="AA18" s="217"/>
    </row>
    <row r="19" spans="1:27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265"/>
      <c r="N19" s="267"/>
      <c r="O19" s="270"/>
      <c r="P19" s="273"/>
      <c r="R19" s="34" t="s">
        <v>166</v>
      </c>
      <c r="S19" s="34" t="s">
        <v>32</v>
      </c>
    </row>
    <row r="20" spans="1:27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265"/>
      <c r="N20" s="267"/>
      <c r="O20" s="270"/>
      <c r="P20" s="273"/>
      <c r="R20" s="34"/>
      <c r="S20" s="34" t="s">
        <v>844</v>
      </c>
      <c r="Y20" s="202" t="s">
        <v>182</v>
      </c>
    </row>
    <row r="21" spans="1:27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265"/>
      <c r="N21" s="267"/>
      <c r="O21" s="270"/>
      <c r="P21" s="273"/>
      <c r="R21" s="34" t="s">
        <v>848</v>
      </c>
      <c r="S21" s="34" t="s">
        <v>32</v>
      </c>
    </row>
    <row r="22" spans="1:27" ht="19.5" customHeight="1" x14ac:dyDescent="0.2">
      <c r="A22" s="276"/>
      <c r="B22" s="279"/>
      <c r="C22" s="296"/>
      <c r="D22" s="297"/>
      <c r="E22" s="311"/>
      <c r="F22" s="311"/>
      <c r="G22" s="304"/>
      <c r="H22" s="304"/>
      <c r="I22" s="307"/>
      <c r="J22" s="307"/>
      <c r="K22" s="311"/>
      <c r="L22" s="311"/>
      <c r="M22" s="265"/>
      <c r="N22" s="267"/>
      <c r="O22" s="270"/>
      <c r="P22" s="273"/>
      <c r="R22" s="34"/>
      <c r="S22" s="34" t="s">
        <v>849</v>
      </c>
    </row>
    <row r="23" spans="1:27" ht="19.5" customHeight="1" x14ac:dyDescent="0.2">
      <c r="A23" s="276"/>
      <c r="B23" s="279"/>
      <c r="C23" s="296"/>
      <c r="D23" s="297"/>
      <c r="E23" s="311"/>
      <c r="F23" s="311"/>
      <c r="G23" s="304"/>
      <c r="H23" s="304"/>
      <c r="I23" s="307"/>
      <c r="J23" s="307"/>
      <c r="K23" s="311"/>
      <c r="L23" s="311"/>
      <c r="M23" s="265"/>
      <c r="N23" s="267"/>
      <c r="O23" s="270"/>
      <c r="P23" s="273"/>
      <c r="R23" s="34"/>
      <c r="S23" s="34"/>
      <c r="T23" s="34" t="s">
        <v>850</v>
      </c>
      <c r="V23" s="202" t="s">
        <v>182</v>
      </c>
    </row>
    <row r="24" spans="1:27" ht="19.5" customHeight="1" x14ac:dyDescent="0.2">
      <c r="A24" s="277"/>
      <c r="B24" s="280"/>
      <c r="C24" s="298"/>
      <c r="D24" s="299"/>
      <c r="E24" s="312"/>
      <c r="F24" s="312"/>
      <c r="G24" s="305"/>
      <c r="H24" s="305"/>
      <c r="I24" s="308"/>
      <c r="J24" s="308"/>
      <c r="K24" s="312"/>
      <c r="L24" s="312"/>
      <c r="M24" s="264"/>
      <c r="N24" s="268"/>
      <c r="O24" s="271"/>
      <c r="P24" s="274"/>
      <c r="Q24" s="62">
        <v>0.29166666666666669</v>
      </c>
    </row>
    <row r="25" spans="1:27" ht="19.5" customHeight="1" x14ac:dyDescent="0.2">
      <c r="A25" s="275" t="s">
        <v>22</v>
      </c>
      <c r="B25" s="278">
        <f>SUM(B9+1)</f>
        <v>45734</v>
      </c>
      <c r="C25" s="294" t="s">
        <v>855</v>
      </c>
      <c r="D25" s="295"/>
      <c r="E25" s="310"/>
      <c r="F25" s="310"/>
      <c r="G25" s="303">
        <v>0.33333333333333331</v>
      </c>
      <c r="H25" s="303">
        <v>0.52083333333333337</v>
      </c>
      <c r="I25" s="306">
        <v>0.55208333333333337</v>
      </c>
      <c r="J25" s="306">
        <v>0.72847222222222219</v>
      </c>
      <c r="K25" s="310"/>
      <c r="L25" s="310"/>
      <c r="M25" s="263">
        <f>(F25-E25)+(L25-K25)</f>
        <v>0</v>
      </c>
      <c r="N25" s="266">
        <f>(H25-G25)</f>
        <v>0.18750000000000006</v>
      </c>
      <c r="O25" s="269">
        <f>(J25-I25)</f>
        <v>0.17638888888888882</v>
      </c>
      <c r="P25" s="272">
        <f>SUM(M25:O40)</f>
        <v>0.36388888888888887</v>
      </c>
      <c r="R25" s="34" t="s">
        <v>160</v>
      </c>
      <c r="S25" s="34" t="s">
        <v>24</v>
      </c>
    </row>
    <row r="26" spans="1:27" ht="19.5" customHeight="1" x14ac:dyDescent="0.2">
      <c r="A26" s="276"/>
      <c r="B26" s="279"/>
      <c r="C26" s="296"/>
      <c r="D26" s="297"/>
      <c r="E26" s="311"/>
      <c r="F26" s="311"/>
      <c r="G26" s="304"/>
      <c r="H26" s="304"/>
      <c r="I26" s="307"/>
      <c r="J26" s="307"/>
      <c r="K26" s="311"/>
      <c r="L26" s="311"/>
      <c r="M26" s="265"/>
      <c r="N26" s="267"/>
      <c r="O26" s="270"/>
      <c r="P26" s="273"/>
      <c r="S26" s="34" t="s">
        <v>161</v>
      </c>
    </row>
    <row r="27" spans="1:27" ht="19.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11"/>
      <c r="L27" s="311"/>
      <c r="M27" s="265"/>
      <c r="N27" s="267"/>
      <c r="O27" s="270"/>
      <c r="P27" s="273"/>
      <c r="R27" s="34"/>
      <c r="S27" s="34" t="s">
        <v>845</v>
      </c>
      <c r="V27" s="202" t="s">
        <v>182</v>
      </c>
    </row>
    <row r="28" spans="1:27" ht="19.5" customHeight="1" x14ac:dyDescent="0.2">
      <c r="A28" s="276"/>
      <c r="B28" s="279"/>
      <c r="C28" s="296"/>
      <c r="D28" s="297"/>
      <c r="E28" s="311"/>
      <c r="F28" s="311"/>
      <c r="G28" s="304"/>
      <c r="H28" s="304"/>
      <c r="I28" s="307"/>
      <c r="J28" s="307"/>
      <c r="K28" s="311"/>
      <c r="L28" s="311"/>
      <c r="M28" s="265"/>
      <c r="N28" s="267"/>
      <c r="O28" s="270"/>
      <c r="P28" s="273"/>
      <c r="R28" t="s">
        <v>852</v>
      </c>
      <c r="S28" s="34" t="s">
        <v>58</v>
      </c>
    </row>
    <row r="29" spans="1:27" ht="19.5" customHeight="1" x14ac:dyDescent="0.2">
      <c r="A29" s="276"/>
      <c r="B29" s="279"/>
      <c r="C29" s="296"/>
      <c r="D29" s="297"/>
      <c r="E29" s="311"/>
      <c r="F29" s="311"/>
      <c r="G29" s="304"/>
      <c r="H29" s="304"/>
      <c r="I29" s="307"/>
      <c r="J29" s="307"/>
      <c r="K29" s="311"/>
      <c r="L29" s="311"/>
      <c r="M29" s="265"/>
      <c r="N29" s="267"/>
      <c r="O29" s="270"/>
      <c r="P29" s="273"/>
      <c r="S29" s="34" t="s">
        <v>853</v>
      </c>
      <c r="T29" s="202" t="s">
        <v>182</v>
      </c>
    </row>
    <row r="30" spans="1:27" ht="19.5" customHeight="1" x14ac:dyDescent="0.2">
      <c r="A30" s="276"/>
      <c r="B30" s="279"/>
      <c r="C30" s="296"/>
      <c r="D30" s="297"/>
      <c r="E30" s="311"/>
      <c r="F30" s="311"/>
      <c r="G30" s="304"/>
      <c r="H30" s="304"/>
      <c r="I30" s="307"/>
      <c r="J30" s="307"/>
      <c r="K30" s="311"/>
      <c r="L30" s="311"/>
      <c r="M30" s="265"/>
      <c r="N30" s="267"/>
      <c r="O30" s="270"/>
      <c r="P30" s="273"/>
      <c r="R30" s="34" t="s">
        <v>242</v>
      </c>
      <c r="S30" s="34" t="s">
        <v>58</v>
      </c>
    </row>
    <row r="31" spans="1:27" ht="19.5" customHeight="1" x14ac:dyDescent="0.2">
      <c r="A31" s="276"/>
      <c r="B31" s="279"/>
      <c r="C31" s="296"/>
      <c r="D31" s="297"/>
      <c r="E31" s="311"/>
      <c r="F31" s="311"/>
      <c r="G31" s="304"/>
      <c r="H31" s="304"/>
      <c r="I31" s="307"/>
      <c r="J31" s="307"/>
      <c r="K31" s="311"/>
      <c r="L31" s="311"/>
      <c r="M31" s="265"/>
      <c r="N31" s="267"/>
      <c r="O31" s="270"/>
      <c r="P31" s="273"/>
      <c r="S31" s="34" t="s">
        <v>612</v>
      </c>
    </row>
    <row r="32" spans="1:27" ht="19.5" customHeight="1" x14ac:dyDescent="0.2">
      <c r="A32" s="276"/>
      <c r="B32" s="279"/>
      <c r="C32" s="296"/>
      <c r="D32" s="297"/>
      <c r="E32" s="311"/>
      <c r="F32" s="311"/>
      <c r="G32" s="304"/>
      <c r="H32" s="304"/>
      <c r="I32" s="307"/>
      <c r="J32" s="307"/>
      <c r="K32" s="311"/>
      <c r="L32" s="311"/>
      <c r="M32" s="265"/>
      <c r="N32" s="267"/>
      <c r="O32" s="270"/>
      <c r="P32" s="273"/>
      <c r="S32" s="34" t="s">
        <v>854</v>
      </c>
      <c r="V32" s="202" t="s">
        <v>182</v>
      </c>
    </row>
    <row r="33" spans="1:26" ht="19.5" customHeight="1" x14ac:dyDescent="0.2">
      <c r="A33" s="276"/>
      <c r="B33" s="279"/>
      <c r="C33" s="296"/>
      <c r="D33" s="297"/>
      <c r="E33" s="311"/>
      <c r="F33" s="311"/>
      <c r="G33" s="304"/>
      <c r="H33" s="304"/>
      <c r="I33" s="307"/>
      <c r="J33" s="307"/>
      <c r="K33" s="311"/>
      <c r="L33" s="311"/>
      <c r="M33" s="265"/>
      <c r="N33" s="267"/>
      <c r="O33" s="270"/>
      <c r="P33" s="273"/>
      <c r="S33" s="34" t="s">
        <v>858</v>
      </c>
      <c r="V33" s="202" t="s">
        <v>182</v>
      </c>
    </row>
    <row r="34" spans="1:26" ht="19.5" customHeight="1" x14ac:dyDescent="0.2">
      <c r="A34" s="276"/>
      <c r="B34" s="279"/>
      <c r="C34" s="296"/>
      <c r="D34" s="297"/>
      <c r="E34" s="311"/>
      <c r="F34" s="311"/>
      <c r="G34" s="304"/>
      <c r="H34" s="304"/>
      <c r="I34" s="307"/>
      <c r="J34" s="307"/>
      <c r="K34" s="311"/>
      <c r="L34" s="311"/>
      <c r="M34" s="265"/>
      <c r="N34" s="267"/>
      <c r="O34" s="270"/>
      <c r="P34" s="273"/>
      <c r="S34" s="34"/>
      <c r="T34" t="s">
        <v>859</v>
      </c>
      <c r="V34" s="34"/>
    </row>
    <row r="35" spans="1:26" ht="19.5" customHeight="1" x14ac:dyDescent="0.2">
      <c r="A35" s="276"/>
      <c r="B35" s="279"/>
      <c r="C35" s="296"/>
      <c r="D35" s="297"/>
      <c r="E35" s="311"/>
      <c r="F35" s="311"/>
      <c r="G35" s="304"/>
      <c r="H35" s="304"/>
      <c r="I35" s="307"/>
      <c r="J35" s="307"/>
      <c r="K35" s="311"/>
      <c r="L35" s="311"/>
      <c r="M35" s="265"/>
      <c r="N35" s="267"/>
      <c r="O35" s="270"/>
      <c r="P35" s="273"/>
      <c r="S35" s="34"/>
      <c r="U35" t="s">
        <v>860</v>
      </c>
      <c r="V35" s="314" t="s">
        <v>862</v>
      </c>
      <c r="W35" s="314"/>
      <c r="X35" s="187" t="s">
        <v>180</v>
      </c>
    </row>
    <row r="36" spans="1:26" ht="19.5" customHeight="1" x14ac:dyDescent="0.2">
      <c r="A36" s="276"/>
      <c r="B36" s="279"/>
      <c r="C36" s="296"/>
      <c r="D36" s="297"/>
      <c r="E36" s="311"/>
      <c r="F36" s="311"/>
      <c r="G36" s="304"/>
      <c r="H36" s="304"/>
      <c r="I36" s="307"/>
      <c r="J36" s="307"/>
      <c r="K36" s="311"/>
      <c r="L36" s="311"/>
      <c r="M36" s="265"/>
      <c r="N36" s="267"/>
      <c r="O36" s="270"/>
      <c r="P36" s="273"/>
      <c r="S36" s="34"/>
      <c r="U36" t="s">
        <v>861</v>
      </c>
      <c r="V36" s="314" t="s">
        <v>863</v>
      </c>
      <c r="W36" s="314"/>
      <c r="X36" s="187" t="s">
        <v>180</v>
      </c>
    </row>
    <row r="37" spans="1:26" ht="19.5" customHeight="1" x14ac:dyDescent="0.2">
      <c r="A37" s="276"/>
      <c r="B37" s="279"/>
      <c r="C37" s="296"/>
      <c r="D37" s="297"/>
      <c r="E37" s="311"/>
      <c r="F37" s="311"/>
      <c r="G37" s="304"/>
      <c r="H37" s="304"/>
      <c r="I37" s="307"/>
      <c r="J37" s="307"/>
      <c r="K37" s="311"/>
      <c r="L37" s="311"/>
      <c r="M37" s="265"/>
      <c r="N37" s="267"/>
      <c r="O37" s="270"/>
      <c r="P37" s="273"/>
      <c r="R37" t="s">
        <v>153</v>
      </c>
      <c r="S37" s="34" t="s">
        <v>32</v>
      </c>
    </row>
    <row r="38" spans="1:26" ht="19.5" customHeight="1" x14ac:dyDescent="0.2">
      <c r="A38" s="276"/>
      <c r="B38" s="279"/>
      <c r="C38" s="296"/>
      <c r="D38" s="297"/>
      <c r="E38" s="311"/>
      <c r="F38" s="311"/>
      <c r="G38" s="304"/>
      <c r="H38" s="304"/>
      <c r="I38" s="307"/>
      <c r="J38" s="307"/>
      <c r="K38" s="311"/>
      <c r="L38" s="311"/>
      <c r="M38" s="265"/>
      <c r="N38" s="267"/>
      <c r="O38" s="270"/>
      <c r="P38" s="273"/>
      <c r="S38" s="34" t="s">
        <v>856</v>
      </c>
    </row>
    <row r="39" spans="1:26" ht="19.5" customHeight="1" x14ac:dyDescent="0.2">
      <c r="A39" s="276"/>
      <c r="B39" s="279"/>
      <c r="C39" s="296"/>
      <c r="D39" s="297"/>
      <c r="E39" s="311"/>
      <c r="F39" s="311"/>
      <c r="G39" s="304"/>
      <c r="H39" s="304"/>
      <c r="I39" s="307"/>
      <c r="J39" s="307"/>
      <c r="K39" s="311"/>
      <c r="L39" s="311"/>
      <c r="M39" s="265"/>
      <c r="N39" s="267"/>
      <c r="O39" s="270"/>
      <c r="P39" s="273"/>
      <c r="S39" s="34" t="s">
        <v>857</v>
      </c>
      <c r="W39" s="202" t="s">
        <v>182</v>
      </c>
    </row>
    <row r="40" spans="1:26" ht="19.5" customHeight="1" x14ac:dyDescent="0.2">
      <c r="A40" s="277"/>
      <c r="B40" s="280"/>
      <c r="C40" s="298"/>
      <c r="D40" s="299"/>
      <c r="E40" s="312"/>
      <c r="F40" s="312"/>
      <c r="G40" s="305"/>
      <c r="H40" s="305"/>
      <c r="I40" s="308"/>
      <c r="J40" s="308"/>
      <c r="K40" s="312"/>
      <c r="L40" s="312"/>
      <c r="M40" s="264"/>
      <c r="N40" s="268"/>
      <c r="O40" s="271"/>
      <c r="P40" s="274"/>
      <c r="Q40" s="62">
        <v>0.29166666666666669</v>
      </c>
    </row>
    <row r="41" spans="1:26" ht="19.5" customHeight="1" x14ac:dyDescent="0.2">
      <c r="A41" s="275" t="s">
        <v>26</v>
      </c>
      <c r="B41" s="278">
        <f>SUM(B25+1)</f>
        <v>45735</v>
      </c>
      <c r="C41" s="294" t="s">
        <v>872</v>
      </c>
      <c r="D41" s="295"/>
      <c r="E41" s="310"/>
      <c r="F41" s="310"/>
      <c r="G41" s="303">
        <v>0.31944444444444442</v>
      </c>
      <c r="H41" s="303">
        <v>0.52083333333333337</v>
      </c>
      <c r="I41" s="306">
        <v>0.5625</v>
      </c>
      <c r="J41" s="306">
        <v>0.76388888888888884</v>
      </c>
      <c r="K41" s="310"/>
      <c r="L41" s="310"/>
      <c r="M41" s="263">
        <f>(F41-E41)+(L41-K41)</f>
        <v>0</v>
      </c>
      <c r="N41" s="266">
        <f>(H41-G41)</f>
        <v>0.20138888888888895</v>
      </c>
      <c r="O41" s="269">
        <f>(J41-I41)</f>
        <v>0.20138888888888884</v>
      </c>
      <c r="P41" s="272">
        <f>SUM(M41:O60)</f>
        <v>0.40277777777777779</v>
      </c>
      <c r="R41" s="34" t="s">
        <v>242</v>
      </c>
      <c r="S41" s="34" t="s">
        <v>23</v>
      </c>
    </row>
    <row r="42" spans="1:26" ht="19.5" customHeight="1" x14ac:dyDescent="0.2">
      <c r="A42" s="276"/>
      <c r="B42" s="279"/>
      <c r="C42" s="296"/>
      <c r="D42" s="297"/>
      <c r="E42" s="311"/>
      <c r="F42" s="311"/>
      <c r="G42" s="304"/>
      <c r="H42" s="304"/>
      <c r="I42" s="307"/>
      <c r="J42" s="307"/>
      <c r="K42" s="311"/>
      <c r="L42" s="311"/>
      <c r="M42" s="265"/>
      <c r="N42" s="267"/>
      <c r="O42" s="270"/>
      <c r="P42" s="273"/>
      <c r="S42" s="34" t="s">
        <v>612</v>
      </c>
      <c r="X42" s="1"/>
    </row>
    <row r="43" spans="1:26" ht="19.5" customHeight="1" x14ac:dyDescent="0.2">
      <c r="A43" s="276"/>
      <c r="B43" s="279"/>
      <c r="C43" s="296"/>
      <c r="D43" s="297"/>
      <c r="E43" s="311"/>
      <c r="F43" s="311"/>
      <c r="G43" s="304"/>
      <c r="H43" s="304"/>
      <c r="I43" s="307"/>
      <c r="J43" s="307"/>
      <c r="K43" s="311"/>
      <c r="L43" s="311"/>
      <c r="M43" s="265"/>
      <c r="N43" s="267"/>
      <c r="O43" s="270"/>
      <c r="P43" s="273"/>
      <c r="R43" s="34"/>
      <c r="S43" s="34"/>
      <c r="T43" t="s">
        <v>859</v>
      </c>
    </row>
    <row r="44" spans="1:26" ht="19.5" customHeight="1" x14ac:dyDescent="0.2">
      <c r="A44" s="276"/>
      <c r="B44" s="279"/>
      <c r="C44" s="296"/>
      <c r="D44" s="297"/>
      <c r="E44" s="311"/>
      <c r="F44" s="311"/>
      <c r="G44" s="304"/>
      <c r="H44" s="304"/>
      <c r="I44" s="307"/>
      <c r="J44" s="307"/>
      <c r="K44" s="311"/>
      <c r="L44" s="311"/>
      <c r="M44" s="265"/>
      <c r="N44" s="267"/>
      <c r="O44" s="270"/>
      <c r="P44" s="273"/>
      <c r="S44" s="34"/>
      <c r="U44" t="s">
        <v>860</v>
      </c>
      <c r="V44" s="314" t="s">
        <v>862</v>
      </c>
      <c r="W44" s="314"/>
      <c r="X44" s="202" t="s">
        <v>182</v>
      </c>
      <c r="Y44" s="191" t="s">
        <v>864</v>
      </c>
      <c r="Z44" s="191"/>
    </row>
    <row r="45" spans="1:26" ht="19.5" customHeight="1" x14ac:dyDescent="0.2">
      <c r="A45" s="276"/>
      <c r="B45" s="279"/>
      <c r="C45" s="296"/>
      <c r="D45" s="297"/>
      <c r="E45" s="311"/>
      <c r="F45" s="311"/>
      <c r="G45" s="304"/>
      <c r="H45" s="304"/>
      <c r="I45" s="307"/>
      <c r="J45" s="307"/>
      <c r="K45" s="311"/>
      <c r="L45" s="311"/>
      <c r="M45" s="265"/>
      <c r="N45" s="267"/>
      <c r="O45" s="270"/>
      <c r="P45" s="273"/>
      <c r="S45" s="34"/>
      <c r="U45" t="s">
        <v>861</v>
      </c>
      <c r="V45" s="314" t="s">
        <v>863</v>
      </c>
      <c r="W45" s="314"/>
      <c r="X45" s="202" t="s">
        <v>182</v>
      </c>
      <c r="Y45" s="191" t="s">
        <v>864</v>
      </c>
      <c r="Z45" s="191"/>
    </row>
    <row r="46" spans="1:26" ht="19.5" customHeight="1" x14ac:dyDescent="0.2">
      <c r="A46" s="276"/>
      <c r="B46" s="279"/>
      <c r="C46" s="296"/>
      <c r="D46" s="297"/>
      <c r="E46" s="311"/>
      <c r="F46" s="311"/>
      <c r="G46" s="304"/>
      <c r="H46" s="304"/>
      <c r="I46" s="307"/>
      <c r="J46" s="307"/>
      <c r="K46" s="311"/>
      <c r="L46" s="311"/>
      <c r="M46" s="265"/>
      <c r="N46" s="267"/>
      <c r="O46" s="270"/>
      <c r="P46" s="273"/>
      <c r="R46" t="s">
        <v>171</v>
      </c>
      <c r="S46" s="34" t="s">
        <v>24</v>
      </c>
    </row>
    <row r="47" spans="1:26" ht="19.5" customHeight="1" x14ac:dyDescent="0.2">
      <c r="A47" s="276"/>
      <c r="B47" s="279"/>
      <c r="C47" s="296"/>
      <c r="D47" s="297"/>
      <c r="E47" s="311"/>
      <c r="F47" s="311"/>
      <c r="G47" s="304"/>
      <c r="H47" s="304"/>
      <c r="I47" s="307"/>
      <c r="J47" s="307"/>
      <c r="K47" s="311"/>
      <c r="L47" s="311"/>
      <c r="M47" s="265"/>
      <c r="N47" s="267"/>
      <c r="O47" s="270"/>
      <c r="P47" s="273"/>
      <c r="R47" s="34"/>
      <c r="S47" s="34" t="s">
        <v>179</v>
      </c>
    </row>
    <row r="48" spans="1:26" ht="19.5" customHeight="1" x14ac:dyDescent="0.2">
      <c r="A48" s="276"/>
      <c r="B48" s="279"/>
      <c r="C48" s="296"/>
      <c r="D48" s="297"/>
      <c r="E48" s="311"/>
      <c r="F48" s="311"/>
      <c r="G48" s="304"/>
      <c r="H48" s="304"/>
      <c r="I48" s="307"/>
      <c r="J48" s="307"/>
      <c r="K48" s="311"/>
      <c r="L48" s="311"/>
      <c r="M48" s="265"/>
      <c r="N48" s="267"/>
      <c r="O48" s="270"/>
      <c r="P48" s="273"/>
      <c r="R48" s="34"/>
      <c r="S48" s="34" t="s">
        <v>865</v>
      </c>
      <c r="V48" s="202" t="s">
        <v>182</v>
      </c>
    </row>
    <row r="49" spans="1:28" ht="19.5" customHeight="1" x14ac:dyDescent="0.2">
      <c r="A49" s="276"/>
      <c r="B49" s="279"/>
      <c r="C49" s="296"/>
      <c r="D49" s="297"/>
      <c r="E49" s="311"/>
      <c r="F49" s="311"/>
      <c r="G49" s="304"/>
      <c r="H49" s="304"/>
      <c r="I49" s="307"/>
      <c r="J49" s="307"/>
      <c r="K49" s="311"/>
      <c r="L49" s="311"/>
      <c r="M49" s="265"/>
      <c r="N49" s="267"/>
      <c r="O49" s="270"/>
      <c r="P49" s="273"/>
      <c r="S49" s="34" t="s">
        <v>866</v>
      </c>
      <c r="V49" s="202" t="s">
        <v>182</v>
      </c>
    </row>
    <row r="50" spans="1:28" ht="19.5" customHeight="1" x14ac:dyDescent="0.2">
      <c r="A50" s="276"/>
      <c r="B50" s="279"/>
      <c r="C50" s="296"/>
      <c r="D50" s="297"/>
      <c r="E50" s="311"/>
      <c r="F50" s="311"/>
      <c r="G50" s="304"/>
      <c r="H50" s="304"/>
      <c r="I50" s="307"/>
      <c r="J50" s="307"/>
      <c r="K50" s="311"/>
      <c r="L50" s="311"/>
      <c r="M50" s="265"/>
      <c r="N50" s="267"/>
      <c r="O50" s="270"/>
      <c r="P50" s="273"/>
      <c r="R50" t="s">
        <v>145</v>
      </c>
      <c r="S50" s="34" t="s">
        <v>32</v>
      </c>
      <c r="V50" s="34"/>
    </row>
    <row r="51" spans="1:28" ht="19.5" customHeight="1" x14ac:dyDescent="0.2">
      <c r="A51" s="276"/>
      <c r="B51" s="279"/>
      <c r="C51" s="296"/>
      <c r="D51" s="297"/>
      <c r="E51" s="311"/>
      <c r="F51" s="311"/>
      <c r="G51" s="304"/>
      <c r="H51" s="304"/>
      <c r="I51" s="307"/>
      <c r="J51" s="307"/>
      <c r="K51" s="311"/>
      <c r="L51" s="311"/>
      <c r="M51" s="265"/>
      <c r="N51" s="267"/>
      <c r="O51" s="270"/>
      <c r="P51" s="273"/>
      <c r="S51" s="34" t="s">
        <v>189</v>
      </c>
      <c r="V51" s="34"/>
    </row>
    <row r="52" spans="1:28" ht="19.5" customHeight="1" x14ac:dyDescent="0.2">
      <c r="A52" s="276"/>
      <c r="B52" s="279"/>
      <c r="C52" s="296"/>
      <c r="D52" s="297"/>
      <c r="E52" s="311"/>
      <c r="F52" s="311"/>
      <c r="G52" s="304"/>
      <c r="H52" s="304"/>
      <c r="I52" s="307"/>
      <c r="J52" s="307"/>
      <c r="K52" s="311"/>
      <c r="L52" s="311"/>
      <c r="M52" s="265"/>
      <c r="N52" s="267"/>
      <c r="O52" s="270"/>
      <c r="P52" s="273"/>
      <c r="T52" s="34" t="s">
        <v>729</v>
      </c>
      <c r="V52" s="34"/>
    </row>
    <row r="53" spans="1:28" ht="19.5" customHeight="1" x14ac:dyDescent="0.2">
      <c r="A53" s="276"/>
      <c r="B53" s="279"/>
      <c r="C53" s="296"/>
      <c r="D53" s="297"/>
      <c r="E53" s="311"/>
      <c r="F53" s="311"/>
      <c r="G53" s="304"/>
      <c r="H53" s="304"/>
      <c r="I53" s="307"/>
      <c r="J53" s="307"/>
      <c r="K53" s="311"/>
      <c r="L53" s="311"/>
      <c r="M53" s="265"/>
      <c r="N53" s="267"/>
      <c r="O53" s="270"/>
      <c r="P53" s="273"/>
      <c r="T53" s="34"/>
      <c r="U53" t="s">
        <v>867</v>
      </c>
      <c r="V53" s="314" t="s">
        <v>868</v>
      </c>
      <c r="W53" s="314"/>
      <c r="X53" t="s">
        <v>869</v>
      </c>
      <c r="Y53" t="s">
        <v>870</v>
      </c>
      <c r="AA53" s="202" t="s">
        <v>182</v>
      </c>
      <c r="AB53" s="191" t="s">
        <v>864</v>
      </c>
    </row>
    <row r="54" spans="1:28" ht="19.5" customHeight="1" x14ac:dyDescent="0.2">
      <c r="A54" s="276"/>
      <c r="B54" s="279"/>
      <c r="C54" s="296"/>
      <c r="D54" s="297"/>
      <c r="E54" s="311"/>
      <c r="F54" s="311"/>
      <c r="G54" s="304"/>
      <c r="H54" s="304"/>
      <c r="I54" s="307"/>
      <c r="J54" s="307"/>
      <c r="K54" s="311"/>
      <c r="L54" s="311"/>
      <c r="M54" s="265"/>
      <c r="N54" s="267"/>
      <c r="O54" s="270"/>
      <c r="P54" s="273"/>
      <c r="R54" t="s">
        <v>231</v>
      </c>
      <c r="S54" t="s">
        <v>23</v>
      </c>
      <c r="T54" s="34"/>
      <c r="V54" s="34"/>
    </row>
    <row r="55" spans="1:28" ht="19.5" customHeight="1" x14ac:dyDescent="0.2">
      <c r="A55" s="276"/>
      <c r="B55" s="279"/>
      <c r="C55" s="296"/>
      <c r="D55" s="297"/>
      <c r="E55" s="311"/>
      <c r="F55" s="311"/>
      <c r="G55" s="304"/>
      <c r="H55" s="304"/>
      <c r="I55" s="307"/>
      <c r="J55" s="307"/>
      <c r="K55" s="311"/>
      <c r="L55" s="311"/>
      <c r="M55" s="265"/>
      <c r="N55" s="267"/>
      <c r="O55" s="270"/>
      <c r="P55" s="273"/>
      <c r="S55" s="34" t="s">
        <v>148</v>
      </c>
    </row>
    <row r="56" spans="1:28" ht="19.5" customHeight="1" x14ac:dyDescent="0.2">
      <c r="A56" s="276"/>
      <c r="B56" s="279"/>
      <c r="C56" s="296"/>
      <c r="D56" s="297"/>
      <c r="E56" s="311"/>
      <c r="F56" s="311"/>
      <c r="G56" s="304"/>
      <c r="H56" s="304"/>
      <c r="I56" s="307"/>
      <c r="J56" s="307"/>
      <c r="K56" s="311"/>
      <c r="L56" s="311"/>
      <c r="M56" s="265"/>
      <c r="N56" s="267"/>
      <c r="O56" s="270"/>
      <c r="P56" s="273"/>
      <c r="S56" s="34"/>
      <c r="T56" t="s">
        <v>871</v>
      </c>
      <c r="V56" s="168"/>
      <c r="W56" s="168"/>
    </row>
    <row r="57" spans="1:28" ht="19.5" customHeight="1" x14ac:dyDescent="0.2">
      <c r="A57" s="276"/>
      <c r="B57" s="279"/>
      <c r="C57" s="296"/>
      <c r="D57" s="297"/>
      <c r="E57" s="311"/>
      <c r="F57" s="311"/>
      <c r="G57" s="304"/>
      <c r="H57" s="304"/>
      <c r="I57" s="307"/>
      <c r="J57" s="307"/>
      <c r="K57" s="311"/>
      <c r="L57" s="311"/>
      <c r="M57" s="265"/>
      <c r="N57" s="267"/>
      <c r="O57" s="270"/>
      <c r="P57" s="273"/>
      <c r="S57" s="34"/>
      <c r="U57" t="s">
        <v>873</v>
      </c>
      <c r="V57" s="314" t="s">
        <v>876</v>
      </c>
      <c r="W57" s="314"/>
      <c r="X57" s="202" t="s">
        <v>182</v>
      </c>
    </row>
    <row r="58" spans="1:28" ht="19.5" customHeight="1" x14ac:dyDescent="0.2">
      <c r="A58" s="276"/>
      <c r="B58" s="279"/>
      <c r="C58" s="296"/>
      <c r="D58" s="297"/>
      <c r="E58" s="311"/>
      <c r="F58" s="311"/>
      <c r="G58" s="304"/>
      <c r="H58" s="304"/>
      <c r="I58" s="307"/>
      <c r="J58" s="307"/>
      <c r="K58" s="311"/>
      <c r="L58" s="311"/>
      <c r="M58" s="265"/>
      <c r="N58" s="267"/>
      <c r="O58" s="270"/>
      <c r="P58" s="273"/>
      <c r="S58" s="34"/>
      <c r="U58" t="s">
        <v>874</v>
      </c>
      <c r="V58" s="314" t="s">
        <v>875</v>
      </c>
      <c r="W58" s="314"/>
      <c r="X58" s="202" t="s">
        <v>182</v>
      </c>
    </row>
    <row r="59" spans="1:28" ht="19.5" customHeight="1" x14ac:dyDescent="0.2">
      <c r="A59" s="276"/>
      <c r="B59" s="279"/>
      <c r="C59" s="296"/>
      <c r="D59" s="297"/>
      <c r="E59" s="311"/>
      <c r="F59" s="311"/>
      <c r="G59" s="304"/>
      <c r="H59" s="304"/>
      <c r="I59" s="307"/>
      <c r="J59" s="307"/>
      <c r="K59" s="311"/>
      <c r="L59" s="311"/>
      <c r="M59" s="265"/>
      <c r="N59" s="267"/>
      <c r="O59" s="270"/>
      <c r="P59" s="273"/>
      <c r="S59" s="34"/>
      <c r="V59" s="168"/>
      <c r="W59" s="168"/>
    </row>
    <row r="60" spans="1:28" ht="19.5" customHeight="1" x14ac:dyDescent="0.2">
      <c r="A60" s="277"/>
      <c r="B60" s="280"/>
      <c r="C60" s="298"/>
      <c r="D60" s="299"/>
      <c r="E60" s="312"/>
      <c r="F60" s="312"/>
      <c r="G60" s="305"/>
      <c r="H60" s="305"/>
      <c r="I60" s="308"/>
      <c r="J60" s="308"/>
      <c r="K60" s="312"/>
      <c r="L60" s="312"/>
      <c r="M60" s="264"/>
      <c r="N60" s="268"/>
      <c r="O60" s="271"/>
      <c r="P60" s="274"/>
      <c r="Q60" s="62">
        <v>0.29166666666666669</v>
      </c>
    </row>
    <row r="61" spans="1:28" ht="19.5" customHeight="1" x14ac:dyDescent="0.2">
      <c r="A61" s="275" t="s">
        <v>30</v>
      </c>
      <c r="B61" s="278">
        <f>SUM(B41+1)</f>
        <v>45736</v>
      </c>
      <c r="C61" s="294" t="s">
        <v>892</v>
      </c>
      <c r="D61" s="295"/>
      <c r="E61" s="310"/>
      <c r="F61" s="310"/>
      <c r="G61" s="303">
        <v>0.3611111111111111</v>
      </c>
      <c r="H61" s="303">
        <v>0.51041666666666663</v>
      </c>
      <c r="I61" s="306">
        <v>0.5625</v>
      </c>
      <c r="J61" s="306">
        <v>0.75277777777777777</v>
      </c>
      <c r="K61" s="310"/>
      <c r="L61" s="310"/>
      <c r="M61" s="263">
        <f>(F61-E61)+(L61-K61)</f>
        <v>0</v>
      </c>
      <c r="N61" s="266">
        <f>(H61-G61)</f>
        <v>0.14930555555555552</v>
      </c>
      <c r="O61" s="269">
        <f>(J61-I61)</f>
        <v>0.19027777777777777</v>
      </c>
      <c r="P61" s="272">
        <f>SUM(M61:O90)</f>
        <v>0.33958333333333329</v>
      </c>
      <c r="R61" t="s">
        <v>231</v>
      </c>
      <c r="S61" t="s">
        <v>32</v>
      </c>
      <c r="T61" s="34"/>
      <c r="V61" s="34"/>
    </row>
    <row r="62" spans="1:28" ht="19.5" customHeight="1" x14ac:dyDescent="0.2">
      <c r="A62" s="276"/>
      <c r="B62" s="279"/>
      <c r="C62" s="296"/>
      <c r="D62" s="297"/>
      <c r="E62" s="311"/>
      <c r="F62" s="311"/>
      <c r="G62" s="304"/>
      <c r="H62" s="304"/>
      <c r="I62" s="307"/>
      <c r="J62" s="307"/>
      <c r="K62" s="311"/>
      <c r="L62" s="311"/>
      <c r="M62" s="265"/>
      <c r="N62" s="267"/>
      <c r="O62" s="270"/>
      <c r="P62" s="273"/>
      <c r="S62" s="34" t="s">
        <v>148</v>
      </c>
    </row>
    <row r="63" spans="1:28" ht="19.5" customHeight="1" x14ac:dyDescent="0.2">
      <c r="A63" s="276"/>
      <c r="B63" s="279"/>
      <c r="C63" s="296"/>
      <c r="D63" s="297"/>
      <c r="E63" s="311"/>
      <c r="F63" s="311"/>
      <c r="G63" s="304"/>
      <c r="H63" s="304"/>
      <c r="I63" s="307"/>
      <c r="J63" s="307"/>
      <c r="K63" s="311"/>
      <c r="L63" s="311"/>
      <c r="M63" s="265"/>
      <c r="N63" s="267"/>
      <c r="O63" s="270"/>
      <c r="P63" s="273"/>
      <c r="S63" s="34"/>
      <c r="T63" t="s">
        <v>877</v>
      </c>
      <c r="V63" s="168"/>
      <c r="W63" s="168"/>
    </row>
    <row r="64" spans="1:28" ht="19.5" customHeight="1" x14ac:dyDescent="0.2">
      <c r="A64" s="276"/>
      <c r="B64" s="279"/>
      <c r="C64" s="296"/>
      <c r="D64" s="297"/>
      <c r="E64" s="311"/>
      <c r="F64" s="311"/>
      <c r="G64" s="304"/>
      <c r="H64" s="304"/>
      <c r="I64" s="307"/>
      <c r="J64" s="307"/>
      <c r="K64" s="311"/>
      <c r="L64" s="311"/>
      <c r="M64" s="265"/>
      <c r="N64" s="267"/>
      <c r="O64" s="270"/>
      <c r="P64" s="273"/>
      <c r="S64" s="34"/>
      <c r="U64" t="s">
        <v>873</v>
      </c>
      <c r="V64" s="314" t="s">
        <v>876</v>
      </c>
      <c r="W64" s="314"/>
      <c r="X64" s="202" t="s">
        <v>182</v>
      </c>
    </row>
    <row r="65" spans="1:25" ht="19.5" customHeight="1" x14ac:dyDescent="0.2">
      <c r="A65" s="276"/>
      <c r="B65" s="279"/>
      <c r="C65" s="296"/>
      <c r="D65" s="297"/>
      <c r="E65" s="311"/>
      <c r="F65" s="311"/>
      <c r="G65" s="304"/>
      <c r="H65" s="304"/>
      <c r="I65" s="307"/>
      <c r="J65" s="307"/>
      <c r="K65" s="311"/>
      <c r="L65" s="311"/>
      <c r="M65" s="265"/>
      <c r="N65" s="267"/>
      <c r="O65" s="270"/>
      <c r="P65" s="273"/>
      <c r="S65" s="34"/>
      <c r="U65" t="s">
        <v>874</v>
      </c>
      <c r="V65" s="314" t="s">
        <v>875</v>
      </c>
      <c r="W65" s="314"/>
      <c r="X65" s="202" t="s">
        <v>182</v>
      </c>
    </row>
    <row r="66" spans="1:25" ht="19.5" customHeight="1" x14ac:dyDescent="0.2">
      <c r="A66" s="276"/>
      <c r="B66" s="279"/>
      <c r="C66" s="296"/>
      <c r="D66" s="297"/>
      <c r="E66" s="311"/>
      <c r="F66" s="311"/>
      <c r="G66" s="304"/>
      <c r="H66" s="304"/>
      <c r="I66" s="307"/>
      <c r="J66" s="307"/>
      <c r="K66" s="311"/>
      <c r="L66" s="311"/>
      <c r="M66" s="265"/>
      <c r="N66" s="267"/>
      <c r="O66" s="270"/>
      <c r="P66" s="273"/>
      <c r="R66" s="34" t="s">
        <v>191</v>
      </c>
      <c r="S66" s="34" t="s">
        <v>33</v>
      </c>
    </row>
    <row r="67" spans="1:25" ht="19.5" customHeight="1" x14ac:dyDescent="0.2">
      <c r="A67" s="276"/>
      <c r="B67" s="279"/>
      <c r="C67" s="296"/>
      <c r="D67" s="297"/>
      <c r="E67" s="311"/>
      <c r="F67" s="311"/>
      <c r="G67" s="304"/>
      <c r="H67" s="304"/>
      <c r="I67" s="307"/>
      <c r="J67" s="307"/>
      <c r="K67" s="311"/>
      <c r="L67" s="311"/>
      <c r="M67" s="265"/>
      <c r="N67" s="267"/>
      <c r="O67" s="270"/>
      <c r="P67" s="273"/>
      <c r="S67" t="s">
        <v>192</v>
      </c>
    </row>
    <row r="68" spans="1:25" ht="19.5" customHeight="1" x14ac:dyDescent="0.2">
      <c r="A68" s="276"/>
      <c r="B68" s="279"/>
      <c r="C68" s="296"/>
      <c r="D68" s="297"/>
      <c r="E68" s="311"/>
      <c r="F68" s="311"/>
      <c r="G68" s="304"/>
      <c r="H68" s="304"/>
      <c r="I68" s="307"/>
      <c r="J68" s="307"/>
      <c r="K68" s="311"/>
      <c r="L68" s="311"/>
      <c r="M68" s="265"/>
      <c r="N68" s="267"/>
      <c r="O68" s="270"/>
      <c r="P68" s="273"/>
      <c r="T68" t="s">
        <v>152</v>
      </c>
      <c r="V68" s="202" t="s">
        <v>182</v>
      </c>
    </row>
    <row r="69" spans="1:25" ht="19.5" customHeight="1" x14ac:dyDescent="0.2">
      <c r="A69" s="276"/>
      <c r="B69" s="279"/>
      <c r="C69" s="296"/>
      <c r="D69" s="297"/>
      <c r="E69" s="311"/>
      <c r="F69" s="311"/>
      <c r="G69" s="304"/>
      <c r="H69" s="304"/>
      <c r="I69" s="307"/>
      <c r="J69" s="307"/>
      <c r="K69" s="311"/>
      <c r="L69" s="311"/>
      <c r="M69" s="265"/>
      <c r="N69" s="267"/>
      <c r="O69" s="270"/>
      <c r="P69" s="273"/>
      <c r="T69" s="34" t="s">
        <v>878</v>
      </c>
      <c r="V69" s="34"/>
      <c r="W69" s="187" t="s">
        <v>180</v>
      </c>
      <c r="X69" s="214" t="s">
        <v>895</v>
      </c>
      <c r="Y69" s="191"/>
    </row>
    <row r="70" spans="1:25" ht="19.5" customHeight="1" x14ac:dyDescent="0.2">
      <c r="A70" s="276"/>
      <c r="B70" s="279"/>
      <c r="C70" s="296"/>
      <c r="D70" s="297"/>
      <c r="E70" s="311"/>
      <c r="F70" s="311"/>
      <c r="G70" s="304"/>
      <c r="H70" s="304"/>
      <c r="I70" s="307"/>
      <c r="J70" s="307"/>
      <c r="K70" s="311"/>
      <c r="L70" s="311"/>
      <c r="M70" s="265"/>
      <c r="N70" s="267"/>
      <c r="O70" s="270"/>
      <c r="P70" s="273"/>
      <c r="R70" t="s">
        <v>242</v>
      </c>
      <c r="S70" s="34" t="s">
        <v>28</v>
      </c>
    </row>
    <row r="71" spans="1:25" ht="19.5" customHeight="1" x14ac:dyDescent="0.2">
      <c r="A71" s="276"/>
      <c r="B71" s="279"/>
      <c r="C71" s="296"/>
      <c r="D71" s="297"/>
      <c r="E71" s="311"/>
      <c r="F71" s="311"/>
      <c r="G71" s="304"/>
      <c r="H71" s="304"/>
      <c r="I71" s="307"/>
      <c r="J71" s="307"/>
      <c r="K71" s="311"/>
      <c r="L71" s="311"/>
      <c r="M71" s="265"/>
      <c r="N71" s="267"/>
      <c r="O71" s="270"/>
      <c r="P71" s="273"/>
      <c r="S71" t="s">
        <v>612</v>
      </c>
    </row>
    <row r="72" spans="1:25" ht="19.5" customHeight="1" x14ac:dyDescent="0.2">
      <c r="A72" s="276"/>
      <c r="B72" s="279"/>
      <c r="C72" s="296"/>
      <c r="D72" s="297"/>
      <c r="E72" s="311"/>
      <c r="F72" s="311"/>
      <c r="G72" s="304"/>
      <c r="H72" s="304"/>
      <c r="I72" s="307"/>
      <c r="J72" s="307"/>
      <c r="K72" s="311"/>
      <c r="L72" s="311"/>
      <c r="M72" s="265"/>
      <c r="N72" s="267"/>
      <c r="O72" s="270"/>
      <c r="P72" s="273"/>
      <c r="T72" s="34" t="s">
        <v>880</v>
      </c>
    </row>
    <row r="73" spans="1:25" ht="19.5" customHeight="1" x14ac:dyDescent="0.2">
      <c r="A73" s="276"/>
      <c r="B73" s="279"/>
      <c r="C73" s="296"/>
      <c r="D73" s="297"/>
      <c r="E73" s="311"/>
      <c r="F73" s="311"/>
      <c r="G73" s="304"/>
      <c r="H73" s="304"/>
      <c r="I73" s="307"/>
      <c r="J73" s="307"/>
      <c r="K73" s="311"/>
      <c r="L73" s="311"/>
      <c r="M73" s="265"/>
      <c r="N73" s="267"/>
      <c r="O73" s="270"/>
      <c r="P73" s="273"/>
      <c r="U73" s="34" t="s">
        <v>881</v>
      </c>
      <c r="V73" s="314" t="s">
        <v>885</v>
      </c>
      <c r="W73" s="316"/>
      <c r="X73" s="202" t="s">
        <v>182</v>
      </c>
    </row>
    <row r="74" spans="1:25" ht="19.5" customHeight="1" x14ac:dyDescent="0.2">
      <c r="A74" s="276"/>
      <c r="B74" s="279"/>
      <c r="C74" s="296"/>
      <c r="D74" s="297"/>
      <c r="E74" s="311"/>
      <c r="F74" s="311"/>
      <c r="G74" s="304"/>
      <c r="H74" s="304"/>
      <c r="I74" s="307"/>
      <c r="J74" s="307"/>
      <c r="K74" s="311"/>
      <c r="L74" s="311"/>
      <c r="M74" s="265"/>
      <c r="N74" s="267"/>
      <c r="O74" s="270"/>
      <c r="P74" s="273"/>
      <c r="U74" s="34" t="s">
        <v>883</v>
      </c>
      <c r="V74" s="314" t="s">
        <v>886</v>
      </c>
      <c r="W74" s="316"/>
      <c r="X74" s="202" t="s">
        <v>182</v>
      </c>
    </row>
    <row r="75" spans="1:25" ht="19.5" customHeight="1" x14ac:dyDescent="0.2">
      <c r="A75" s="276"/>
      <c r="B75" s="279"/>
      <c r="C75" s="296"/>
      <c r="D75" s="297"/>
      <c r="E75" s="311"/>
      <c r="F75" s="311"/>
      <c r="G75" s="304"/>
      <c r="H75" s="304"/>
      <c r="I75" s="307"/>
      <c r="J75" s="307"/>
      <c r="K75" s="311"/>
      <c r="L75" s="311"/>
      <c r="M75" s="265"/>
      <c r="N75" s="267"/>
      <c r="O75" s="270"/>
      <c r="P75" s="273"/>
      <c r="U75" s="34" t="s">
        <v>882</v>
      </c>
      <c r="V75" s="314" t="s">
        <v>887</v>
      </c>
      <c r="W75" s="316"/>
      <c r="X75" s="202" t="s">
        <v>182</v>
      </c>
    </row>
    <row r="76" spans="1:25" ht="19.5" customHeight="1" x14ac:dyDescent="0.2">
      <c r="A76" s="276"/>
      <c r="B76" s="279"/>
      <c r="C76" s="296"/>
      <c r="D76" s="297"/>
      <c r="E76" s="311"/>
      <c r="F76" s="311"/>
      <c r="G76" s="304"/>
      <c r="H76" s="304"/>
      <c r="I76" s="307"/>
      <c r="J76" s="307"/>
      <c r="K76" s="311"/>
      <c r="L76" s="311"/>
      <c r="M76" s="265"/>
      <c r="N76" s="267"/>
      <c r="O76" s="270"/>
      <c r="P76" s="273"/>
      <c r="U76" s="34" t="s">
        <v>884</v>
      </c>
      <c r="V76" s="314" t="s">
        <v>888</v>
      </c>
      <c r="W76" s="316"/>
      <c r="X76" s="202" t="s">
        <v>182</v>
      </c>
    </row>
    <row r="77" spans="1:25" ht="19.5" customHeight="1" x14ac:dyDescent="0.2">
      <c r="A77" s="276"/>
      <c r="B77" s="279"/>
      <c r="C77" s="296"/>
      <c r="D77" s="297"/>
      <c r="E77" s="311"/>
      <c r="F77" s="311"/>
      <c r="G77" s="304"/>
      <c r="H77" s="304"/>
      <c r="I77" s="307"/>
      <c r="J77" s="307"/>
      <c r="K77" s="311"/>
      <c r="L77" s="311"/>
      <c r="M77" s="265"/>
      <c r="N77" s="267"/>
      <c r="O77" s="270"/>
      <c r="P77" s="273"/>
      <c r="T77" s="34" t="s">
        <v>890</v>
      </c>
      <c r="U77" s="34"/>
      <c r="V77" s="168"/>
      <c r="W77" s="202" t="s">
        <v>182</v>
      </c>
    </row>
    <row r="78" spans="1:25" ht="19.5" customHeight="1" x14ac:dyDescent="0.2">
      <c r="A78" s="276"/>
      <c r="B78" s="279"/>
      <c r="C78" s="296"/>
      <c r="D78" s="297"/>
      <c r="E78" s="311"/>
      <c r="F78" s="311"/>
      <c r="G78" s="304"/>
      <c r="H78" s="304"/>
      <c r="I78" s="307"/>
      <c r="J78" s="307"/>
      <c r="K78" s="311"/>
      <c r="L78" s="311"/>
      <c r="M78" s="265"/>
      <c r="N78" s="267"/>
      <c r="O78" s="270"/>
      <c r="P78" s="273"/>
      <c r="R78" s="34" t="s">
        <v>83</v>
      </c>
      <c r="S78" t="s">
        <v>32</v>
      </c>
    </row>
    <row r="79" spans="1:25" ht="19.5" customHeight="1" x14ac:dyDescent="0.2">
      <c r="A79" s="276"/>
      <c r="B79" s="279"/>
      <c r="C79" s="296"/>
      <c r="D79" s="297"/>
      <c r="E79" s="311"/>
      <c r="F79" s="311"/>
      <c r="G79" s="304"/>
      <c r="H79" s="304"/>
      <c r="I79" s="307"/>
      <c r="J79" s="307"/>
      <c r="K79" s="311"/>
      <c r="L79" s="311"/>
      <c r="M79" s="265"/>
      <c r="N79" s="267"/>
      <c r="O79" s="270"/>
      <c r="P79" s="273"/>
      <c r="S79" s="34" t="s">
        <v>879</v>
      </c>
    </row>
    <row r="80" spans="1:25" ht="19.5" customHeight="1" x14ac:dyDescent="0.2">
      <c r="A80" s="276"/>
      <c r="B80" s="279"/>
      <c r="C80" s="296"/>
      <c r="D80" s="297"/>
      <c r="E80" s="311"/>
      <c r="F80" s="311"/>
      <c r="G80" s="304"/>
      <c r="H80" s="304"/>
      <c r="I80" s="307"/>
      <c r="J80" s="307"/>
      <c r="K80" s="311"/>
      <c r="L80" s="311"/>
      <c r="M80" s="265"/>
      <c r="N80" s="267"/>
      <c r="O80" s="270"/>
      <c r="P80" s="273"/>
      <c r="S80" s="34"/>
      <c r="T80" s="34" t="s">
        <v>889</v>
      </c>
      <c r="X80" s="202" t="s">
        <v>182</v>
      </c>
    </row>
    <row r="81" spans="1:24" ht="19.5" customHeight="1" x14ac:dyDescent="0.2">
      <c r="A81" s="276"/>
      <c r="B81" s="279"/>
      <c r="C81" s="296"/>
      <c r="D81" s="297"/>
      <c r="E81" s="311"/>
      <c r="F81" s="311"/>
      <c r="G81" s="304"/>
      <c r="H81" s="304"/>
      <c r="I81" s="307"/>
      <c r="J81" s="307"/>
      <c r="K81" s="311"/>
      <c r="L81" s="311"/>
      <c r="M81" s="265"/>
      <c r="N81" s="267"/>
      <c r="O81" s="270"/>
      <c r="P81" s="273"/>
      <c r="R81" s="34" t="s">
        <v>632</v>
      </c>
      <c r="S81" s="34" t="s">
        <v>32</v>
      </c>
      <c r="T81" s="34"/>
      <c r="X81" s="34"/>
    </row>
    <row r="82" spans="1:24" ht="19.5" customHeight="1" x14ac:dyDescent="0.2">
      <c r="A82" s="276"/>
      <c r="B82" s="279"/>
      <c r="C82" s="296"/>
      <c r="D82" s="297"/>
      <c r="E82" s="311"/>
      <c r="F82" s="311"/>
      <c r="G82" s="304"/>
      <c r="H82" s="304"/>
      <c r="I82" s="307"/>
      <c r="J82" s="307"/>
      <c r="K82" s="311"/>
      <c r="L82" s="311"/>
      <c r="M82" s="265"/>
      <c r="N82" s="267"/>
      <c r="O82" s="270"/>
      <c r="P82" s="273"/>
      <c r="S82" s="34" t="s">
        <v>584</v>
      </c>
      <c r="T82" s="34"/>
      <c r="X82" s="34"/>
    </row>
    <row r="83" spans="1:24" ht="19.5" customHeight="1" x14ac:dyDescent="0.2">
      <c r="A83" s="276"/>
      <c r="B83" s="279"/>
      <c r="C83" s="296"/>
      <c r="D83" s="297"/>
      <c r="E83" s="311"/>
      <c r="F83" s="311"/>
      <c r="G83" s="304"/>
      <c r="H83" s="304"/>
      <c r="I83" s="307"/>
      <c r="J83" s="307"/>
      <c r="K83" s="311"/>
      <c r="L83" s="311"/>
      <c r="M83" s="265"/>
      <c r="N83" s="267"/>
      <c r="O83" s="270"/>
      <c r="P83" s="273"/>
      <c r="S83" s="34" t="s">
        <v>891</v>
      </c>
      <c r="T83" s="34"/>
      <c r="U83" s="202" t="s">
        <v>182</v>
      </c>
      <c r="X83" s="34"/>
    </row>
    <row r="84" spans="1:24" ht="19.5" customHeight="1" x14ac:dyDescent="0.2">
      <c r="A84" s="276"/>
      <c r="B84" s="279"/>
      <c r="C84" s="296"/>
      <c r="D84" s="297"/>
      <c r="E84" s="311"/>
      <c r="F84" s="311"/>
      <c r="G84" s="304"/>
      <c r="H84" s="304"/>
      <c r="I84" s="307"/>
      <c r="J84" s="307"/>
      <c r="K84" s="311"/>
      <c r="L84" s="311"/>
      <c r="M84" s="265"/>
      <c r="N84" s="267"/>
      <c r="O84" s="270"/>
      <c r="P84" s="273"/>
      <c r="R84" s="34" t="s">
        <v>153</v>
      </c>
      <c r="S84" s="34" t="s">
        <v>32</v>
      </c>
      <c r="T84" s="34"/>
      <c r="U84" s="34"/>
      <c r="X84" s="34"/>
    </row>
    <row r="85" spans="1:24" ht="19.5" customHeight="1" x14ac:dyDescent="0.2">
      <c r="A85" s="276"/>
      <c r="B85" s="279"/>
      <c r="C85" s="296"/>
      <c r="D85" s="297"/>
      <c r="E85" s="311"/>
      <c r="F85" s="311"/>
      <c r="G85" s="304"/>
      <c r="H85" s="304"/>
      <c r="I85" s="307"/>
      <c r="J85" s="307"/>
      <c r="K85" s="311"/>
      <c r="L85" s="311"/>
      <c r="M85" s="265"/>
      <c r="N85" s="267"/>
      <c r="O85" s="270"/>
      <c r="P85" s="273"/>
      <c r="S85" s="34" t="s">
        <v>187</v>
      </c>
      <c r="T85" s="34"/>
      <c r="U85" s="34"/>
      <c r="X85" s="34"/>
    </row>
    <row r="86" spans="1:24" ht="19.5" customHeight="1" x14ac:dyDescent="0.2">
      <c r="A86" s="276"/>
      <c r="B86" s="279"/>
      <c r="C86" s="296"/>
      <c r="D86" s="297"/>
      <c r="E86" s="311"/>
      <c r="F86" s="311"/>
      <c r="G86" s="304"/>
      <c r="H86" s="304"/>
      <c r="I86" s="307"/>
      <c r="J86" s="307"/>
      <c r="K86" s="311"/>
      <c r="L86" s="311"/>
      <c r="M86" s="265"/>
      <c r="N86" s="267"/>
      <c r="O86" s="270"/>
      <c r="P86" s="273"/>
      <c r="S86" s="34" t="s">
        <v>893</v>
      </c>
      <c r="T86" s="34"/>
      <c r="U86" s="34"/>
      <c r="V86" s="202" t="s">
        <v>182</v>
      </c>
      <c r="X86" s="34"/>
    </row>
    <row r="87" spans="1:24" ht="19.5" customHeight="1" x14ac:dyDescent="0.2">
      <c r="A87" s="276"/>
      <c r="B87" s="279"/>
      <c r="C87" s="296"/>
      <c r="D87" s="297"/>
      <c r="E87" s="311"/>
      <c r="F87" s="311"/>
      <c r="G87" s="304"/>
      <c r="H87" s="304"/>
      <c r="I87" s="307"/>
      <c r="J87" s="307"/>
      <c r="K87" s="311"/>
      <c r="L87" s="311"/>
      <c r="M87" s="265"/>
      <c r="N87" s="267"/>
      <c r="O87" s="270"/>
      <c r="P87" s="273"/>
      <c r="R87" s="34" t="s">
        <v>894</v>
      </c>
      <c r="S87" s="34" t="s">
        <v>24</v>
      </c>
      <c r="T87" s="34"/>
      <c r="U87" s="34"/>
      <c r="X87" s="34"/>
    </row>
    <row r="88" spans="1:24" ht="19.5" customHeight="1" x14ac:dyDescent="0.2">
      <c r="A88" s="276"/>
      <c r="B88" s="279"/>
      <c r="C88" s="296"/>
      <c r="D88" s="297"/>
      <c r="E88" s="311"/>
      <c r="F88" s="311"/>
      <c r="G88" s="304"/>
      <c r="H88" s="304"/>
      <c r="I88" s="307"/>
      <c r="J88" s="307"/>
      <c r="K88" s="311"/>
      <c r="L88" s="311"/>
      <c r="M88" s="265"/>
      <c r="N88" s="267"/>
      <c r="O88" s="270"/>
      <c r="P88" s="273"/>
      <c r="S88" s="34" t="s">
        <v>162</v>
      </c>
      <c r="T88" s="34"/>
      <c r="U88" s="202" t="s">
        <v>182</v>
      </c>
      <c r="X88" s="34"/>
    </row>
    <row r="89" spans="1:24" ht="19.5" customHeight="1" x14ac:dyDescent="0.2">
      <c r="A89" s="276"/>
      <c r="B89" s="279"/>
      <c r="C89" s="296"/>
      <c r="D89" s="297"/>
      <c r="E89" s="311"/>
      <c r="F89" s="311"/>
      <c r="G89" s="304"/>
      <c r="H89" s="304"/>
      <c r="I89" s="307"/>
      <c r="J89" s="307"/>
      <c r="K89" s="311"/>
      <c r="L89" s="311"/>
      <c r="M89" s="265"/>
      <c r="N89" s="267"/>
      <c r="O89" s="270"/>
      <c r="P89" s="273"/>
      <c r="S89" s="34"/>
      <c r="T89" s="34"/>
      <c r="U89" s="34"/>
      <c r="X89" s="34"/>
    </row>
    <row r="90" spans="1:24" ht="19.5" customHeight="1" x14ac:dyDescent="0.2">
      <c r="A90" s="277"/>
      <c r="B90" s="280"/>
      <c r="C90" s="298"/>
      <c r="D90" s="299"/>
      <c r="E90" s="312"/>
      <c r="F90" s="312"/>
      <c r="G90" s="305"/>
      <c r="H90" s="305"/>
      <c r="I90" s="308"/>
      <c r="J90" s="308"/>
      <c r="K90" s="312"/>
      <c r="L90" s="312"/>
      <c r="M90" s="264"/>
      <c r="N90" s="268"/>
      <c r="O90" s="271"/>
      <c r="P90" s="274"/>
      <c r="Q90" s="62">
        <v>0.29166666666666669</v>
      </c>
    </row>
    <row r="91" spans="1:24" ht="19.5" customHeight="1" x14ac:dyDescent="0.2">
      <c r="A91" s="275" t="s">
        <v>31</v>
      </c>
      <c r="B91" s="278">
        <f>SUM(B61+1)</f>
        <v>45737</v>
      </c>
      <c r="C91" s="294" t="s">
        <v>906</v>
      </c>
      <c r="D91" s="295"/>
      <c r="E91" s="310"/>
      <c r="F91" s="310"/>
      <c r="G91" s="303">
        <v>0.3611111111111111</v>
      </c>
      <c r="H91" s="303">
        <v>0.52083333333333337</v>
      </c>
      <c r="I91" s="306">
        <v>0.55208333333333337</v>
      </c>
      <c r="J91" s="306">
        <v>0.67708333333333337</v>
      </c>
      <c r="K91" s="310"/>
      <c r="L91" s="310"/>
      <c r="M91" s="263">
        <f>(F91-E91)+(L91-K91)</f>
        <v>0</v>
      </c>
      <c r="N91" s="266">
        <f>(H91-G91)</f>
        <v>0.15972222222222227</v>
      </c>
      <c r="O91" s="269">
        <f>(J91-I91)</f>
        <v>0.125</v>
      </c>
      <c r="P91" s="272">
        <f>SUM(M91:O112)</f>
        <v>0.28472222222222227</v>
      </c>
      <c r="R91" s="34" t="s">
        <v>242</v>
      </c>
      <c r="S91" t="s">
        <v>23</v>
      </c>
      <c r="W91" s="34"/>
    </row>
    <row r="92" spans="1:24" ht="19.5" customHeight="1" x14ac:dyDescent="0.2">
      <c r="A92" s="276"/>
      <c r="B92" s="279"/>
      <c r="C92" s="296"/>
      <c r="D92" s="297"/>
      <c r="E92" s="311"/>
      <c r="F92" s="311"/>
      <c r="G92" s="304"/>
      <c r="H92" s="304"/>
      <c r="I92" s="307"/>
      <c r="J92" s="307"/>
      <c r="K92" s="311"/>
      <c r="L92" s="311"/>
      <c r="M92" s="265"/>
      <c r="N92" s="267"/>
      <c r="O92" s="270"/>
      <c r="P92" s="273"/>
      <c r="S92" s="34" t="s">
        <v>612</v>
      </c>
      <c r="W92" s="168"/>
    </row>
    <row r="93" spans="1:24" ht="19.5" customHeight="1" x14ac:dyDescent="0.2">
      <c r="A93" s="276"/>
      <c r="B93" s="279"/>
      <c r="C93" s="296"/>
      <c r="D93" s="297"/>
      <c r="E93" s="311"/>
      <c r="F93" s="311"/>
      <c r="G93" s="304"/>
      <c r="H93" s="304"/>
      <c r="I93" s="307"/>
      <c r="J93" s="307"/>
      <c r="K93" s="311"/>
      <c r="L93" s="311"/>
      <c r="M93" s="265"/>
      <c r="N93" s="267"/>
      <c r="O93" s="270"/>
      <c r="P93" s="273"/>
      <c r="S93" s="34" t="s">
        <v>907</v>
      </c>
      <c r="W93" s="34"/>
    </row>
    <row r="94" spans="1:24" ht="19.5" customHeight="1" x14ac:dyDescent="0.2">
      <c r="A94" s="276"/>
      <c r="B94" s="279"/>
      <c r="C94" s="296"/>
      <c r="D94" s="297"/>
      <c r="E94" s="311"/>
      <c r="F94" s="311"/>
      <c r="G94" s="304"/>
      <c r="H94" s="304"/>
      <c r="I94" s="307"/>
      <c r="J94" s="307"/>
      <c r="K94" s="311"/>
      <c r="L94" s="311"/>
      <c r="M94" s="265"/>
      <c r="N94" s="267"/>
      <c r="O94" s="270"/>
      <c r="P94" s="273"/>
      <c r="R94" s="34"/>
      <c r="S94" s="34"/>
      <c r="T94" s="34" t="s">
        <v>709</v>
      </c>
      <c r="U94" s="34" t="s">
        <v>710</v>
      </c>
      <c r="V94" s="187" t="s">
        <v>180</v>
      </c>
      <c r="W94" s="214" t="s">
        <v>908</v>
      </c>
    </row>
    <row r="95" spans="1:24" ht="19.5" customHeight="1" x14ac:dyDescent="0.2">
      <c r="A95" s="276"/>
      <c r="B95" s="279"/>
      <c r="C95" s="296"/>
      <c r="D95" s="297"/>
      <c r="E95" s="311"/>
      <c r="F95" s="311"/>
      <c r="G95" s="304"/>
      <c r="H95" s="304"/>
      <c r="I95" s="307"/>
      <c r="J95" s="307"/>
      <c r="K95" s="311"/>
      <c r="L95" s="311"/>
      <c r="M95" s="265"/>
      <c r="N95" s="267"/>
      <c r="O95" s="270"/>
      <c r="P95" s="273"/>
      <c r="S95" s="34"/>
      <c r="T95" s="34" t="s">
        <v>675</v>
      </c>
      <c r="U95" s="34" t="s">
        <v>676</v>
      </c>
      <c r="V95" s="187" t="s">
        <v>180</v>
      </c>
      <c r="W95" s="34"/>
    </row>
    <row r="96" spans="1:24" ht="19.5" customHeight="1" x14ac:dyDescent="0.2">
      <c r="A96" s="276"/>
      <c r="B96" s="279"/>
      <c r="C96" s="296"/>
      <c r="D96" s="297"/>
      <c r="E96" s="311"/>
      <c r="F96" s="311"/>
      <c r="G96" s="304"/>
      <c r="H96" s="304"/>
      <c r="I96" s="307"/>
      <c r="J96" s="307"/>
      <c r="K96" s="311"/>
      <c r="L96" s="311"/>
      <c r="M96" s="265"/>
      <c r="N96" s="267"/>
      <c r="O96" s="270"/>
      <c r="P96" s="273"/>
      <c r="S96" s="34"/>
      <c r="T96" s="34" t="s">
        <v>712</v>
      </c>
      <c r="U96" s="34" t="s">
        <v>677</v>
      </c>
      <c r="V96" s="187" t="s">
        <v>180</v>
      </c>
      <c r="W96" s="34"/>
    </row>
    <row r="97" spans="1:25" ht="19.5" customHeight="1" x14ac:dyDescent="0.2">
      <c r="A97" s="276"/>
      <c r="B97" s="279"/>
      <c r="C97" s="296"/>
      <c r="D97" s="297"/>
      <c r="E97" s="311"/>
      <c r="F97" s="311"/>
      <c r="G97" s="304"/>
      <c r="H97" s="304"/>
      <c r="I97" s="307"/>
      <c r="J97" s="307"/>
      <c r="K97" s="311"/>
      <c r="L97" s="311"/>
      <c r="M97" s="265"/>
      <c r="N97" s="267"/>
      <c r="O97" s="270"/>
      <c r="P97" s="273"/>
      <c r="R97" s="34" t="s">
        <v>145</v>
      </c>
      <c r="S97" s="34" t="s">
        <v>28</v>
      </c>
      <c r="W97" s="34"/>
    </row>
    <row r="98" spans="1:25" ht="19.5" customHeight="1" x14ac:dyDescent="0.2">
      <c r="A98" s="276"/>
      <c r="B98" s="279"/>
      <c r="C98" s="296"/>
      <c r="D98" s="297"/>
      <c r="E98" s="311"/>
      <c r="F98" s="311"/>
      <c r="G98" s="304"/>
      <c r="H98" s="304"/>
      <c r="I98" s="307"/>
      <c r="J98" s="307"/>
      <c r="K98" s="311"/>
      <c r="L98" s="311"/>
      <c r="M98" s="265"/>
      <c r="N98" s="267"/>
      <c r="O98" s="270"/>
      <c r="P98" s="273"/>
      <c r="S98" s="34" t="s">
        <v>189</v>
      </c>
      <c r="W98" s="34"/>
    </row>
    <row r="99" spans="1:25" ht="19.5" customHeight="1" x14ac:dyDescent="0.2">
      <c r="A99" s="276"/>
      <c r="B99" s="279"/>
      <c r="C99" s="296"/>
      <c r="D99" s="297"/>
      <c r="E99" s="311"/>
      <c r="F99" s="311"/>
      <c r="G99" s="304"/>
      <c r="H99" s="304"/>
      <c r="I99" s="307"/>
      <c r="J99" s="307"/>
      <c r="K99" s="311"/>
      <c r="L99" s="311"/>
      <c r="M99" s="265"/>
      <c r="N99" s="267"/>
      <c r="O99" s="270"/>
      <c r="P99" s="273"/>
      <c r="S99" s="34"/>
      <c r="T99" t="s">
        <v>896</v>
      </c>
      <c r="W99" s="34"/>
    </row>
    <row r="100" spans="1:25" ht="19.5" customHeight="1" x14ac:dyDescent="0.2">
      <c r="A100" s="276"/>
      <c r="B100" s="279"/>
      <c r="C100" s="296"/>
      <c r="D100" s="297"/>
      <c r="E100" s="311"/>
      <c r="F100" s="311"/>
      <c r="G100" s="304"/>
      <c r="H100" s="304"/>
      <c r="I100" s="307"/>
      <c r="J100" s="307"/>
      <c r="K100" s="311"/>
      <c r="L100" s="311"/>
      <c r="M100" s="265"/>
      <c r="N100" s="267"/>
      <c r="O100" s="270"/>
      <c r="P100" s="273"/>
      <c r="S100" s="34"/>
      <c r="T100" t="s">
        <v>709</v>
      </c>
      <c r="U100" s="34" t="s">
        <v>868</v>
      </c>
      <c r="V100" s="202" t="s">
        <v>182</v>
      </c>
      <c r="W100" s="214" t="s">
        <v>897</v>
      </c>
    </row>
    <row r="101" spans="1:25" ht="19.5" customHeight="1" x14ac:dyDescent="0.2">
      <c r="A101" s="276"/>
      <c r="B101" s="279"/>
      <c r="C101" s="296"/>
      <c r="D101" s="297"/>
      <c r="E101" s="311"/>
      <c r="F101" s="311"/>
      <c r="G101" s="304"/>
      <c r="H101" s="304"/>
      <c r="I101" s="307"/>
      <c r="J101" s="307"/>
      <c r="K101" s="311"/>
      <c r="L101" s="311"/>
      <c r="M101" s="265"/>
      <c r="N101" s="267"/>
      <c r="O101" s="270"/>
      <c r="P101" s="273"/>
      <c r="S101" s="34"/>
      <c r="T101" t="s">
        <v>900</v>
      </c>
      <c r="U101" s="34" t="s">
        <v>901</v>
      </c>
      <c r="V101" s="202" t="s">
        <v>182</v>
      </c>
      <c r="W101" s="214" t="s">
        <v>897</v>
      </c>
    </row>
    <row r="102" spans="1:25" ht="19.5" customHeight="1" x14ac:dyDescent="0.2">
      <c r="A102" s="276"/>
      <c r="B102" s="279"/>
      <c r="C102" s="296"/>
      <c r="D102" s="297"/>
      <c r="E102" s="311"/>
      <c r="F102" s="311"/>
      <c r="G102" s="304"/>
      <c r="H102" s="304"/>
      <c r="I102" s="307"/>
      <c r="J102" s="307"/>
      <c r="K102" s="311"/>
      <c r="L102" s="311"/>
      <c r="M102" s="265"/>
      <c r="N102" s="267"/>
      <c r="O102" s="270"/>
      <c r="P102" s="273"/>
      <c r="S102" s="34"/>
      <c r="T102" t="s">
        <v>902</v>
      </c>
      <c r="U102" s="34" t="s">
        <v>903</v>
      </c>
      <c r="V102" s="202" t="s">
        <v>182</v>
      </c>
      <c r="W102" s="214" t="s">
        <v>897</v>
      </c>
    </row>
    <row r="103" spans="1:25" ht="19.5" customHeight="1" x14ac:dyDescent="0.2">
      <c r="A103" s="276"/>
      <c r="B103" s="279"/>
      <c r="C103" s="296"/>
      <c r="D103" s="297"/>
      <c r="E103" s="311"/>
      <c r="F103" s="311"/>
      <c r="G103" s="304"/>
      <c r="H103" s="304"/>
      <c r="I103" s="307"/>
      <c r="J103" s="307"/>
      <c r="K103" s="311"/>
      <c r="L103" s="311"/>
      <c r="M103" s="265"/>
      <c r="N103" s="267"/>
      <c r="O103" s="270"/>
      <c r="P103" s="273"/>
      <c r="S103" s="34"/>
      <c r="T103" s="34" t="s">
        <v>904</v>
      </c>
      <c r="U103" s="34" t="s">
        <v>905</v>
      </c>
      <c r="V103" s="202" t="s">
        <v>182</v>
      </c>
      <c r="W103" s="214" t="s">
        <v>897</v>
      </c>
    </row>
    <row r="104" spans="1:25" ht="19.5" customHeight="1" x14ac:dyDescent="0.2">
      <c r="A104" s="276"/>
      <c r="B104" s="279"/>
      <c r="C104" s="296"/>
      <c r="D104" s="297"/>
      <c r="E104" s="311"/>
      <c r="F104" s="311"/>
      <c r="G104" s="304"/>
      <c r="H104" s="304"/>
      <c r="I104" s="307"/>
      <c r="J104" s="307"/>
      <c r="K104" s="311"/>
      <c r="L104" s="311"/>
      <c r="M104" s="265"/>
      <c r="N104" s="267"/>
      <c r="O104" s="270"/>
      <c r="P104" s="273"/>
      <c r="R104" t="s">
        <v>852</v>
      </c>
      <c r="S104" s="34" t="s">
        <v>28</v>
      </c>
      <c r="W104" s="34"/>
    </row>
    <row r="105" spans="1:25" ht="19.5" customHeight="1" x14ac:dyDescent="0.2">
      <c r="A105" s="276"/>
      <c r="B105" s="279"/>
      <c r="C105" s="296"/>
      <c r="D105" s="297"/>
      <c r="E105" s="311"/>
      <c r="F105" s="311"/>
      <c r="G105" s="304"/>
      <c r="H105" s="304"/>
      <c r="I105" s="307"/>
      <c r="J105" s="307"/>
      <c r="K105" s="311"/>
      <c r="L105" s="311"/>
      <c r="M105" s="265"/>
      <c r="N105" s="267"/>
      <c r="O105" s="270"/>
      <c r="P105" s="273"/>
      <c r="S105" s="34" t="s">
        <v>898</v>
      </c>
      <c r="W105" s="34"/>
    </row>
    <row r="106" spans="1:25" ht="19.5" customHeight="1" x14ac:dyDescent="0.2">
      <c r="A106" s="276"/>
      <c r="B106" s="279"/>
      <c r="C106" s="296"/>
      <c r="D106" s="297"/>
      <c r="E106" s="311"/>
      <c r="F106" s="311"/>
      <c r="G106" s="304"/>
      <c r="H106" s="304"/>
      <c r="I106" s="307"/>
      <c r="J106" s="307"/>
      <c r="K106" s="311"/>
      <c r="L106" s="311"/>
      <c r="M106" s="265"/>
      <c r="N106" s="267"/>
      <c r="O106" s="270"/>
      <c r="P106" s="273"/>
      <c r="S106" s="34"/>
      <c r="T106" t="s">
        <v>899</v>
      </c>
      <c r="V106" s="202" t="s">
        <v>182</v>
      </c>
      <c r="W106" s="34"/>
    </row>
    <row r="107" spans="1:25" ht="19.5" customHeight="1" x14ac:dyDescent="0.2">
      <c r="A107" s="276"/>
      <c r="B107" s="279"/>
      <c r="C107" s="296"/>
      <c r="D107" s="297"/>
      <c r="E107" s="311"/>
      <c r="F107" s="311"/>
      <c r="G107" s="304"/>
      <c r="H107" s="304"/>
      <c r="I107" s="307"/>
      <c r="J107" s="307"/>
      <c r="K107" s="311"/>
      <c r="L107" s="311"/>
      <c r="M107" s="265"/>
      <c r="N107" s="267"/>
      <c r="O107" s="270"/>
      <c r="P107" s="273"/>
      <c r="R107" s="34" t="s">
        <v>191</v>
      </c>
      <c r="S107" s="193"/>
      <c r="W107" s="34"/>
    </row>
    <row r="108" spans="1:25" ht="19.5" customHeight="1" x14ac:dyDescent="0.2">
      <c r="A108" s="276"/>
      <c r="B108" s="279"/>
      <c r="C108" s="296"/>
      <c r="D108" s="297"/>
      <c r="E108" s="311"/>
      <c r="F108" s="311"/>
      <c r="G108" s="304"/>
      <c r="H108" s="304"/>
      <c r="I108" s="307"/>
      <c r="J108" s="307"/>
      <c r="K108" s="311"/>
      <c r="L108" s="311"/>
      <c r="M108" s="265"/>
      <c r="N108" s="267"/>
      <c r="O108" s="270"/>
      <c r="P108" s="273"/>
      <c r="R108" s="34"/>
      <c r="S108" s="34" t="s">
        <v>192</v>
      </c>
      <c r="W108" s="34"/>
    </row>
    <row r="109" spans="1:25" ht="19.5" customHeight="1" x14ac:dyDescent="0.2">
      <c r="A109" s="276"/>
      <c r="B109" s="279"/>
      <c r="C109" s="296"/>
      <c r="D109" s="297"/>
      <c r="E109" s="311"/>
      <c r="F109" s="311"/>
      <c r="G109" s="304"/>
      <c r="H109" s="304"/>
      <c r="I109" s="307"/>
      <c r="J109" s="307"/>
      <c r="K109" s="311"/>
      <c r="L109" s="311"/>
      <c r="M109" s="265"/>
      <c r="N109" s="267"/>
      <c r="O109" s="270"/>
      <c r="P109" s="273"/>
      <c r="R109" s="34"/>
      <c r="S109" s="34"/>
      <c r="T109" t="s">
        <v>152</v>
      </c>
      <c r="V109" s="202" t="s">
        <v>182</v>
      </c>
    </row>
    <row r="110" spans="1:25" ht="19.5" customHeight="1" x14ac:dyDescent="0.2">
      <c r="A110" s="276"/>
      <c r="B110" s="279"/>
      <c r="C110" s="296"/>
      <c r="D110" s="297"/>
      <c r="E110" s="311"/>
      <c r="F110" s="311"/>
      <c r="G110" s="304"/>
      <c r="H110" s="304"/>
      <c r="I110" s="307"/>
      <c r="J110" s="307"/>
      <c r="K110" s="311"/>
      <c r="L110" s="311"/>
      <c r="M110" s="265"/>
      <c r="N110" s="267"/>
      <c r="O110" s="270"/>
      <c r="P110" s="273"/>
      <c r="S110" s="34"/>
      <c r="T110" s="34" t="s">
        <v>878</v>
      </c>
      <c r="V110" s="34"/>
      <c r="W110" s="187" t="s">
        <v>180</v>
      </c>
      <c r="X110" s="214" t="s">
        <v>895</v>
      </c>
      <c r="Y110" s="191"/>
    </row>
    <row r="111" spans="1:25" ht="19.5" customHeight="1" x14ac:dyDescent="0.2">
      <c r="A111" s="276"/>
      <c r="B111" s="279"/>
      <c r="C111" s="296"/>
      <c r="D111" s="297"/>
      <c r="E111" s="311"/>
      <c r="F111" s="311"/>
      <c r="G111" s="304"/>
      <c r="H111" s="304"/>
      <c r="I111" s="307"/>
      <c r="J111" s="307"/>
      <c r="K111" s="311"/>
      <c r="L111" s="311"/>
      <c r="M111" s="265"/>
      <c r="N111" s="267"/>
      <c r="O111" s="270"/>
      <c r="P111" s="273"/>
      <c r="S111" s="34"/>
      <c r="W111" s="34"/>
    </row>
    <row r="112" spans="1:25" ht="19.5" customHeight="1" x14ac:dyDescent="0.2">
      <c r="A112" s="277"/>
      <c r="B112" s="280"/>
      <c r="C112" s="298"/>
      <c r="D112" s="299"/>
      <c r="E112" s="312"/>
      <c r="F112" s="312"/>
      <c r="G112" s="305"/>
      <c r="H112" s="305"/>
      <c r="I112" s="308"/>
      <c r="J112" s="308"/>
      <c r="K112" s="312"/>
      <c r="L112" s="312"/>
      <c r="M112" s="264"/>
      <c r="N112" s="268"/>
      <c r="O112" s="271"/>
      <c r="P112" s="274"/>
      <c r="Q112" s="62">
        <v>0.29166666666666669</v>
      </c>
      <c r="W112" s="34"/>
    </row>
    <row r="113" spans="1:16" ht="19.5" customHeight="1" x14ac:dyDescent="0.2">
      <c r="A113" s="35" t="s">
        <v>34</v>
      </c>
      <c r="B113" s="36">
        <f>SUM(B91+1)</f>
        <v>45738</v>
      </c>
      <c r="C113" s="294"/>
      <c r="D113" s="295"/>
      <c r="E113" s="310"/>
      <c r="F113" s="310"/>
      <c r="G113" s="310"/>
      <c r="H113" s="310"/>
      <c r="I113" s="310"/>
      <c r="J113" s="310"/>
      <c r="K113" s="310"/>
      <c r="L113" s="310"/>
      <c r="M113" s="263">
        <f>(F113-E113)+(L113-K113)</f>
        <v>0</v>
      </c>
      <c r="N113" s="263">
        <f>(H113-G113)+(J113-I113)</f>
        <v>0</v>
      </c>
      <c r="O113" s="263">
        <f>(H113-G113)+(J113-I113)</f>
        <v>0</v>
      </c>
      <c r="P113" s="263">
        <f>SUM(M113:O114)</f>
        <v>0</v>
      </c>
    </row>
    <row r="114" spans="1:16" ht="19.5" customHeight="1" x14ac:dyDescent="0.2">
      <c r="A114" s="37" t="s">
        <v>35</v>
      </c>
      <c r="B114" s="36">
        <f>SUM(B113+1)</f>
        <v>45739</v>
      </c>
      <c r="C114" s="298"/>
      <c r="D114" s="299"/>
      <c r="E114" s="312"/>
      <c r="F114" s="312"/>
      <c r="G114" s="312"/>
      <c r="H114" s="312"/>
      <c r="I114" s="312"/>
      <c r="J114" s="312"/>
      <c r="K114" s="312"/>
      <c r="L114" s="312"/>
      <c r="M114" s="264"/>
      <c r="N114" s="264"/>
      <c r="O114" s="264"/>
      <c r="P114" s="264"/>
    </row>
    <row r="115" spans="1:16" ht="30" customHeight="1" x14ac:dyDescent="0.2">
      <c r="A115" s="38"/>
      <c r="B115" s="38"/>
      <c r="C115" s="38"/>
      <c r="D115" s="38"/>
      <c r="E115" s="39"/>
      <c r="F115" s="40"/>
      <c r="G115" s="40"/>
      <c r="H115" s="38"/>
      <c r="I115" s="38"/>
      <c r="J115" s="38"/>
      <c r="K115" s="41"/>
      <c r="L115" s="41"/>
      <c r="M115" s="41"/>
      <c r="N115" s="38"/>
    </row>
    <row r="116" spans="1:16" ht="30.75" customHeight="1" x14ac:dyDescent="0.2">
      <c r="A116" s="38"/>
      <c r="B116" s="38"/>
      <c r="C116" s="38"/>
      <c r="D116" s="38"/>
      <c r="F116" s="38"/>
      <c r="G116" s="38"/>
      <c r="H116" s="38"/>
      <c r="I116" s="38"/>
      <c r="J116" s="281" t="s">
        <v>36</v>
      </c>
      <c r="K116" s="281"/>
      <c r="L116" s="281"/>
      <c r="M116" s="108">
        <f>SUM(M9+M25+M41+M61+M91+M113+M114)</f>
        <v>0</v>
      </c>
      <c r="N116" s="110">
        <f>SUM(N9+N25+N41+N61+N91+N113+N114)</f>
        <v>0.85833333333333361</v>
      </c>
      <c r="O116" s="109">
        <f>SUM(O9+O25+O41+O61+O91+O113+O114)</f>
        <v>0.85277777777777763</v>
      </c>
      <c r="P116" s="111">
        <f>SUM(P9+P25+P41+P61+P91+P113+P114)</f>
        <v>1.7111111111111112</v>
      </c>
    </row>
    <row r="117" spans="1:16" ht="30.75" customHeight="1" x14ac:dyDescent="0.2">
      <c r="A117" s="38"/>
      <c r="B117" s="38"/>
      <c r="C117" s="38"/>
      <c r="D117" s="38"/>
      <c r="F117" s="38"/>
      <c r="G117" s="38"/>
      <c r="H117" s="38"/>
      <c r="I117" s="38"/>
      <c r="J117" s="281" t="s">
        <v>37</v>
      </c>
      <c r="K117" s="281"/>
      <c r="L117" s="282"/>
      <c r="M117" s="42"/>
      <c r="N117" s="51">
        <f>SUM(Q9:Q114)</f>
        <v>1.4583333333333335</v>
      </c>
      <c r="O117" s="43"/>
    </row>
    <row r="118" spans="1:16" ht="30.75" customHeight="1" x14ac:dyDescent="0.2">
      <c r="A118" s="38"/>
      <c r="B118" s="38"/>
      <c r="C118" s="38"/>
      <c r="D118" s="38"/>
      <c r="F118" s="38"/>
      <c r="G118" s="38"/>
      <c r="H118" s="38"/>
      <c r="I118" s="38"/>
      <c r="J118" s="281" t="s">
        <v>38</v>
      </c>
      <c r="K118" s="281"/>
      <c r="L118" s="282"/>
      <c r="M118" s="42"/>
      <c r="N118" s="51">
        <f>SUM(P116-N117)</f>
        <v>0.25277777777777777</v>
      </c>
      <c r="O118" s="43"/>
    </row>
    <row r="119" spans="1:16" ht="30.75" customHeight="1" x14ac:dyDescent="0.2">
      <c r="A119" s="38"/>
      <c r="B119" s="38"/>
      <c r="C119" s="38"/>
      <c r="D119" s="38"/>
      <c r="F119" s="38"/>
      <c r="G119" s="38"/>
      <c r="H119" s="38"/>
      <c r="I119" s="38"/>
      <c r="J119" s="281" t="s">
        <v>39</v>
      </c>
      <c r="K119" s="281"/>
      <c r="L119" s="282"/>
      <c r="M119" s="42"/>
      <c r="N119" s="51">
        <f>'SEM11'!N123</f>
        <v>1.8881944444444454</v>
      </c>
      <c r="O119" s="43"/>
    </row>
    <row r="120" spans="1:16" ht="30.75" customHeight="1" x14ac:dyDescent="0.2">
      <c r="H120" s="38"/>
      <c r="I120" s="38"/>
      <c r="J120" s="281" t="s">
        <v>40</v>
      </c>
      <c r="K120" s="281"/>
      <c r="L120" s="282"/>
      <c r="M120" s="44"/>
      <c r="N120" s="52">
        <f>N118+N119</f>
        <v>2.1409722222222234</v>
      </c>
      <c r="O120" s="45"/>
    </row>
    <row r="127" spans="1:16" x14ac:dyDescent="0.2">
      <c r="F127" s="38"/>
      <c r="G127" s="38"/>
      <c r="H127" s="38"/>
      <c r="I127" s="38"/>
    </row>
    <row r="128" spans="1:16" x14ac:dyDescent="0.2">
      <c r="F128" s="38"/>
      <c r="G128" s="38"/>
      <c r="H128" s="38"/>
      <c r="I128" s="38"/>
    </row>
    <row r="129" spans="5:9" x14ac:dyDescent="0.2">
      <c r="F129" s="38"/>
      <c r="G129" s="38"/>
      <c r="H129" s="38"/>
      <c r="I129" s="38"/>
    </row>
    <row r="130" spans="5:9" x14ac:dyDescent="0.2">
      <c r="F130" s="38"/>
      <c r="G130" s="38"/>
      <c r="H130" s="38"/>
      <c r="I130" s="38"/>
    </row>
    <row r="131" spans="5:9" x14ac:dyDescent="0.2">
      <c r="F131" s="38"/>
      <c r="G131" s="38"/>
      <c r="H131" s="38"/>
      <c r="I131" s="38"/>
    </row>
    <row r="132" spans="5:9" x14ac:dyDescent="0.2">
      <c r="F132" s="38"/>
      <c r="G132" s="38"/>
      <c r="H132" s="38"/>
      <c r="I132" s="38"/>
    </row>
    <row r="138" spans="5:9" x14ac:dyDescent="0.2">
      <c r="E138" s="15"/>
    </row>
  </sheetData>
  <mergeCells count="114">
    <mergeCell ref="C113:D114"/>
    <mergeCell ref="E113:E114"/>
    <mergeCell ref="F113:F114"/>
    <mergeCell ref="G113:G114"/>
    <mergeCell ref="H113:H114"/>
    <mergeCell ref="V53:W53"/>
    <mergeCell ref="V58:W58"/>
    <mergeCell ref="V57:W57"/>
    <mergeCell ref="V64:W64"/>
    <mergeCell ref="V65:W65"/>
    <mergeCell ref="O91:O112"/>
    <mergeCell ref="P91:P112"/>
    <mergeCell ref="E41:E60"/>
    <mergeCell ref="F41:F60"/>
    <mergeCell ref="E61:E90"/>
    <mergeCell ref="F61:F90"/>
    <mergeCell ref="O41:O60"/>
    <mergeCell ref="V73:W73"/>
    <mergeCell ref="V74:W74"/>
    <mergeCell ref="V75:W75"/>
    <mergeCell ref="V76:W76"/>
    <mergeCell ref="M113:M114"/>
    <mergeCell ref="N113:N114"/>
    <mergeCell ref="O113:O114"/>
    <mergeCell ref="A9:A24"/>
    <mergeCell ref="B9:B24"/>
    <mergeCell ref="M9:M24"/>
    <mergeCell ref="Q6:Q7"/>
    <mergeCell ref="A1:N1"/>
    <mergeCell ref="G6:H6"/>
    <mergeCell ref="I6:J6"/>
    <mergeCell ref="K6:L6"/>
    <mergeCell ref="M6:P6"/>
    <mergeCell ref="N9:N24"/>
    <mergeCell ref="O9:O24"/>
    <mergeCell ref="P9:P24"/>
    <mergeCell ref="C9:D24"/>
    <mergeCell ref="F9:F24"/>
    <mergeCell ref="H9:H24"/>
    <mergeCell ref="J9:J24"/>
    <mergeCell ref="E9:E24"/>
    <mergeCell ref="K9:K24"/>
    <mergeCell ref="L9:L24"/>
    <mergeCell ref="G9:G24"/>
    <mergeCell ref="A25:A40"/>
    <mergeCell ref="B25:B40"/>
    <mergeCell ref="N91:N112"/>
    <mergeCell ref="M41:M60"/>
    <mergeCell ref="N41:N60"/>
    <mergeCell ref="A41:A60"/>
    <mergeCell ref="B41:B60"/>
    <mergeCell ref="A61:A90"/>
    <mergeCell ref="A91:A112"/>
    <mergeCell ref="B61:B90"/>
    <mergeCell ref="M61:M90"/>
    <mergeCell ref="N61:N90"/>
    <mergeCell ref="B91:B112"/>
    <mergeCell ref="M91:M112"/>
    <mergeCell ref="M25:M40"/>
    <mergeCell ref="N25:N40"/>
    <mergeCell ref="C25:D40"/>
    <mergeCell ref="C41:D60"/>
    <mergeCell ref="C61:D90"/>
    <mergeCell ref="C91:D112"/>
    <mergeCell ref="G41:G60"/>
    <mergeCell ref="G61:G90"/>
    <mergeCell ref="G91:G112"/>
    <mergeCell ref="F25:F40"/>
    <mergeCell ref="P113:P114"/>
    <mergeCell ref="J118:L118"/>
    <mergeCell ref="J113:J114"/>
    <mergeCell ref="K113:K114"/>
    <mergeCell ref="L113:L114"/>
    <mergeCell ref="L25:L40"/>
    <mergeCell ref="K41:K60"/>
    <mergeCell ref="L41:L60"/>
    <mergeCell ref="K61:K90"/>
    <mergeCell ref="L61:L90"/>
    <mergeCell ref="K91:K112"/>
    <mergeCell ref="L91:L112"/>
    <mergeCell ref="G25:G40"/>
    <mergeCell ref="J120:L120"/>
    <mergeCell ref="I113:I114"/>
    <mergeCell ref="J91:J112"/>
    <mergeCell ref="J25:J40"/>
    <mergeCell ref="J41:J60"/>
    <mergeCell ref="J61:J90"/>
    <mergeCell ref="J116:L116"/>
    <mergeCell ref="J117:L117"/>
    <mergeCell ref="J119:L119"/>
    <mergeCell ref="E25:E40"/>
    <mergeCell ref="E91:E112"/>
    <mergeCell ref="F91:F112"/>
    <mergeCell ref="K25:K40"/>
    <mergeCell ref="Z14:AA14"/>
    <mergeCell ref="Z15:AA15"/>
    <mergeCell ref="H25:H40"/>
    <mergeCell ref="H41:H60"/>
    <mergeCell ref="H61:H90"/>
    <mergeCell ref="H91:H112"/>
    <mergeCell ref="I9:I24"/>
    <mergeCell ref="I25:I40"/>
    <mergeCell ref="I41:I60"/>
    <mergeCell ref="I61:I90"/>
    <mergeCell ref="I91:I112"/>
    <mergeCell ref="O25:O40"/>
    <mergeCell ref="P25:P40"/>
    <mergeCell ref="V35:W35"/>
    <mergeCell ref="V36:W36"/>
    <mergeCell ref="V44:W44"/>
    <mergeCell ref="V45:W45"/>
    <mergeCell ref="P41:P60"/>
    <mergeCell ref="O61:O90"/>
    <mergeCell ref="P61:P90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3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63">
    <pageSetUpPr fitToPage="1"/>
  </sheetPr>
  <dimension ref="A1:AB126"/>
  <sheetViews>
    <sheetView topLeftCell="A5" zoomScale="90" workbookViewId="0">
      <selection activeCell="S16" sqref="S16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6.85546875" customWidth="1"/>
    <col min="20" max="20" width="13.42578125" customWidth="1"/>
    <col min="21" max="21" width="23.140625" customWidth="1"/>
    <col min="22" max="22" width="15.7109375" customWidth="1"/>
    <col min="23" max="23" width="14.28515625" customWidth="1"/>
    <col min="25" max="25" width="14.140625" customWidth="1"/>
  </cols>
  <sheetData>
    <row r="1" spans="1:28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8" ht="60.6" hidden="1" customHeight="1" x14ac:dyDescent="0.2"/>
    <row r="3" spans="1:28" s="3" customFormat="1" ht="12.75" customHeight="1" x14ac:dyDescent="0.2">
      <c r="K3" s="4"/>
      <c r="L3" s="4"/>
      <c r="M3" s="4"/>
      <c r="O3" s="5"/>
      <c r="P3" s="5"/>
      <c r="Q3" s="60"/>
    </row>
    <row r="4" spans="1:28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8" ht="39" customHeight="1" x14ac:dyDescent="0.2">
      <c r="A5" s="12" t="s">
        <v>64</v>
      </c>
      <c r="B5" s="13" t="s">
        <v>3</v>
      </c>
      <c r="C5" s="14">
        <f>SUM('SEM12'!B114+1)</f>
        <v>45740</v>
      </c>
      <c r="D5" s="15" t="s">
        <v>4</v>
      </c>
      <c r="E5" s="16">
        <f>SUM(B102)</f>
        <v>45746</v>
      </c>
      <c r="F5" s="17"/>
      <c r="G5" s="17"/>
      <c r="H5" s="17"/>
      <c r="I5" s="17"/>
      <c r="J5" s="17"/>
      <c r="K5" s="18"/>
      <c r="L5" s="18"/>
      <c r="P5" s="19"/>
    </row>
    <row r="6" spans="1:28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8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8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8" ht="19.5" customHeight="1" x14ac:dyDescent="0.2">
      <c r="A9" s="275" t="s">
        <v>20</v>
      </c>
      <c r="B9" s="278">
        <f>SUM(C5)</f>
        <v>45740</v>
      </c>
      <c r="C9" s="294" t="s">
        <v>912</v>
      </c>
      <c r="D9" s="295"/>
      <c r="E9" s="300"/>
      <c r="F9" s="300"/>
      <c r="G9" s="303">
        <v>0.35625000000000001</v>
      </c>
      <c r="H9" s="303">
        <v>0.52430555555555558</v>
      </c>
      <c r="I9" s="306">
        <v>0.57291666666666663</v>
      </c>
      <c r="J9" s="306">
        <v>0.72916666666666663</v>
      </c>
      <c r="K9" s="300"/>
      <c r="L9" s="300"/>
      <c r="M9" s="263">
        <f>(F26-E26)+(L26-K26)</f>
        <v>0</v>
      </c>
      <c r="N9" s="266">
        <f>(H9-G9)</f>
        <v>0.16805555555555557</v>
      </c>
      <c r="O9" s="269">
        <f>(J9-I9)</f>
        <v>0.15625</v>
      </c>
      <c r="P9" s="272">
        <f>SUM(M9:O26)</f>
        <v>0.32430555555555557</v>
      </c>
      <c r="R9" s="34" t="s">
        <v>242</v>
      </c>
      <c r="S9" s="34" t="s">
        <v>58</v>
      </c>
      <c r="W9" s="34"/>
    </row>
    <row r="10" spans="1:28" ht="19.5" customHeight="1" x14ac:dyDescent="0.2">
      <c r="A10" s="276"/>
      <c r="B10" s="279"/>
      <c r="C10" s="296"/>
      <c r="D10" s="297"/>
      <c r="E10" s="301"/>
      <c r="F10" s="301"/>
      <c r="G10" s="304"/>
      <c r="H10" s="304"/>
      <c r="I10" s="307"/>
      <c r="J10" s="307"/>
      <c r="K10" s="301"/>
      <c r="L10" s="301"/>
      <c r="M10" s="265"/>
      <c r="N10" s="267"/>
      <c r="O10" s="270"/>
      <c r="P10" s="273"/>
      <c r="S10" s="34" t="s">
        <v>612</v>
      </c>
      <c r="W10" s="168"/>
    </row>
    <row r="11" spans="1:28" ht="19.5" customHeight="1" x14ac:dyDescent="0.2">
      <c r="A11" s="276"/>
      <c r="B11" s="279"/>
      <c r="C11" s="296"/>
      <c r="D11" s="297"/>
      <c r="E11" s="301"/>
      <c r="F11" s="301"/>
      <c r="G11" s="304"/>
      <c r="H11" s="304"/>
      <c r="I11" s="307"/>
      <c r="J11" s="307"/>
      <c r="K11" s="301"/>
      <c r="L11" s="301"/>
      <c r="M11" s="265"/>
      <c r="N11" s="267"/>
      <c r="O11" s="270"/>
      <c r="P11" s="273"/>
      <c r="S11" s="34" t="s">
        <v>907</v>
      </c>
      <c r="W11" s="34"/>
    </row>
    <row r="12" spans="1:28" ht="19.5" customHeight="1" x14ac:dyDescent="0.2">
      <c r="A12" s="276"/>
      <c r="B12" s="279"/>
      <c r="C12" s="296"/>
      <c r="D12" s="297"/>
      <c r="E12" s="301"/>
      <c r="F12" s="301"/>
      <c r="G12" s="304"/>
      <c r="H12" s="304"/>
      <c r="I12" s="307"/>
      <c r="J12" s="307"/>
      <c r="K12" s="301"/>
      <c r="L12" s="301"/>
      <c r="M12" s="265"/>
      <c r="N12" s="267"/>
      <c r="O12" s="270"/>
      <c r="P12" s="273"/>
      <c r="R12" s="34"/>
      <c r="S12" s="34"/>
      <c r="T12" s="34" t="s">
        <v>709</v>
      </c>
      <c r="U12" s="34" t="s">
        <v>710</v>
      </c>
      <c r="V12" s="187" t="s">
        <v>180</v>
      </c>
      <c r="W12" s="202" t="s">
        <v>909</v>
      </c>
      <c r="X12" s="188"/>
      <c r="Y12" s="191" t="s">
        <v>910</v>
      </c>
      <c r="Z12" s="191"/>
      <c r="AA12" s="191"/>
      <c r="AB12" s="191"/>
    </row>
    <row r="13" spans="1:28" ht="19.5" customHeight="1" x14ac:dyDescent="0.2">
      <c r="A13" s="276"/>
      <c r="B13" s="279"/>
      <c r="C13" s="296"/>
      <c r="D13" s="297"/>
      <c r="E13" s="301"/>
      <c r="F13" s="301"/>
      <c r="G13" s="304"/>
      <c r="H13" s="304"/>
      <c r="I13" s="307"/>
      <c r="J13" s="307"/>
      <c r="K13" s="301"/>
      <c r="L13" s="301"/>
      <c r="M13" s="265"/>
      <c r="N13" s="267"/>
      <c r="O13" s="270"/>
      <c r="P13" s="273"/>
      <c r="S13" s="34"/>
      <c r="T13" s="34" t="s">
        <v>675</v>
      </c>
      <c r="U13" s="34" t="s">
        <v>676</v>
      </c>
      <c r="V13" s="187" t="s">
        <v>180</v>
      </c>
      <c r="W13" s="34"/>
    </row>
    <row r="14" spans="1:28" ht="19.5" customHeight="1" x14ac:dyDescent="0.2">
      <c r="A14" s="276"/>
      <c r="B14" s="279"/>
      <c r="C14" s="296"/>
      <c r="D14" s="297"/>
      <c r="E14" s="301"/>
      <c r="F14" s="301"/>
      <c r="G14" s="304"/>
      <c r="H14" s="304"/>
      <c r="I14" s="307"/>
      <c r="J14" s="307"/>
      <c r="K14" s="301"/>
      <c r="L14" s="301"/>
      <c r="M14" s="265"/>
      <c r="N14" s="267"/>
      <c r="O14" s="270"/>
      <c r="P14" s="273"/>
      <c r="S14" s="34"/>
      <c r="T14" s="34" t="s">
        <v>712</v>
      </c>
      <c r="U14" s="34" t="s">
        <v>677</v>
      </c>
      <c r="V14" s="187" t="s">
        <v>180</v>
      </c>
      <c r="W14" s="34"/>
    </row>
    <row r="15" spans="1:28" ht="19.5" customHeight="1" x14ac:dyDescent="0.2">
      <c r="A15" s="276"/>
      <c r="B15" s="279"/>
      <c r="C15" s="296"/>
      <c r="D15" s="297"/>
      <c r="E15" s="301"/>
      <c r="F15" s="301"/>
      <c r="G15" s="304"/>
      <c r="H15" s="304"/>
      <c r="I15" s="307"/>
      <c r="J15" s="307"/>
      <c r="K15" s="301"/>
      <c r="L15" s="301"/>
      <c r="M15" s="265"/>
      <c r="N15" s="267"/>
      <c r="O15" s="270"/>
      <c r="P15" s="273"/>
      <c r="R15" s="34" t="s">
        <v>191</v>
      </c>
      <c r="S15" s="34" t="s">
        <v>25</v>
      </c>
      <c r="W15" s="34"/>
    </row>
    <row r="16" spans="1:28" ht="19.5" customHeight="1" x14ac:dyDescent="0.2">
      <c r="A16" s="276"/>
      <c r="B16" s="279"/>
      <c r="C16" s="296"/>
      <c r="D16" s="297"/>
      <c r="E16" s="301"/>
      <c r="F16" s="301"/>
      <c r="G16" s="304"/>
      <c r="H16" s="304"/>
      <c r="I16" s="307"/>
      <c r="J16" s="307"/>
      <c r="K16" s="301"/>
      <c r="L16" s="301"/>
      <c r="M16" s="265"/>
      <c r="N16" s="267"/>
      <c r="O16" s="270"/>
      <c r="P16" s="273"/>
      <c r="R16" s="34"/>
      <c r="S16" s="34" t="s">
        <v>192</v>
      </c>
      <c r="W16" s="34"/>
    </row>
    <row r="17" spans="1:25" ht="19.5" customHeight="1" x14ac:dyDescent="0.2">
      <c r="A17" s="276"/>
      <c r="B17" s="279"/>
      <c r="C17" s="296"/>
      <c r="D17" s="297"/>
      <c r="E17" s="301"/>
      <c r="F17" s="301"/>
      <c r="G17" s="304"/>
      <c r="H17" s="304"/>
      <c r="I17" s="307"/>
      <c r="J17" s="307"/>
      <c r="K17" s="301"/>
      <c r="L17" s="301"/>
      <c r="M17" s="265"/>
      <c r="N17" s="267"/>
      <c r="O17" s="270"/>
      <c r="P17" s="273"/>
      <c r="R17" s="34"/>
      <c r="S17" s="34"/>
      <c r="T17" t="s">
        <v>152</v>
      </c>
      <c r="V17" s="202" t="s">
        <v>182</v>
      </c>
    </row>
    <row r="18" spans="1:25" ht="19.5" customHeight="1" x14ac:dyDescent="0.2">
      <c r="A18" s="276"/>
      <c r="B18" s="279"/>
      <c r="C18" s="296"/>
      <c r="D18" s="297"/>
      <c r="E18" s="301"/>
      <c r="F18" s="301"/>
      <c r="G18" s="304"/>
      <c r="H18" s="304"/>
      <c r="I18" s="307"/>
      <c r="J18" s="307"/>
      <c r="K18" s="301"/>
      <c r="L18" s="301"/>
      <c r="M18" s="265"/>
      <c r="N18" s="267"/>
      <c r="O18" s="270"/>
      <c r="P18" s="273"/>
      <c r="S18" s="34"/>
      <c r="T18" s="34" t="s">
        <v>878</v>
      </c>
      <c r="V18" s="34"/>
      <c r="W18" s="202" t="s">
        <v>182</v>
      </c>
      <c r="X18" s="214" t="s">
        <v>895</v>
      </c>
      <c r="Y18" s="191"/>
    </row>
    <row r="19" spans="1:25" ht="19.5" customHeight="1" x14ac:dyDescent="0.2">
      <c r="A19" s="276"/>
      <c r="B19" s="279"/>
      <c r="C19" s="296"/>
      <c r="D19" s="297"/>
      <c r="E19" s="301"/>
      <c r="F19" s="301"/>
      <c r="G19" s="304"/>
      <c r="H19" s="304"/>
      <c r="I19" s="307"/>
      <c r="J19" s="307"/>
      <c r="K19" s="301"/>
      <c r="L19" s="301"/>
      <c r="M19" s="265"/>
      <c r="N19" s="267"/>
      <c r="O19" s="270"/>
      <c r="P19" s="273"/>
      <c r="S19" s="34"/>
      <c r="T19" s="34" t="s">
        <v>911</v>
      </c>
      <c r="V19" s="34"/>
      <c r="W19" s="187" t="s">
        <v>180</v>
      </c>
      <c r="X19" s="34"/>
    </row>
    <row r="20" spans="1:25" ht="19.5" customHeight="1" x14ac:dyDescent="0.2">
      <c r="A20" s="276"/>
      <c r="B20" s="279"/>
      <c r="C20" s="296"/>
      <c r="D20" s="297"/>
      <c r="E20" s="301"/>
      <c r="F20" s="301"/>
      <c r="G20" s="304"/>
      <c r="H20" s="304"/>
      <c r="I20" s="307"/>
      <c r="J20" s="307"/>
      <c r="K20" s="301"/>
      <c r="L20" s="301"/>
      <c r="M20" s="265"/>
      <c r="N20" s="267"/>
      <c r="O20" s="270"/>
      <c r="P20" s="273"/>
      <c r="R20" s="34" t="s">
        <v>145</v>
      </c>
      <c r="S20" s="34" t="s">
        <v>24</v>
      </c>
      <c r="T20" s="34"/>
      <c r="V20" s="34"/>
      <c r="X20" s="34"/>
    </row>
    <row r="21" spans="1:25" ht="19.5" customHeight="1" x14ac:dyDescent="0.2">
      <c r="A21" s="276"/>
      <c r="B21" s="279"/>
      <c r="C21" s="296"/>
      <c r="D21" s="297"/>
      <c r="E21" s="301"/>
      <c r="F21" s="301"/>
      <c r="G21" s="304"/>
      <c r="H21" s="304"/>
      <c r="I21" s="307"/>
      <c r="J21" s="307"/>
      <c r="K21" s="301"/>
      <c r="L21" s="301"/>
      <c r="M21" s="265"/>
      <c r="N21" s="267"/>
      <c r="O21" s="270"/>
      <c r="P21" s="273"/>
      <c r="S21" s="34" t="s">
        <v>189</v>
      </c>
      <c r="T21" s="34"/>
      <c r="V21" s="34"/>
      <c r="X21" s="34"/>
    </row>
    <row r="22" spans="1:25" ht="19.5" customHeight="1" x14ac:dyDescent="0.2">
      <c r="A22" s="276"/>
      <c r="B22" s="279"/>
      <c r="C22" s="296"/>
      <c r="D22" s="297"/>
      <c r="E22" s="301"/>
      <c r="F22" s="301"/>
      <c r="G22" s="304"/>
      <c r="H22" s="304"/>
      <c r="I22" s="307"/>
      <c r="J22" s="307"/>
      <c r="K22" s="301"/>
      <c r="L22" s="301"/>
      <c r="M22" s="265"/>
      <c r="N22" s="267"/>
      <c r="O22" s="270"/>
      <c r="P22" s="273"/>
      <c r="S22" s="34" t="s">
        <v>913</v>
      </c>
      <c r="T22" s="34"/>
      <c r="V22" s="202" t="s">
        <v>182</v>
      </c>
      <c r="X22" s="34"/>
    </row>
    <row r="23" spans="1:25" ht="19.5" customHeight="1" x14ac:dyDescent="0.2">
      <c r="A23" s="276"/>
      <c r="B23" s="279"/>
      <c r="C23" s="296"/>
      <c r="D23" s="297"/>
      <c r="E23" s="301"/>
      <c r="F23" s="301"/>
      <c r="G23" s="304"/>
      <c r="H23" s="304"/>
      <c r="I23" s="307"/>
      <c r="J23" s="307"/>
      <c r="K23" s="301"/>
      <c r="L23" s="301"/>
      <c r="M23" s="265"/>
      <c r="N23" s="267"/>
      <c r="O23" s="270"/>
      <c r="P23" s="273"/>
      <c r="S23" s="34" t="s">
        <v>914</v>
      </c>
      <c r="T23" s="34"/>
      <c r="V23" s="34"/>
      <c r="X23" s="34"/>
    </row>
    <row r="24" spans="1:25" ht="19.5" customHeight="1" x14ac:dyDescent="0.2">
      <c r="A24" s="276"/>
      <c r="B24" s="279"/>
      <c r="C24" s="296"/>
      <c r="D24" s="297"/>
      <c r="E24" s="301"/>
      <c r="F24" s="301"/>
      <c r="G24" s="304"/>
      <c r="H24" s="304"/>
      <c r="I24" s="307"/>
      <c r="J24" s="307"/>
      <c r="K24" s="301"/>
      <c r="L24" s="301"/>
      <c r="M24" s="265"/>
      <c r="N24" s="267"/>
      <c r="O24" s="270"/>
      <c r="P24" s="273"/>
      <c r="S24" s="34"/>
      <c r="T24" s="34" t="s">
        <v>900</v>
      </c>
      <c r="U24" s="34" t="s">
        <v>901</v>
      </c>
      <c r="V24" s="202" t="s">
        <v>182</v>
      </c>
      <c r="W24" s="34" t="s">
        <v>915</v>
      </c>
      <c r="X24" s="34"/>
    </row>
    <row r="25" spans="1:25" ht="19.5" customHeight="1" x14ac:dyDescent="0.2">
      <c r="A25" s="276"/>
      <c r="B25" s="279"/>
      <c r="C25" s="296"/>
      <c r="D25" s="297"/>
      <c r="E25" s="301"/>
      <c r="F25" s="301"/>
      <c r="G25" s="304"/>
      <c r="H25" s="304"/>
      <c r="I25" s="307"/>
      <c r="J25" s="307"/>
      <c r="K25" s="301"/>
      <c r="L25" s="301"/>
      <c r="M25" s="265"/>
      <c r="N25" s="267"/>
      <c r="O25" s="270"/>
      <c r="P25" s="273"/>
      <c r="S25" s="34"/>
      <c r="T25" s="34"/>
      <c r="V25" s="34"/>
      <c r="X25" s="34"/>
    </row>
    <row r="26" spans="1:25" ht="19.5" customHeight="1" x14ac:dyDescent="0.2">
      <c r="A26" s="277"/>
      <c r="B26" s="280"/>
      <c r="C26" s="298"/>
      <c r="D26" s="299"/>
      <c r="E26" s="302"/>
      <c r="F26" s="302"/>
      <c r="G26" s="305"/>
      <c r="H26" s="305"/>
      <c r="I26" s="308"/>
      <c r="J26" s="308"/>
      <c r="K26" s="302"/>
      <c r="L26" s="302"/>
      <c r="M26" s="264"/>
      <c r="N26" s="268"/>
      <c r="O26" s="271"/>
      <c r="P26" s="274"/>
      <c r="Q26" s="62">
        <v>0.29166666666666669</v>
      </c>
    </row>
    <row r="27" spans="1:25" ht="19.5" customHeight="1" x14ac:dyDescent="0.2">
      <c r="A27" s="275" t="s">
        <v>22</v>
      </c>
      <c r="B27" s="278">
        <f>SUM(B9+1)</f>
        <v>45741</v>
      </c>
      <c r="C27" s="294" t="s">
        <v>924</v>
      </c>
      <c r="D27" s="295"/>
      <c r="E27" s="300"/>
      <c r="F27" s="300"/>
      <c r="G27" s="303">
        <v>0.32777777777777778</v>
      </c>
      <c r="H27" s="303">
        <v>0.52083333333333337</v>
      </c>
      <c r="I27" s="306">
        <v>0.55208333333333337</v>
      </c>
      <c r="J27" s="306">
        <v>0.70833333333333337</v>
      </c>
      <c r="K27" s="300"/>
      <c r="L27" s="300"/>
      <c r="M27" s="263">
        <f>(F48-E48)+(L48-K48)</f>
        <v>0</v>
      </c>
      <c r="N27" s="266">
        <f>(H27-G27)</f>
        <v>0.19305555555555559</v>
      </c>
      <c r="O27" s="269">
        <f>(J27-I27)</f>
        <v>0.15625</v>
      </c>
      <c r="P27" s="272">
        <f>SUM(M27:O48)</f>
        <v>0.34930555555555559</v>
      </c>
      <c r="R27" s="34" t="s">
        <v>242</v>
      </c>
      <c r="S27" s="34" t="s">
        <v>47</v>
      </c>
      <c r="W27" s="34"/>
    </row>
    <row r="28" spans="1:25" ht="19.5" customHeight="1" x14ac:dyDescent="0.2">
      <c r="A28" s="276"/>
      <c r="B28" s="279"/>
      <c r="C28" s="296"/>
      <c r="D28" s="297"/>
      <c r="E28" s="301"/>
      <c r="F28" s="301"/>
      <c r="G28" s="304"/>
      <c r="H28" s="304"/>
      <c r="I28" s="307"/>
      <c r="J28" s="307"/>
      <c r="K28" s="301"/>
      <c r="L28" s="301"/>
      <c r="M28" s="265"/>
      <c r="N28" s="267"/>
      <c r="O28" s="270"/>
      <c r="P28" s="273"/>
      <c r="S28" s="34" t="s">
        <v>612</v>
      </c>
      <c r="W28" s="168"/>
    </row>
    <row r="29" spans="1:25" ht="19.5" customHeight="1" x14ac:dyDescent="0.2">
      <c r="A29" s="276"/>
      <c r="B29" s="279"/>
      <c r="C29" s="296"/>
      <c r="D29" s="297"/>
      <c r="E29" s="301"/>
      <c r="F29" s="301"/>
      <c r="G29" s="304"/>
      <c r="H29" s="304"/>
      <c r="I29" s="307"/>
      <c r="J29" s="307"/>
      <c r="K29" s="301"/>
      <c r="L29" s="301"/>
      <c r="M29" s="265"/>
      <c r="N29" s="267"/>
      <c r="O29" s="270"/>
      <c r="P29" s="273"/>
      <c r="S29" s="34" t="s">
        <v>907</v>
      </c>
      <c r="W29" s="34"/>
    </row>
    <row r="30" spans="1:25" ht="19.5" customHeight="1" x14ac:dyDescent="0.2">
      <c r="A30" s="276"/>
      <c r="B30" s="279"/>
      <c r="C30" s="296"/>
      <c r="D30" s="297"/>
      <c r="E30" s="301"/>
      <c r="F30" s="301"/>
      <c r="G30" s="304"/>
      <c r="H30" s="304"/>
      <c r="I30" s="307"/>
      <c r="J30" s="307"/>
      <c r="K30" s="301"/>
      <c r="L30" s="301"/>
      <c r="M30" s="265"/>
      <c r="N30" s="267"/>
      <c r="O30" s="270"/>
      <c r="P30" s="273"/>
      <c r="R30" s="34"/>
      <c r="S30" s="34"/>
      <c r="T30" s="34" t="s">
        <v>709</v>
      </c>
      <c r="U30" s="34" t="s">
        <v>710</v>
      </c>
      <c r="V30" s="202" t="s">
        <v>182</v>
      </c>
      <c r="W30" s="202" t="s">
        <v>909</v>
      </c>
      <c r="X30" s="188"/>
      <c r="Y30" s="219" t="s">
        <v>922</v>
      </c>
    </row>
    <row r="31" spans="1:25" ht="19.5" customHeight="1" x14ac:dyDescent="0.2">
      <c r="A31" s="276"/>
      <c r="B31" s="279"/>
      <c r="C31" s="296"/>
      <c r="D31" s="297"/>
      <c r="E31" s="301"/>
      <c r="F31" s="301"/>
      <c r="G31" s="304"/>
      <c r="H31" s="304"/>
      <c r="I31" s="307"/>
      <c r="J31" s="307"/>
      <c r="K31" s="301"/>
      <c r="L31" s="301"/>
      <c r="M31" s="265"/>
      <c r="N31" s="267"/>
      <c r="O31" s="270"/>
      <c r="P31" s="273"/>
      <c r="S31" s="34"/>
      <c r="T31" s="34" t="s">
        <v>675</v>
      </c>
      <c r="U31" s="34" t="s">
        <v>676</v>
      </c>
      <c r="V31" s="187" t="s">
        <v>180</v>
      </c>
      <c r="W31" s="219" t="s">
        <v>916</v>
      </c>
    </row>
    <row r="32" spans="1:25" ht="19.5" customHeight="1" x14ac:dyDescent="0.2">
      <c r="A32" s="276"/>
      <c r="B32" s="279"/>
      <c r="C32" s="296"/>
      <c r="D32" s="297"/>
      <c r="E32" s="301"/>
      <c r="F32" s="301"/>
      <c r="G32" s="304"/>
      <c r="H32" s="304"/>
      <c r="I32" s="307"/>
      <c r="J32" s="307"/>
      <c r="K32" s="301"/>
      <c r="L32" s="301"/>
      <c r="M32" s="265"/>
      <c r="N32" s="267"/>
      <c r="O32" s="270"/>
      <c r="P32" s="273"/>
      <c r="S32" s="34"/>
      <c r="T32" s="34" t="s">
        <v>712</v>
      </c>
      <c r="U32" s="34" t="s">
        <v>677</v>
      </c>
      <c r="V32" s="187" t="s">
        <v>180</v>
      </c>
      <c r="W32" s="219" t="s">
        <v>917</v>
      </c>
    </row>
    <row r="33" spans="1:25" ht="19.5" customHeight="1" x14ac:dyDescent="0.2">
      <c r="A33" s="276"/>
      <c r="B33" s="279"/>
      <c r="C33" s="296"/>
      <c r="D33" s="297"/>
      <c r="E33" s="301"/>
      <c r="F33" s="301"/>
      <c r="G33" s="304"/>
      <c r="H33" s="304"/>
      <c r="I33" s="307"/>
      <c r="J33" s="307"/>
      <c r="K33" s="301"/>
      <c r="L33" s="301"/>
      <c r="M33" s="265"/>
      <c r="N33" s="267"/>
      <c r="O33" s="270"/>
      <c r="P33" s="273"/>
      <c r="S33" s="34" t="s">
        <v>918</v>
      </c>
      <c r="T33" s="34"/>
      <c r="U33" s="34"/>
      <c r="W33" s="34"/>
    </row>
    <row r="34" spans="1:25" ht="19.5" customHeight="1" x14ac:dyDescent="0.2">
      <c r="A34" s="276"/>
      <c r="B34" s="279"/>
      <c r="C34" s="296"/>
      <c r="D34" s="297"/>
      <c r="E34" s="301"/>
      <c r="F34" s="301"/>
      <c r="G34" s="304"/>
      <c r="H34" s="304"/>
      <c r="I34" s="307"/>
      <c r="J34" s="307"/>
      <c r="K34" s="301"/>
      <c r="L34" s="301"/>
      <c r="M34" s="265"/>
      <c r="N34" s="267"/>
      <c r="O34" s="270"/>
      <c r="P34" s="273"/>
      <c r="S34" s="34"/>
      <c r="T34" s="34" t="s">
        <v>919</v>
      </c>
      <c r="U34" s="34" t="s">
        <v>921</v>
      </c>
      <c r="W34" s="202" t="s">
        <v>182</v>
      </c>
    </row>
    <row r="35" spans="1:25" ht="19.5" customHeight="1" x14ac:dyDescent="0.2">
      <c r="A35" s="276"/>
      <c r="B35" s="279"/>
      <c r="C35" s="296"/>
      <c r="D35" s="297"/>
      <c r="E35" s="301"/>
      <c r="F35" s="301"/>
      <c r="G35" s="304"/>
      <c r="H35" s="304"/>
      <c r="I35" s="307"/>
      <c r="J35" s="307"/>
      <c r="K35" s="301"/>
      <c r="L35" s="301"/>
      <c r="M35" s="265"/>
      <c r="N35" s="267"/>
      <c r="O35" s="270"/>
      <c r="P35" s="273"/>
      <c r="S35" s="34"/>
      <c r="T35" s="34" t="s">
        <v>920</v>
      </c>
      <c r="U35" s="34" t="s">
        <v>923</v>
      </c>
      <c r="W35" s="202" t="s">
        <v>182</v>
      </c>
    </row>
    <row r="36" spans="1:25" ht="19.5" customHeight="1" x14ac:dyDescent="0.2">
      <c r="A36" s="276"/>
      <c r="B36" s="279"/>
      <c r="C36" s="296"/>
      <c r="D36" s="297"/>
      <c r="E36" s="301"/>
      <c r="F36" s="301"/>
      <c r="G36" s="304"/>
      <c r="H36" s="304"/>
      <c r="I36" s="307"/>
      <c r="J36" s="307"/>
      <c r="K36" s="301"/>
      <c r="L36" s="301"/>
      <c r="M36" s="265"/>
      <c r="N36" s="267"/>
      <c r="O36" s="270"/>
      <c r="P36" s="273"/>
      <c r="S36" s="34" t="s">
        <v>927</v>
      </c>
      <c r="T36" s="34"/>
      <c r="U36" s="34"/>
      <c r="W36" s="34"/>
    </row>
    <row r="37" spans="1:25" ht="19.5" customHeight="1" x14ac:dyDescent="0.2">
      <c r="A37" s="276"/>
      <c r="B37" s="279"/>
      <c r="C37" s="296"/>
      <c r="D37" s="297"/>
      <c r="E37" s="301"/>
      <c r="F37" s="301"/>
      <c r="G37" s="304"/>
      <c r="H37" s="304"/>
      <c r="I37" s="307"/>
      <c r="J37" s="307"/>
      <c r="K37" s="301"/>
      <c r="L37" s="301"/>
      <c r="M37" s="265"/>
      <c r="N37" s="267"/>
      <c r="O37" s="270"/>
      <c r="P37" s="273"/>
      <c r="S37" s="34"/>
      <c r="T37" s="34" t="s">
        <v>928</v>
      </c>
      <c r="U37" s="34" t="s">
        <v>929</v>
      </c>
      <c r="V37" s="202" t="s">
        <v>182</v>
      </c>
      <c r="W37" s="214" t="s">
        <v>930</v>
      </c>
      <c r="X37" s="191"/>
      <c r="Y37" s="191"/>
    </row>
    <row r="38" spans="1:25" ht="19.5" customHeight="1" x14ac:dyDescent="0.2">
      <c r="A38" s="276"/>
      <c r="B38" s="279"/>
      <c r="C38" s="296"/>
      <c r="D38" s="297"/>
      <c r="E38" s="301"/>
      <c r="F38" s="301"/>
      <c r="G38" s="304"/>
      <c r="H38" s="304"/>
      <c r="I38" s="307"/>
      <c r="J38" s="307"/>
      <c r="K38" s="301"/>
      <c r="L38" s="301"/>
      <c r="M38" s="265"/>
      <c r="N38" s="267"/>
      <c r="O38" s="270"/>
      <c r="P38" s="273"/>
      <c r="S38" s="34"/>
      <c r="T38" s="34"/>
      <c r="U38" s="34"/>
      <c r="W38" s="34"/>
    </row>
    <row r="39" spans="1:25" ht="19.5" customHeight="1" x14ac:dyDescent="0.2">
      <c r="A39" s="276"/>
      <c r="B39" s="279"/>
      <c r="C39" s="296"/>
      <c r="D39" s="297"/>
      <c r="E39" s="301"/>
      <c r="F39" s="301"/>
      <c r="G39" s="304"/>
      <c r="H39" s="304"/>
      <c r="I39" s="307"/>
      <c r="J39" s="307"/>
      <c r="K39" s="301"/>
      <c r="L39" s="301"/>
      <c r="M39" s="265"/>
      <c r="N39" s="267"/>
      <c r="O39" s="270"/>
      <c r="P39" s="273"/>
      <c r="R39" s="34" t="s">
        <v>191</v>
      </c>
      <c r="S39" s="34" t="s">
        <v>33</v>
      </c>
      <c r="W39" s="34"/>
    </row>
    <row r="40" spans="1:25" ht="19.5" customHeight="1" x14ac:dyDescent="0.2">
      <c r="A40" s="276"/>
      <c r="B40" s="279"/>
      <c r="C40" s="296"/>
      <c r="D40" s="297"/>
      <c r="E40" s="301"/>
      <c r="F40" s="301"/>
      <c r="G40" s="304"/>
      <c r="H40" s="304"/>
      <c r="I40" s="307"/>
      <c r="J40" s="307"/>
      <c r="K40" s="301"/>
      <c r="L40" s="301"/>
      <c r="M40" s="265"/>
      <c r="N40" s="267"/>
      <c r="O40" s="270"/>
      <c r="P40" s="273"/>
      <c r="R40" s="34"/>
      <c r="S40" s="34" t="s">
        <v>192</v>
      </c>
      <c r="W40" s="34"/>
    </row>
    <row r="41" spans="1:25" ht="19.5" customHeight="1" x14ac:dyDescent="0.2">
      <c r="A41" s="276"/>
      <c r="B41" s="279"/>
      <c r="C41" s="296"/>
      <c r="D41" s="297"/>
      <c r="E41" s="301"/>
      <c r="F41" s="301"/>
      <c r="G41" s="304"/>
      <c r="H41" s="304"/>
      <c r="I41" s="307"/>
      <c r="J41" s="307"/>
      <c r="K41" s="301"/>
      <c r="L41" s="301"/>
      <c r="M41" s="265"/>
      <c r="N41" s="267"/>
      <c r="O41" s="270"/>
      <c r="P41" s="273"/>
      <c r="R41" s="34"/>
      <c r="S41" s="34"/>
      <c r="T41" t="s">
        <v>152</v>
      </c>
      <c r="V41" s="202" t="s">
        <v>182</v>
      </c>
    </row>
    <row r="42" spans="1:25" ht="19.5" customHeight="1" x14ac:dyDescent="0.2">
      <c r="A42" s="276"/>
      <c r="B42" s="279"/>
      <c r="C42" s="296"/>
      <c r="D42" s="297"/>
      <c r="E42" s="301"/>
      <c r="F42" s="301"/>
      <c r="G42" s="304"/>
      <c r="H42" s="304"/>
      <c r="I42" s="307"/>
      <c r="J42" s="307"/>
      <c r="K42" s="301"/>
      <c r="L42" s="301"/>
      <c r="M42" s="265"/>
      <c r="N42" s="267"/>
      <c r="O42" s="270"/>
      <c r="P42" s="273"/>
      <c r="S42" s="34"/>
      <c r="T42" s="34" t="s">
        <v>878</v>
      </c>
      <c r="V42" s="34"/>
      <c r="W42" s="202" t="s">
        <v>182</v>
      </c>
      <c r="X42" s="214" t="s">
        <v>895</v>
      </c>
      <c r="Y42" s="191"/>
    </row>
    <row r="43" spans="1:25" ht="19.5" customHeight="1" x14ac:dyDescent="0.2">
      <c r="A43" s="276"/>
      <c r="B43" s="279"/>
      <c r="C43" s="296"/>
      <c r="D43" s="297"/>
      <c r="E43" s="301"/>
      <c r="F43" s="301"/>
      <c r="G43" s="304"/>
      <c r="H43" s="304"/>
      <c r="I43" s="307"/>
      <c r="J43" s="307"/>
      <c r="K43" s="301"/>
      <c r="L43" s="301"/>
      <c r="M43" s="265"/>
      <c r="N43" s="267"/>
      <c r="O43" s="270"/>
      <c r="P43" s="273"/>
      <c r="S43" s="34"/>
      <c r="T43" s="34" t="s">
        <v>911</v>
      </c>
      <c r="V43" s="34"/>
      <c r="W43" s="202" t="s">
        <v>182</v>
      </c>
      <c r="X43" s="34"/>
    </row>
    <row r="44" spans="1:25" ht="19.5" customHeight="1" x14ac:dyDescent="0.2">
      <c r="A44" s="276"/>
      <c r="B44" s="279"/>
      <c r="C44" s="296"/>
      <c r="D44" s="297"/>
      <c r="E44" s="301"/>
      <c r="F44" s="301"/>
      <c r="G44" s="304"/>
      <c r="H44" s="304"/>
      <c r="I44" s="307"/>
      <c r="J44" s="307"/>
      <c r="K44" s="301"/>
      <c r="L44" s="301"/>
      <c r="M44" s="265"/>
      <c r="N44" s="267"/>
      <c r="O44" s="270"/>
      <c r="P44" s="273"/>
      <c r="R44" s="34" t="s">
        <v>409</v>
      </c>
      <c r="S44" s="34" t="s">
        <v>24</v>
      </c>
      <c r="V44" s="34"/>
      <c r="W44" s="1"/>
    </row>
    <row r="45" spans="1:25" ht="19.5" customHeight="1" x14ac:dyDescent="0.2">
      <c r="A45" s="276"/>
      <c r="B45" s="279"/>
      <c r="C45" s="296"/>
      <c r="D45" s="297"/>
      <c r="E45" s="301"/>
      <c r="F45" s="301"/>
      <c r="G45" s="304"/>
      <c r="H45" s="304"/>
      <c r="I45" s="307"/>
      <c r="J45" s="307"/>
      <c r="K45" s="301"/>
      <c r="L45" s="301"/>
      <c r="M45" s="265"/>
      <c r="N45" s="267"/>
      <c r="O45" s="270"/>
      <c r="P45" s="273"/>
      <c r="S45" s="34" t="s">
        <v>925</v>
      </c>
      <c r="V45" s="34"/>
      <c r="W45" s="1"/>
    </row>
    <row r="46" spans="1:25" ht="19.5" customHeight="1" x14ac:dyDescent="0.2">
      <c r="A46" s="276"/>
      <c r="B46" s="279"/>
      <c r="C46" s="296"/>
      <c r="D46" s="297"/>
      <c r="E46" s="301"/>
      <c r="F46" s="301"/>
      <c r="G46" s="304"/>
      <c r="H46" s="304"/>
      <c r="I46" s="307"/>
      <c r="J46" s="307"/>
      <c r="K46" s="301"/>
      <c r="L46" s="301"/>
      <c r="M46" s="265"/>
      <c r="N46" s="267"/>
      <c r="O46" s="270"/>
      <c r="P46" s="273"/>
      <c r="T46" s="34" t="s">
        <v>926</v>
      </c>
      <c r="V46" s="34"/>
      <c r="W46" s="202" t="s">
        <v>182</v>
      </c>
    </row>
    <row r="47" spans="1:25" ht="19.5" customHeight="1" x14ac:dyDescent="0.2">
      <c r="A47" s="276"/>
      <c r="B47" s="279"/>
      <c r="C47" s="296"/>
      <c r="D47" s="297"/>
      <c r="E47" s="301"/>
      <c r="F47" s="301"/>
      <c r="G47" s="304"/>
      <c r="H47" s="304"/>
      <c r="I47" s="307"/>
      <c r="J47" s="307"/>
      <c r="K47" s="301"/>
      <c r="L47" s="301"/>
      <c r="M47" s="265"/>
      <c r="N47" s="267"/>
      <c r="O47" s="270"/>
      <c r="P47" s="273"/>
      <c r="V47" s="34"/>
      <c r="W47" s="1"/>
    </row>
    <row r="48" spans="1:25" ht="19.5" customHeight="1" x14ac:dyDescent="0.2">
      <c r="A48" s="277"/>
      <c r="B48" s="280"/>
      <c r="C48" s="298"/>
      <c r="D48" s="299"/>
      <c r="E48" s="302"/>
      <c r="F48" s="302"/>
      <c r="G48" s="305"/>
      <c r="H48" s="305"/>
      <c r="I48" s="308"/>
      <c r="J48" s="308"/>
      <c r="K48" s="302"/>
      <c r="L48" s="302"/>
      <c r="M48" s="264"/>
      <c r="N48" s="268"/>
      <c r="O48" s="271"/>
      <c r="P48" s="274"/>
      <c r="Q48" s="62">
        <v>0.29166666666666669</v>
      </c>
    </row>
    <row r="49" spans="1:23" ht="19.5" customHeight="1" x14ac:dyDescent="0.2">
      <c r="A49" s="275" t="s">
        <v>26</v>
      </c>
      <c r="B49" s="278">
        <f>SUM(B27+1)</f>
        <v>45742</v>
      </c>
      <c r="C49" s="294" t="s">
        <v>934</v>
      </c>
      <c r="D49" s="295"/>
      <c r="E49" s="300"/>
      <c r="F49" s="300"/>
      <c r="G49" s="303">
        <v>0.32361111111111113</v>
      </c>
      <c r="H49" s="303">
        <v>0.52083333333333337</v>
      </c>
      <c r="I49" s="306">
        <v>0.55208333333333337</v>
      </c>
      <c r="J49" s="306">
        <v>0.73263888888888884</v>
      </c>
      <c r="K49" s="300"/>
      <c r="L49" s="300"/>
      <c r="M49" s="263">
        <f>(F61-E61)+(L61-K61)</f>
        <v>0</v>
      </c>
      <c r="N49" s="266">
        <f>(H49-G49)</f>
        <v>0.19722222222222224</v>
      </c>
      <c r="O49" s="269">
        <f>(J49-I49)</f>
        <v>0.18055555555555547</v>
      </c>
      <c r="P49" s="272">
        <f>SUM(M49:O61)</f>
        <v>0.37777777777777771</v>
      </c>
      <c r="R49" s="34" t="s">
        <v>242</v>
      </c>
      <c r="S49" s="34" t="s">
        <v>48</v>
      </c>
      <c r="W49" s="34"/>
    </row>
    <row r="50" spans="1:23" ht="19.5" customHeight="1" x14ac:dyDescent="0.2">
      <c r="A50" s="276"/>
      <c r="B50" s="279"/>
      <c r="C50" s="296"/>
      <c r="D50" s="297"/>
      <c r="E50" s="301"/>
      <c r="F50" s="301"/>
      <c r="G50" s="304"/>
      <c r="H50" s="304"/>
      <c r="I50" s="307"/>
      <c r="J50" s="307"/>
      <c r="K50" s="301"/>
      <c r="L50" s="301"/>
      <c r="M50" s="265"/>
      <c r="N50" s="267"/>
      <c r="O50" s="270"/>
      <c r="P50" s="273"/>
      <c r="S50" s="34" t="s">
        <v>612</v>
      </c>
      <c r="W50" s="168"/>
    </row>
    <row r="51" spans="1:23" ht="19.5" customHeight="1" x14ac:dyDescent="0.2">
      <c r="A51" s="276"/>
      <c r="B51" s="279"/>
      <c r="C51" s="296"/>
      <c r="D51" s="297"/>
      <c r="E51" s="301"/>
      <c r="F51" s="301"/>
      <c r="G51" s="304"/>
      <c r="H51" s="304"/>
      <c r="I51" s="307"/>
      <c r="J51" s="307"/>
      <c r="K51" s="301"/>
      <c r="L51" s="301"/>
      <c r="M51" s="265"/>
      <c r="N51" s="267"/>
      <c r="O51" s="270"/>
      <c r="P51" s="273"/>
      <c r="S51" s="34" t="s">
        <v>907</v>
      </c>
      <c r="W51" s="34"/>
    </row>
    <row r="52" spans="1:23" ht="19.5" customHeight="1" x14ac:dyDescent="0.2">
      <c r="A52" s="276"/>
      <c r="B52" s="279"/>
      <c r="C52" s="296"/>
      <c r="D52" s="297"/>
      <c r="E52" s="301"/>
      <c r="F52" s="301"/>
      <c r="G52" s="304"/>
      <c r="H52" s="304"/>
      <c r="I52" s="307"/>
      <c r="J52" s="307"/>
      <c r="K52" s="301"/>
      <c r="L52" s="301"/>
      <c r="M52" s="265"/>
      <c r="N52" s="267"/>
      <c r="O52" s="270"/>
      <c r="P52" s="273"/>
      <c r="S52" s="34"/>
      <c r="T52" s="34" t="s">
        <v>675</v>
      </c>
      <c r="U52" s="34" t="s">
        <v>676</v>
      </c>
      <c r="V52" s="202" t="s">
        <v>182</v>
      </c>
      <c r="W52" s="219" t="s">
        <v>916</v>
      </c>
    </row>
    <row r="53" spans="1:23" ht="19.5" customHeight="1" x14ac:dyDescent="0.2">
      <c r="A53" s="276"/>
      <c r="B53" s="279"/>
      <c r="C53" s="296"/>
      <c r="D53" s="297"/>
      <c r="E53" s="301"/>
      <c r="F53" s="301"/>
      <c r="G53" s="304"/>
      <c r="H53" s="304"/>
      <c r="I53" s="307"/>
      <c r="J53" s="307"/>
      <c r="K53" s="301"/>
      <c r="L53" s="301"/>
      <c r="M53" s="265"/>
      <c r="N53" s="267"/>
      <c r="O53" s="270"/>
      <c r="P53" s="273"/>
      <c r="S53" s="34"/>
      <c r="T53" s="34" t="s">
        <v>712</v>
      </c>
      <c r="U53" s="34" t="s">
        <v>677</v>
      </c>
      <c r="V53" s="187" t="s">
        <v>180</v>
      </c>
      <c r="W53" s="219" t="s">
        <v>917</v>
      </c>
    </row>
    <row r="54" spans="1:23" ht="19.5" customHeight="1" x14ac:dyDescent="0.2">
      <c r="A54" s="276"/>
      <c r="B54" s="279"/>
      <c r="C54" s="296"/>
      <c r="D54" s="297"/>
      <c r="E54" s="301"/>
      <c r="F54" s="301"/>
      <c r="G54" s="304"/>
      <c r="H54" s="304"/>
      <c r="I54" s="307"/>
      <c r="J54" s="307"/>
      <c r="K54" s="301"/>
      <c r="L54" s="301"/>
      <c r="M54" s="265"/>
      <c r="N54" s="267"/>
      <c r="O54" s="270"/>
      <c r="P54" s="273"/>
      <c r="S54" s="34" t="s">
        <v>931</v>
      </c>
      <c r="T54" s="34"/>
      <c r="U54" s="34"/>
      <c r="W54" s="187" t="s">
        <v>180</v>
      </c>
    </row>
    <row r="55" spans="1:23" ht="19.5" customHeight="1" x14ac:dyDescent="0.2">
      <c r="A55" s="276"/>
      <c r="B55" s="279"/>
      <c r="C55" s="296"/>
      <c r="D55" s="297"/>
      <c r="E55" s="301"/>
      <c r="F55" s="301"/>
      <c r="G55" s="304"/>
      <c r="H55" s="304"/>
      <c r="I55" s="307"/>
      <c r="J55" s="307"/>
      <c r="K55" s="301"/>
      <c r="L55" s="301"/>
      <c r="M55" s="265"/>
      <c r="N55" s="267"/>
      <c r="O55" s="270"/>
      <c r="P55" s="273"/>
      <c r="R55" t="s">
        <v>448</v>
      </c>
      <c r="S55" s="34" t="s">
        <v>24</v>
      </c>
      <c r="W55" s="34"/>
    </row>
    <row r="56" spans="1:23" ht="19.5" customHeight="1" x14ac:dyDescent="0.2">
      <c r="A56" s="276"/>
      <c r="B56" s="279"/>
      <c r="C56" s="296"/>
      <c r="D56" s="297"/>
      <c r="E56" s="301"/>
      <c r="F56" s="301"/>
      <c r="G56" s="304"/>
      <c r="H56" s="304"/>
      <c r="I56" s="307"/>
      <c r="J56" s="307"/>
      <c r="K56" s="301"/>
      <c r="L56" s="301"/>
      <c r="M56" s="265"/>
      <c r="N56" s="267"/>
      <c r="O56" s="270"/>
      <c r="P56" s="273"/>
      <c r="S56" s="34" t="s">
        <v>88</v>
      </c>
      <c r="W56" s="34"/>
    </row>
    <row r="57" spans="1:23" ht="19.5" customHeight="1" x14ac:dyDescent="0.2">
      <c r="A57" s="276"/>
      <c r="B57" s="279"/>
      <c r="C57" s="296"/>
      <c r="D57" s="297"/>
      <c r="E57" s="301"/>
      <c r="F57" s="301"/>
      <c r="G57" s="304"/>
      <c r="H57" s="304"/>
      <c r="I57" s="307"/>
      <c r="J57" s="307"/>
      <c r="K57" s="301"/>
      <c r="L57" s="301"/>
      <c r="M57" s="265"/>
      <c r="N57" s="267"/>
      <c r="O57" s="270"/>
      <c r="P57" s="273"/>
      <c r="S57" s="34" t="s">
        <v>224</v>
      </c>
      <c r="W57" s="34"/>
    </row>
    <row r="58" spans="1:23" ht="19.5" customHeight="1" x14ac:dyDescent="0.2">
      <c r="A58" s="276"/>
      <c r="B58" s="279"/>
      <c r="C58" s="296"/>
      <c r="D58" s="297"/>
      <c r="E58" s="301"/>
      <c r="F58" s="301"/>
      <c r="G58" s="304"/>
      <c r="H58" s="304"/>
      <c r="I58" s="307"/>
      <c r="J58" s="307"/>
      <c r="K58" s="301"/>
      <c r="L58" s="301"/>
      <c r="M58" s="265"/>
      <c r="N58" s="267"/>
      <c r="O58" s="270"/>
      <c r="P58" s="273"/>
      <c r="R58" s="34" t="s">
        <v>171</v>
      </c>
      <c r="S58" s="34" t="s">
        <v>24</v>
      </c>
      <c r="W58" s="34"/>
    </row>
    <row r="59" spans="1:23" ht="19.5" customHeight="1" x14ac:dyDescent="0.2">
      <c r="A59" s="276"/>
      <c r="B59" s="279"/>
      <c r="C59" s="296"/>
      <c r="D59" s="297"/>
      <c r="E59" s="301"/>
      <c r="F59" s="301"/>
      <c r="G59" s="304"/>
      <c r="H59" s="304"/>
      <c r="I59" s="307"/>
      <c r="J59" s="307"/>
      <c r="K59" s="301"/>
      <c r="L59" s="301"/>
      <c r="M59" s="265"/>
      <c r="N59" s="267"/>
      <c r="O59" s="270"/>
      <c r="P59" s="273"/>
      <c r="S59" s="34" t="s">
        <v>179</v>
      </c>
      <c r="W59" s="34"/>
    </row>
    <row r="60" spans="1:23" ht="19.5" customHeight="1" x14ac:dyDescent="0.2">
      <c r="A60" s="276"/>
      <c r="B60" s="279"/>
      <c r="C60" s="296"/>
      <c r="D60" s="297"/>
      <c r="E60" s="301"/>
      <c r="F60" s="301"/>
      <c r="G60" s="304"/>
      <c r="H60" s="304"/>
      <c r="I60" s="307"/>
      <c r="J60" s="307"/>
      <c r="K60" s="301"/>
      <c r="L60" s="301"/>
      <c r="M60" s="265"/>
      <c r="N60" s="267"/>
      <c r="O60" s="270"/>
      <c r="P60" s="273"/>
      <c r="S60" s="34" t="s">
        <v>932</v>
      </c>
      <c r="V60" s="202" t="s">
        <v>182</v>
      </c>
      <c r="W60" s="34"/>
    </row>
    <row r="61" spans="1:23" ht="19.5" customHeight="1" x14ac:dyDescent="0.2">
      <c r="A61" s="277"/>
      <c r="B61" s="280"/>
      <c r="C61" s="298"/>
      <c r="D61" s="299"/>
      <c r="E61" s="302"/>
      <c r="F61" s="302"/>
      <c r="G61" s="305"/>
      <c r="H61" s="305"/>
      <c r="I61" s="308"/>
      <c r="J61" s="308"/>
      <c r="K61" s="302"/>
      <c r="L61" s="302"/>
      <c r="M61" s="264"/>
      <c r="N61" s="268"/>
      <c r="O61" s="271"/>
      <c r="P61" s="274"/>
      <c r="Q61" s="62">
        <v>0.29166666666666669</v>
      </c>
    </row>
    <row r="62" spans="1:23" ht="19.5" customHeight="1" x14ac:dyDescent="0.2">
      <c r="A62" s="275" t="s">
        <v>30</v>
      </c>
      <c r="B62" s="278">
        <f>SUM(B49+1)</f>
        <v>45743</v>
      </c>
      <c r="C62" s="294" t="s">
        <v>939</v>
      </c>
      <c r="D62" s="295"/>
      <c r="E62" s="300"/>
      <c r="F62" s="300"/>
      <c r="G62" s="303">
        <v>0.3659722222222222</v>
      </c>
      <c r="H62" s="303">
        <v>0.52083333333333337</v>
      </c>
      <c r="I62" s="306">
        <v>0.5625</v>
      </c>
      <c r="J62" s="306">
        <v>0.72986111111111107</v>
      </c>
      <c r="K62" s="300"/>
      <c r="L62" s="300"/>
      <c r="M62" s="263">
        <f>(F85-E85)+(L85-K85)</f>
        <v>0</v>
      </c>
      <c r="N62" s="266">
        <f>(H62-G62)</f>
        <v>0.15486111111111117</v>
      </c>
      <c r="O62" s="269">
        <f>(J62-I62)</f>
        <v>0.16736111111111107</v>
      </c>
      <c r="P62" s="272">
        <f>SUM(M62:O85)</f>
        <v>0.32222222222222224</v>
      </c>
      <c r="R62" s="34" t="s">
        <v>242</v>
      </c>
      <c r="S62" s="34" t="s">
        <v>47</v>
      </c>
      <c r="W62" s="34"/>
    </row>
    <row r="63" spans="1:23" ht="19.5" customHeight="1" x14ac:dyDescent="0.2">
      <c r="A63" s="276"/>
      <c r="B63" s="279"/>
      <c r="C63" s="296"/>
      <c r="D63" s="297"/>
      <c r="E63" s="301"/>
      <c r="F63" s="301"/>
      <c r="G63" s="304"/>
      <c r="H63" s="304"/>
      <c r="I63" s="307"/>
      <c r="J63" s="307"/>
      <c r="K63" s="301"/>
      <c r="L63" s="301"/>
      <c r="M63" s="265"/>
      <c r="N63" s="267"/>
      <c r="O63" s="270"/>
      <c r="P63" s="273"/>
      <c r="S63" s="34" t="s">
        <v>612</v>
      </c>
      <c r="W63" s="168"/>
    </row>
    <row r="64" spans="1:23" ht="19.5" customHeight="1" x14ac:dyDescent="0.2">
      <c r="A64" s="276"/>
      <c r="B64" s="279"/>
      <c r="C64" s="296"/>
      <c r="D64" s="297"/>
      <c r="E64" s="301"/>
      <c r="F64" s="301"/>
      <c r="G64" s="304"/>
      <c r="H64" s="304"/>
      <c r="I64" s="307"/>
      <c r="J64" s="307"/>
      <c r="K64" s="301"/>
      <c r="L64" s="301"/>
      <c r="M64" s="265"/>
      <c r="N64" s="267"/>
      <c r="O64" s="270"/>
      <c r="P64" s="273"/>
      <c r="S64" s="34" t="s">
        <v>907</v>
      </c>
      <c r="W64" s="34"/>
    </row>
    <row r="65" spans="1:26" ht="19.5" customHeight="1" x14ac:dyDescent="0.2">
      <c r="A65" s="276"/>
      <c r="B65" s="279"/>
      <c r="C65" s="296"/>
      <c r="D65" s="297"/>
      <c r="E65" s="301"/>
      <c r="F65" s="301"/>
      <c r="G65" s="304"/>
      <c r="H65" s="304"/>
      <c r="I65" s="307"/>
      <c r="J65" s="307"/>
      <c r="K65" s="301"/>
      <c r="L65" s="301"/>
      <c r="M65" s="265"/>
      <c r="N65" s="267"/>
      <c r="O65" s="270"/>
      <c r="P65" s="273"/>
      <c r="S65" s="34"/>
      <c r="T65" s="34" t="s">
        <v>675</v>
      </c>
      <c r="U65" s="34" t="s">
        <v>676</v>
      </c>
      <c r="V65" s="202" t="s">
        <v>182</v>
      </c>
      <c r="W65" s="219" t="s">
        <v>916</v>
      </c>
      <c r="X65" s="214" t="s">
        <v>937</v>
      </c>
      <c r="Y65" s="191"/>
      <c r="Z65" s="191"/>
    </row>
    <row r="66" spans="1:26" ht="19.5" customHeight="1" x14ac:dyDescent="0.2">
      <c r="A66" s="276"/>
      <c r="B66" s="279"/>
      <c r="C66" s="296"/>
      <c r="D66" s="297"/>
      <c r="E66" s="301"/>
      <c r="F66" s="301"/>
      <c r="G66" s="304"/>
      <c r="H66" s="304"/>
      <c r="I66" s="307"/>
      <c r="J66" s="307"/>
      <c r="K66" s="301"/>
      <c r="L66" s="301"/>
      <c r="M66" s="265"/>
      <c r="N66" s="267"/>
      <c r="O66" s="270"/>
      <c r="P66" s="273"/>
      <c r="S66" s="34"/>
      <c r="T66" s="34" t="s">
        <v>712</v>
      </c>
      <c r="U66" s="34" t="s">
        <v>677</v>
      </c>
      <c r="V66" s="187" t="s">
        <v>180</v>
      </c>
      <c r="W66" s="219" t="s">
        <v>917</v>
      </c>
    </row>
    <row r="67" spans="1:26" ht="19.5" customHeight="1" x14ac:dyDescent="0.2">
      <c r="A67" s="276"/>
      <c r="B67" s="279"/>
      <c r="C67" s="296"/>
      <c r="D67" s="297"/>
      <c r="E67" s="301"/>
      <c r="F67" s="301"/>
      <c r="G67" s="304"/>
      <c r="H67" s="304"/>
      <c r="I67" s="307"/>
      <c r="J67" s="307"/>
      <c r="K67" s="301"/>
      <c r="L67" s="301"/>
      <c r="M67" s="265"/>
      <c r="N67" s="267"/>
      <c r="O67" s="270"/>
      <c r="P67" s="273"/>
      <c r="S67" s="34"/>
      <c r="T67" s="34" t="s">
        <v>534</v>
      </c>
      <c r="U67" s="34" t="s">
        <v>942</v>
      </c>
      <c r="V67" s="187" t="s">
        <v>180</v>
      </c>
      <c r="W67" s="214" t="s">
        <v>937</v>
      </c>
      <c r="X67" s="191"/>
      <c r="Y67" s="191"/>
    </row>
    <row r="68" spans="1:26" ht="19.5" customHeight="1" x14ac:dyDescent="0.2">
      <c r="A68" s="276"/>
      <c r="B68" s="279"/>
      <c r="C68" s="296"/>
      <c r="D68" s="297"/>
      <c r="E68" s="301"/>
      <c r="F68" s="301"/>
      <c r="G68" s="304"/>
      <c r="H68" s="304"/>
      <c r="I68" s="307"/>
      <c r="J68" s="307"/>
      <c r="K68" s="301"/>
      <c r="L68" s="301"/>
      <c r="M68" s="265"/>
      <c r="N68" s="267"/>
      <c r="O68" s="270"/>
      <c r="P68" s="273"/>
      <c r="S68" s="34"/>
      <c r="T68" s="34" t="s">
        <v>943</v>
      </c>
      <c r="U68" s="34" t="s">
        <v>944</v>
      </c>
      <c r="V68" s="202" t="s">
        <v>182</v>
      </c>
      <c r="W68" s="34"/>
    </row>
    <row r="69" spans="1:26" ht="19.5" customHeight="1" x14ac:dyDescent="0.2">
      <c r="A69" s="276"/>
      <c r="B69" s="279"/>
      <c r="C69" s="296"/>
      <c r="D69" s="297"/>
      <c r="E69" s="301"/>
      <c r="F69" s="301"/>
      <c r="G69" s="304"/>
      <c r="H69" s="304"/>
      <c r="I69" s="307"/>
      <c r="J69" s="307"/>
      <c r="K69" s="301"/>
      <c r="L69" s="301"/>
      <c r="M69" s="265"/>
      <c r="N69" s="267"/>
      <c r="O69" s="270"/>
      <c r="P69" s="273"/>
      <c r="S69" s="34" t="s">
        <v>931</v>
      </c>
      <c r="T69" s="34"/>
      <c r="U69" s="34"/>
      <c r="W69" s="202" t="s">
        <v>182</v>
      </c>
      <c r="X69" s="214" t="s">
        <v>945</v>
      </c>
      <c r="Y69" s="191"/>
      <c r="Z69" s="191"/>
    </row>
    <row r="70" spans="1:26" ht="19.5" customHeight="1" x14ac:dyDescent="0.2">
      <c r="A70" s="276"/>
      <c r="B70" s="279"/>
      <c r="C70" s="296"/>
      <c r="D70" s="297"/>
      <c r="E70" s="301"/>
      <c r="F70" s="301"/>
      <c r="G70" s="304"/>
      <c r="H70" s="304"/>
      <c r="I70" s="307"/>
      <c r="J70" s="307"/>
      <c r="K70" s="301"/>
      <c r="L70" s="301"/>
      <c r="M70" s="265"/>
      <c r="N70" s="267"/>
      <c r="O70" s="270"/>
      <c r="P70" s="273"/>
      <c r="S70" s="34" t="s">
        <v>933</v>
      </c>
      <c r="T70" s="34"/>
      <c r="U70" s="34"/>
      <c r="V70" s="202" t="s">
        <v>182</v>
      </c>
    </row>
    <row r="71" spans="1:26" ht="19.5" customHeight="1" x14ac:dyDescent="0.2">
      <c r="A71" s="276"/>
      <c r="B71" s="279"/>
      <c r="C71" s="296"/>
      <c r="D71" s="297"/>
      <c r="E71" s="301"/>
      <c r="F71" s="301"/>
      <c r="G71" s="304"/>
      <c r="H71" s="304"/>
      <c r="I71" s="307"/>
      <c r="J71" s="307"/>
      <c r="K71" s="301"/>
      <c r="L71" s="301"/>
      <c r="M71" s="265"/>
      <c r="N71" s="267"/>
      <c r="O71" s="270"/>
      <c r="P71" s="273"/>
      <c r="S71" s="34" t="s">
        <v>946</v>
      </c>
      <c r="T71" s="34"/>
      <c r="U71" s="34"/>
      <c r="V71" s="202" t="s">
        <v>182</v>
      </c>
    </row>
    <row r="72" spans="1:26" ht="19.5" customHeight="1" x14ac:dyDescent="0.2">
      <c r="A72" s="276"/>
      <c r="B72" s="279"/>
      <c r="C72" s="296"/>
      <c r="D72" s="297"/>
      <c r="E72" s="301"/>
      <c r="F72" s="301"/>
      <c r="G72" s="304"/>
      <c r="H72" s="304"/>
      <c r="I72" s="307"/>
      <c r="J72" s="307"/>
      <c r="K72" s="301"/>
      <c r="L72" s="301"/>
      <c r="M72" s="265"/>
      <c r="N72" s="267"/>
      <c r="O72" s="270"/>
      <c r="P72" s="273"/>
      <c r="R72" t="s">
        <v>409</v>
      </c>
      <c r="S72" s="34" t="s">
        <v>24</v>
      </c>
      <c r="T72" s="34"/>
      <c r="U72" s="34"/>
      <c r="V72" s="34"/>
    </row>
    <row r="73" spans="1:26" ht="19.5" customHeight="1" x14ac:dyDescent="0.2">
      <c r="A73" s="276"/>
      <c r="B73" s="279"/>
      <c r="C73" s="296"/>
      <c r="D73" s="297"/>
      <c r="E73" s="301"/>
      <c r="F73" s="301"/>
      <c r="G73" s="304"/>
      <c r="H73" s="304"/>
      <c r="I73" s="307"/>
      <c r="J73" s="307"/>
      <c r="K73" s="301"/>
      <c r="L73" s="301"/>
      <c r="M73" s="265"/>
      <c r="N73" s="267"/>
      <c r="O73" s="270"/>
      <c r="P73" s="273"/>
      <c r="S73" s="34" t="s">
        <v>935</v>
      </c>
      <c r="T73" s="34"/>
      <c r="U73" s="34"/>
      <c r="V73" s="202" t="s">
        <v>182</v>
      </c>
    </row>
    <row r="74" spans="1:26" ht="19.5" customHeight="1" x14ac:dyDescent="0.2">
      <c r="A74" s="276"/>
      <c r="B74" s="279"/>
      <c r="C74" s="296"/>
      <c r="D74" s="297"/>
      <c r="E74" s="301"/>
      <c r="F74" s="301"/>
      <c r="G74" s="304"/>
      <c r="H74" s="304"/>
      <c r="I74" s="307"/>
      <c r="J74" s="307"/>
      <c r="K74" s="301"/>
      <c r="L74" s="301"/>
      <c r="M74" s="265"/>
      <c r="N74" s="267"/>
      <c r="O74" s="270"/>
      <c r="P74" s="273"/>
      <c r="R74" t="s">
        <v>191</v>
      </c>
      <c r="S74" s="34" t="s">
        <v>24</v>
      </c>
      <c r="T74" s="34"/>
      <c r="U74" s="34"/>
      <c r="V74" s="34"/>
    </row>
    <row r="75" spans="1:26" ht="19.5" customHeight="1" x14ac:dyDescent="0.2">
      <c r="A75" s="276"/>
      <c r="B75" s="279"/>
      <c r="C75" s="296"/>
      <c r="D75" s="297"/>
      <c r="E75" s="301"/>
      <c r="F75" s="301"/>
      <c r="G75" s="304"/>
      <c r="H75" s="304"/>
      <c r="I75" s="307"/>
      <c r="J75" s="307"/>
      <c r="K75" s="301"/>
      <c r="L75" s="301"/>
      <c r="M75" s="265"/>
      <c r="N75" s="267"/>
      <c r="O75" s="270"/>
      <c r="P75" s="273"/>
      <c r="S75" s="34" t="s">
        <v>192</v>
      </c>
      <c r="T75" s="34"/>
      <c r="U75" s="34"/>
      <c r="V75" s="34"/>
    </row>
    <row r="76" spans="1:26" ht="19.5" customHeight="1" x14ac:dyDescent="0.2">
      <c r="A76" s="276"/>
      <c r="B76" s="279"/>
      <c r="C76" s="296"/>
      <c r="D76" s="297"/>
      <c r="E76" s="301"/>
      <c r="F76" s="301"/>
      <c r="G76" s="304"/>
      <c r="H76" s="304"/>
      <c r="I76" s="307"/>
      <c r="J76" s="307"/>
      <c r="K76" s="301"/>
      <c r="L76" s="301"/>
      <c r="M76" s="265"/>
      <c r="N76" s="267"/>
      <c r="O76" s="270"/>
      <c r="P76" s="273"/>
      <c r="S76" s="34" t="s">
        <v>936</v>
      </c>
      <c r="T76" s="34"/>
      <c r="U76" s="34"/>
      <c r="V76" s="34"/>
    </row>
    <row r="77" spans="1:26" ht="19.5" customHeight="1" x14ac:dyDescent="0.2">
      <c r="A77" s="276"/>
      <c r="B77" s="279"/>
      <c r="C77" s="296"/>
      <c r="D77" s="297"/>
      <c r="E77" s="301"/>
      <c r="F77" s="301"/>
      <c r="G77" s="304"/>
      <c r="H77" s="304"/>
      <c r="I77" s="307"/>
      <c r="J77" s="307"/>
      <c r="K77" s="301"/>
      <c r="L77" s="301"/>
      <c r="M77" s="265"/>
      <c r="N77" s="267"/>
      <c r="O77" s="270"/>
      <c r="P77" s="273"/>
      <c r="S77" s="34"/>
      <c r="T77" s="34" t="s">
        <v>204</v>
      </c>
      <c r="U77" s="190">
        <v>2403017219001</v>
      </c>
      <c r="V77" s="202" t="s">
        <v>182</v>
      </c>
    </row>
    <row r="78" spans="1:26" ht="19.5" customHeight="1" x14ac:dyDescent="0.2">
      <c r="A78" s="276"/>
      <c r="B78" s="279"/>
      <c r="C78" s="296"/>
      <c r="D78" s="297"/>
      <c r="E78" s="301"/>
      <c r="F78" s="301"/>
      <c r="G78" s="304"/>
      <c r="H78" s="304"/>
      <c r="I78" s="307"/>
      <c r="J78" s="307"/>
      <c r="K78" s="301"/>
      <c r="L78" s="301"/>
      <c r="M78" s="265"/>
      <c r="N78" s="267"/>
      <c r="O78" s="270"/>
      <c r="P78" s="273"/>
      <c r="S78" s="34"/>
      <c r="T78" s="34" t="s">
        <v>938</v>
      </c>
      <c r="U78" s="190">
        <v>2403117219003</v>
      </c>
      <c r="V78" s="202" t="s">
        <v>182</v>
      </c>
    </row>
    <row r="79" spans="1:26" ht="19.5" customHeight="1" x14ac:dyDescent="0.2">
      <c r="A79" s="276"/>
      <c r="B79" s="279"/>
      <c r="C79" s="296"/>
      <c r="D79" s="297"/>
      <c r="E79" s="301"/>
      <c r="F79" s="301"/>
      <c r="G79" s="304"/>
      <c r="H79" s="304"/>
      <c r="I79" s="307"/>
      <c r="J79" s="307"/>
      <c r="K79" s="301"/>
      <c r="L79" s="301"/>
      <c r="M79" s="265"/>
      <c r="N79" s="267"/>
      <c r="O79" s="270"/>
      <c r="P79" s="273"/>
      <c r="S79" s="34"/>
      <c r="T79" s="34" t="s">
        <v>203</v>
      </c>
      <c r="U79" s="190">
        <v>2413417219001</v>
      </c>
      <c r="V79" s="202" t="s">
        <v>182</v>
      </c>
    </row>
    <row r="80" spans="1:26" ht="19.5" customHeight="1" x14ac:dyDescent="0.2">
      <c r="A80" s="276"/>
      <c r="B80" s="279"/>
      <c r="C80" s="296"/>
      <c r="D80" s="297"/>
      <c r="E80" s="301"/>
      <c r="F80" s="301"/>
      <c r="G80" s="304"/>
      <c r="H80" s="304"/>
      <c r="I80" s="307"/>
      <c r="J80" s="307"/>
      <c r="K80" s="301"/>
      <c r="L80" s="301"/>
      <c r="M80" s="265"/>
      <c r="N80" s="267"/>
      <c r="O80" s="270"/>
      <c r="P80" s="273"/>
      <c r="R80" s="34" t="s">
        <v>144</v>
      </c>
      <c r="S80" s="34" t="s">
        <v>24</v>
      </c>
      <c r="T80" s="34"/>
      <c r="U80" s="34"/>
      <c r="V80" s="34"/>
    </row>
    <row r="81" spans="1:26" ht="19.5" customHeight="1" x14ac:dyDescent="0.2">
      <c r="A81" s="276"/>
      <c r="B81" s="279"/>
      <c r="C81" s="296"/>
      <c r="D81" s="297"/>
      <c r="E81" s="301"/>
      <c r="F81" s="301"/>
      <c r="G81" s="304"/>
      <c r="H81" s="304"/>
      <c r="I81" s="307"/>
      <c r="J81" s="307"/>
      <c r="K81" s="301"/>
      <c r="L81" s="301"/>
      <c r="M81" s="265"/>
      <c r="N81" s="267"/>
      <c r="O81" s="270"/>
      <c r="P81" s="273"/>
      <c r="R81" s="34"/>
      <c r="S81" s="34" t="s">
        <v>181</v>
      </c>
      <c r="T81" s="34"/>
      <c r="U81" s="34"/>
      <c r="V81" s="34"/>
    </row>
    <row r="82" spans="1:26" ht="19.5" customHeight="1" x14ac:dyDescent="0.2">
      <c r="A82" s="276"/>
      <c r="B82" s="279"/>
      <c r="C82" s="296"/>
      <c r="D82" s="297"/>
      <c r="E82" s="301"/>
      <c r="F82" s="301"/>
      <c r="G82" s="304"/>
      <c r="H82" s="304"/>
      <c r="I82" s="307"/>
      <c r="J82" s="307"/>
      <c r="K82" s="301"/>
      <c r="L82" s="301"/>
      <c r="M82" s="265"/>
      <c r="N82" s="267"/>
      <c r="O82" s="270"/>
      <c r="P82" s="273"/>
      <c r="R82" s="34"/>
      <c r="S82" s="34" t="s">
        <v>940</v>
      </c>
      <c r="T82" s="34"/>
      <c r="U82" s="34"/>
      <c r="V82" s="34"/>
    </row>
    <row r="83" spans="1:26" ht="19.5" customHeight="1" x14ac:dyDescent="0.2">
      <c r="A83" s="276"/>
      <c r="B83" s="279"/>
      <c r="C83" s="296"/>
      <c r="D83" s="297"/>
      <c r="E83" s="301"/>
      <c r="F83" s="301"/>
      <c r="G83" s="304"/>
      <c r="H83" s="304"/>
      <c r="I83" s="307"/>
      <c r="J83" s="307"/>
      <c r="K83" s="301"/>
      <c r="L83" s="301"/>
      <c r="M83" s="265"/>
      <c r="N83" s="267"/>
      <c r="O83" s="270"/>
      <c r="P83" s="273"/>
      <c r="R83" s="34"/>
      <c r="S83" s="34"/>
      <c r="T83" s="34" t="s">
        <v>206</v>
      </c>
      <c r="U83" s="190">
        <v>2403019245402</v>
      </c>
      <c r="V83" s="202" t="s">
        <v>182</v>
      </c>
    </row>
    <row r="84" spans="1:26" ht="19.5" customHeight="1" x14ac:dyDescent="0.2">
      <c r="A84" s="276"/>
      <c r="B84" s="279"/>
      <c r="C84" s="296"/>
      <c r="D84" s="297"/>
      <c r="E84" s="301"/>
      <c r="F84" s="301"/>
      <c r="G84" s="304"/>
      <c r="H84" s="304"/>
      <c r="I84" s="307"/>
      <c r="J84" s="307"/>
      <c r="K84" s="301"/>
      <c r="L84" s="301"/>
      <c r="M84" s="265"/>
      <c r="N84" s="267"/>
      <c r="O84" s="270"/>
      <c r="P84" s="273"/>
      <c r="S84" s="34" t="s">
        <v>941</v>
      </c>
      <c r="V84" s="202" t="s">
        <v>182</v>
      </c>
    </row>
    <row r="85" spans="1:26" ht="19.5" customHeight="1" x14ac:dyDescent="0.2">
      <c r="A85" s="277"/>
      <c r="B85" s="280"/>
      <c r="C85" s="298"/>
      <c r="D85" s="299"/>
      <c r="E85" s="302"/>
      <c r="F85" s="302"/>
      <c r="G85" s="305"/>
      <c r="H85" s="305"/>
      <c r="I85" s="308"/>
      <c r="J85" s="308"/>
      <c r="K85" s="302"/>
      <c r="L85" s="302"/>
      <c r="M85" s="264"/>
      <c r="N85" s="268"/>
      <c r="O85" s="271"/>
      <c r="P85" s="274"/>
      <c r="Q85" s="62">
        <v>0.29166666666666669</v>
      </c>
    </row>
    <row r="86" spans="1:26" ht="19.5" customHeight="1" x14ac:dyDescent="0.2">
      <c r="A86" s="275" t="s">
        <v>31</v>
      </c>
      <c r="B86" s="278">
        <f>SUM(B62+1)</f>
        <v>45744</v>
      </c>
      <c r="C86" s="294" t="s">
        <v>949</v>
      </c>
      <c r="D86" s="295"/>
      <c r="E86" s="300"/>
      <c r="F86" s="300"/>
      <c r="G86" s="303">
        <v>0.36249999999999999</v>
      </c>
      <c r="H86" s="303">
        <v>0.52083333333333337</v>
      </c>
      <c r="I86" s="306">
        <v>0.55208333333333337</v>
      </c>
      <c r="J86" s="306">
        <v>0.68055555555555558</v>
      </c>
      <c r="K86" s="300"/>
      <c r="L86" s="300"/>
      <c r="M86" s="263">
        <f>(F100-E100)+(L100-K100)</f>
        <v>0</v>
      </c>
      <c r="N86" s="266">
        <f>(H86-G86)</f>
        <v>0.15833333333333338</v>
      </c>
      <c r="O86" s="269">
        <f>(J86-I86)</f>
        <v>0.12847222222222221</v>
      </c>
      <c r="P86" s="272">
        <f>SUM(M86:O100)</f>
        <v>0.28680555555555559</v>
      </c>
      <c r="R86" s="34" t="s">
        <v>242</v>
      </c>
      <c r="S86" s="34" t="s">
        <v>61</v>
      </c>
      <c r="W86" s="34"/>
    </row>
    <row r="87" spans="1:26" ht="19.5" customHeight="1" x14ac:dyDescent="0.2">
      <c r="A87" s="276"/>
      <c r="B87" s="279"/>
      <c r="C87" s="296"/>
      <c r="D87" s="297"/>
      <c r="E87" s="301"/>
      <c r="F87" s="301"/>
      <c r="G87" s="304"/>
      <c r="H87" s="304"/>
      <c r="I87" s="307"/>
      <c r="J87" s="307"/>
      <c r="K87" s="301"/>
      <c r="L87" s="301"/>
      <c r="M87" s="265"/>
      <c r="N87" s="267"/>
      <c r="O87" s="270"/>
      <c r="P87" s="273"/>
      <c r="S87" s="34" t="s">
        <v>612</v>
      </c>
      <c r="W87" s="168"/>
    </row>
    <row r="88" spans="1:26" ht="19.5" customHeight="1" x14ac:dyDescent="0.2">
      <c r="A88" s="276"/>
      <c r="B88" s="279"/>
      <c r="C88" s="296"/>
      <c r="D88" s="297"/>
      <c r="E88" s="301"/>
      <c r="F88" s="301"/>
      <c r="G88" s="304"/>
      <c r="H88" s="304"/>
      <c r="I88" s="307"/>
      <c r="J88" s="307"/>
      <c r="K88" s="301"/>
      <c r="L88" s="301"/>
      <c r="M88" s="265"/>
      <c r="N88" s="267"/>
      <c r="O88" s="270"/>
      <c r="P88" s="273"/>
      <c r="S88" s="34" t="s">
        <v>907</v>
      </c>
      <c r="W88" s="34"/>
    </row>
    <row r="89" spans="1:26" ht="19.5" customHeight="1" x14ac:dyDescent="0.2">
      <c r="A89" s="276"/>
      <c r="B89" s="279"/>
      <c r="C89" s="296"/>
      <c r="D89" s="297"/>
      <c r="E89" s="301"/>
      <c r="F89" s="301"/>
      <c r="G89" s="304"/>
      <c r="H89" s="304"/>
      <c r="I89" s="307"/>
      <c r="J89" s="307"/>
      <c r="K89" s="301"/>
      <c r="L89" s="301"/>
      <c r="M89" s="265"/>
      <c r="N89" s="267"/>
      <c r="O89" s="270"/>
      <c r="P89" s="273"/>
      <c r="S89" s="34"/>
      <c r="T89" s="34" t="s">
        <v>675</v>
      </c>
      <c r="U89" s="34" t="s">
        <v>676</v>
      </c>
      <c r="V89" s="202" t="s">
        <v>182</v>
      </c>
      <c r="W89" s="219" t="s">
        <v>916</v>
      </c>
    </row>
    <row r="90" spans="1:26" ht="19.5" customHeight="1" x14ac:dyDescent="0.2">
      <c r="A90" s="276"/>
      <c r="B90" s="279"/>
      <c r="C90" s="296"/>
      <c r="D90" s="297"/>
      <c r="E90" s="301"/>
      <c r="F90" s="301"/>
      <c r="G90" s="304"/>
      <c r="H90" s="304"/>
      <c r="I90" s="307"/>
      <c r="J90" s="307"/>
      <c r="K90" s="301"/>
      <c r="L90" s="301"/>
      <c r="M90" s="265"/>
      <c r="N90" s="267"/>
      <c r="O90" s="270"/>
      <c r="P90" s="273"/>
      <c r="S90" s="34"/>
      <c r="T90" s="34" t="s">
        <v>712</v>
      </c>
      <c r="U90" s="34" t="s">
        <v>677</v>
      </c>
      <c r="V90" s="187" t="s">
        <v>180</v>
      </c>
      <c r="W90" s="219" t="s">
        <v>917</v>
      </c>
    </row>
    <row r="91" spans="1:26" ht="19.5" customHeight="1" x14ac:dyDescent="0.2">
      <c r="A91" s="276"/>
      <c r="B91" s="279"/>
      <c r="C91" s="296"/>
      <c r="D91" s="297"/>
      <c r="E91" s="301"/>
      <c r="F91" s="301"/>
      <c r="G91" s="304"/>
      <c r="H91" s="304"/>
      <c r="I91" s="307"/>
      <c r="J91" s="307"/>
      <c r="K91" s="301"/>
      <c r="L91" s="301"/>
      <c r="M91" s="265"/>
      <c r="N91" s="267"/>
      <c r="O91" s="270"/>
      <c r="P91" s="273"/>
      <c r="S91" s="34"/>
      <c r="T91" s="34" t="s">
        <v>534</v>
      </c>
      <c r="U91" s="34" t="s">
        <v>942</v>
      </c>
      <c r="V91" s="202" t="s">
        <v>182</v>
      </c>
      <c r="W91" s="214" t="s">
        <v>937</v>
      </c>
      <c r="X91" s="191"/>
      <c r="Y91" s="191"/>
      <c r="Z91" s="34"/>
    </row>
    <row r="92" spans="1:26" ht="19.5" customHeight="1" x14ac:dyDescent="0.2">
      <c r="A92" s="276"/>
      <c r="B92" s="279"/>
      <c r="C92" s="296"/>
      <c r="D92" s="297"/>
      <c r="E92" s="301"/>
      <c r="F92" s="301"/>
      <c r="G92" s="304"/>
      <c r="H92" s="304"/>
      <c r="I92" s="307"/>
      <c r="J92" s="307"/>
      <c r="K92" s="301"/>
      <c r="L92" s="301"/>
      <c r="M92" s="265"/>
      <c r="N92" s="267"/>
      <c r="O92" s="270"/>
      <c r="P92" s="273"/>
      <c r="S92" s="34" t="s">
        <v>948</v>
      </c>
      <c r="T92" s="34"/>
      <c r="U92" s="34"/>
      <c r="V92" s="202" t="s">
        <v>182</v>
      </c>
      <c r="Z92" s="34"/>
    </row>
    <row r="93" spans="1:26" ht="19.5" customHeight="1" x14ac:dyDescent="0.2">
      <c r="A93" s="276"/>
      <c r="B93" s="279"/>
      <c r="C93" s="296"/>
      <c r="D93" s="297"/>
      <c r="E93" s="301"/>
      <c r="F93" s="301"/>
      <c r="G93" s="304"/>
      <c r="H93" s="304"/>
      <c r="I93" s="307"/>
      <c r="J93" s="307"/>
      <c r="K93" s="301"/>
      <c r="L93" s="301"/>
      <c r="M93" s="265"/>
      <c r="N93" s="267"/>
      <c r="O93" s="270"/>
      <c r="P93" s="273"/>
      <c r="R93" s="34" t="s">
        <v>448</v>
      </c>
      <c r="S93" s="34" t="s">
        <v>32</v>
      </c>
      <c r="T93" s="34"/>
      <c r="U93" s="34"/>
      <c r="W93" s="34"/>
      <c r="Z93" s="34"/>
    </row>
    <row r="94" spans="1:26" ht="19.5" customHeight="1" x14ac:dyDescent="0.2">
      <c r="A94" s="276"/>
      <c r="B94" s="279"/>
      <c r="C94" s="296"/>
      <c r="D94" s="297"/>
      <c r="E94" s="301"/>
      <c r="F94" s="301"/>
      <c r="G94" s="304"/>
      <c r="H94" s="304"/>
      <c r="I94" s="307"/>
      <c r="J94" s="307"/>
      <c r="K94" s="301"/>
      <c r="L94" s="301"/>
      <c r="M94" s="265"/>
      <c r="N94" s="267"/>
      <c r="O94" s="270"/>
      <c r="P94" s="273"/>
      <c r="S94" s="34" t="s">
        <v>88</v>
      </c>
      <c r="T94" s="34"/>
      <c r="U94" s="34"/>
      <c r="W94" s="34"/>
      <c r="Z94" s="34"/>
    </row>
    <row r="95" spans="1:26" ht="19.5" customHeight="1" x14ac:dyDescent="0.2">
      <c r="A95" s="276"/>
      <c r="B95" s="279"/>
      <c r="C95" s="296"/>
      <c r="D95" s="297"/>
      <c r="E95" s="301"/>
      <c r="F95" s="301"/>
      <c r="G95" s="304"/>
      <c r="H95" s="304"/>
      <c r="I95" s="307"/>
      <c r="J95" s="307"/>
      <c r="K95" s="301"/>
      <c r="L95" s="301"/>
      <c r="M95" s="265"/>
      <c r="N95" s="267"/>
      <c r="O95" s="270"/>
      <c r="P95" s="273"/>
      <c r="S95" s="34" t="s">
        <v>947</v>
      </c>
      <c r="T95" s="34"/>
      <c r="U95" s="202" t="s">
        <v>182</v>
      </c>
      <c r="W95" s="34"/>
      <c r="Z95" s="34"/>
    </row>
    <row r="96" spans="1:26" ht="19.5" customHeight="1" x14ac:dyDescent="0.2">
      <c r="A96" s="276"/>
      <c r="B96" s="279"/>
      <c r="C96" s="296"/>
      <c r="D96" s="297"/>
      <c r="E96" s="301"/>
      <c r="F96" s="301"/>
      <c r="G96" s="304"/>
      <c r="H96" s="304"/>
      <c r="I96" s="307"/>
      <c r="J96" s="307"/>
      <c r="K96" s="301"/>
      <c r="L96" s="301"/>
      <c r="M96" s="265"/>
      <c r="N96" s="267"/>
      <c r="O96" s="270"/>
      <c r="P96" s="273"/>
      <c r="R96" s="34" t="s">
        <v>144</v>
      </c>
      <c r="S96" s="34" t="s">
        <v>32</v>
      </c>
      <c r="T96" s="34"/>
      <c r="U96" s="34"/>
      <c r="W96" s="34"/>
      <c r="Z96" s="34"/>
    </row>
    <row r="97" spans="1:26" ht="19.5" customHeight="1" x14ac:dyDescent="0.2">
      <c r="A97" s="276"/>
      <c r="B97" s="279"/>
      <c r="C97" s="296"/>
      <c r="D97" s="297"/>
      <c r="E97" s="301"/>
      <c r="F97" s="301"/>
      <c r="G97" s="304"/>
      <c r="H97" s="304"/>
      <c r="I97" s="307"/>
      <c r="J97" s="307"/>
      <c r="K97" s="301"/>
      <c r="L97" s="301"/>
      <c r="M97" s="265"/>
      <c r="N97" s="267"/>
      <c r="O97" s="270"/>
      <c r="P97" s="273"/>
      <c r="S97" s="34" t="s">
        <v>181</v>
      </c>
      <c r="T97" s="34"/>
      <c r="U97" s="34"/>
      <c r="W97" s="34"/>
      <c r="Z97" s="34"/>
    </row>
    <row r="98" spans="1:26" ht="19.5" customHeight="1" x14ac:dyDescent="0.2">
      <c r="A98" s="276"/>
      <c r="B98" s="279"/>
      <c r="C98" s="296"/>
      <c r="D98" s="297"/>
      <c r="E98" s="301"/>
      <c r="F98" s="301"/>
      <c r="G98" s="304"/>
      <c r="H98" s="304"/>
      <c r="I98" s="307"/>
      <c r="J98" s="307"/>
      <c r="K98" s="301"/>
      <c r="L98" s="301"/>
      <c r="M98" s="265"/>
      <c r="N98" s="267"/>
      <c r="O98" s="270"/>
      <c r="P98" s="273"/>
      <c r="S98" s="34" t="s">
        <v>950</v>
      </c>
      <c r="T98" s="34"/>
      <c r="U98" s="34"/>
      <c r="W98" s="34"/>
      <c r="Z98" s="34"/>
    </row>
    <row r="99" spans="1:26" ht="19.5" customHeight="1" x14ac:dyDescent="0.2">
      <c r="A99" s="276"/>
      <c r="B99" s="279"/>
      <c r="C99" s="296"/>
      <c r="D99" s="297"/>
      <c r="E99" s="301"/>
      <c r="F99" s="301"/>
      <c r="G99" s="304"/>
      <c r="H99" s="304"/>
      <c r="I99" s="307"/>
      <c r="J99" s="307"/>
      <c r="K99" s="301"/>
      <c r="L99" s="301"/>
      <c r="M99" s="265"/>
      <c r="N99" s="267"/>
      <c r="O99" s="270"/>
      <c r="P99" s="273"/>
      <c r="S99" s="34" t="s">
        <v>951</v>
      </c>
      <c r="T99" s="34"/>
      <c r="U99" s="34"/>
      <c r="W99" s="34"/>
      <c r="Z99" s="34"/>
    </row>
    <row r="100" spans="1:26" ht="19.5" customHeight="1" x14ac:dyDescent="0.2">
      <c r="A100" s="277"/>
      <c r="B100" s="280"/>
      <c r="C100" s="298"/>
      <c r="D100" s="299"/>
      <c r="E100" s="302"/>
      <c r="F100" s="302"/>
      <c r="G100" s="305"/>
      <c r="H100" s="305"/>
      <c r="I100" s="308"/>
      <c r="J100" s="308"/>
      <c r="K100" s="302"/>
      <c r="L100" s="302"/>
      <c r="M100" s="264"/>
      <c r="N100" s="268"/>
      <c r="O100" s="271"/>
      <c r="P100" s="274"/>
      <c r="Q100" s="62">
        <v>0</v>
      </c>
      <c r="W100" s="34"/>
    </row>
    <row r="101" spans="1:26" ht="19.5" customHeight="1" x14ac:dyDescent="0.2">
      <c r="A101" s="35" t="s">
        <v>34</v>
      </c>
      <c r="B101" s="36">
        <f>SUM(B86+1)</f>
        <v>45745</v>
      </c>
      <c r="C101" s="294"/>
      <c r="D101" s="295"/>
      <c r="E101" s="300"/>
      <c r="F101" s="300"/>
      <c r="G101" s="300"/>
      <c r="H101" s="300"/>
      <c r="I101" s="300"/>
      <c r="J101" s="300"/>
      <c r="K101" s="300"/>
      <c r="L101" s="300"/>
      <c r="M101" s="263">
        <f>(F101-E101)+(L101-K101)+(F102-E102)+(L102-K102)</f>
        <v>0</v>
      </c>
      <c r="N101" s="263">
        <f>(H101-G101)+(J101-I101)+(H102-G102)+(J102-I102)</f>
        <v>0</v>
      </c>
      <c r="O101" s="263">
        <f>(H101-G101)+(J101-I101)</f>
        <v>0</v>
      </c>
      <c r="P101" s="263">
        <f>SUM(M101:O102)</f>
        <v>0</v>
      </c>
    </row>
    <row r="102" spans="1:26" ht="19.5" customHeight="1" x14ac:dyDescent="0.2">
      <c r="A102" s="37" t="s">
        <v>35</v>
      </c>
      <c r="B102" s="36">
        <f>SUM(B101+1)</f>
        <v>45746</v>
      </c>
      <c r="C102" s="298"/>
      <c r="D102" s="299"/>
      <c r="E102" s="302"/>
      <c r="F102" s="302"/>
      <c r="G102" s="302"/>
      <c r="H102" s="302"/>
      <c r="I102" s="302"/>
      <c r="J102" s="302"/>
      <c r="K102" s="302"/>
      <c r="L102" s="302"/>
      <c r="M102" s="264"/>
      <c r="N102" s="264"/>
      <c r="O102" s="264"/>
      <c r="P102" s="264"/>
    </row>
    <row r="103" spans="1:26" ht="30" customHeight="1" x14ac:dyDescent="0.2">
      <c r="A103" s="38"/>
      <c r="B103" s="38"/>
      <c r="C103" s="38"/>
      <c r="D103" s="38"/>
      <c r="E103" s="39"/>
      <c r="F103" s="40"/>
      <c r="G103" s="40"/>
      <c r="H103" s="38"/>
      <c r="I103" s="38"/>
      <c r="J103" s="38"/>
      <c r="K103" s="41"/>
      <c r="L103" s="41"/>
      <c r="M103" s="41"/>
      <c r="N103" s="38"/>
    </row>
    <row r="104" spans="1:26" ht="30.75" customHeight="1" x14ac:dyDescent="0.2">
      <c r="A104" s="38"/>
      <c r="B104" s="38"/>
      <c r="C104" s="38"/>
      <c r="D104" s="38"/>
      <c r="F104" s="38"/>
      <c r="G104" s="38"/>
      <c r="H104" s="38"/>
      <c r="I104" s="38"/>
      <c r="J104" s="281" t="s">
        <v>36</v>
      </c>
      <c r="K104" s="281"/>
      <c r="L104" s="281"/>
      <c r="M104" s="108">
        <f>SUM(M9+M27+M49+M62+M86+M101+M102)</f>
        <v>0</v>
      </c>
      <c r="N104" s="110">
        <f>SUM(N9+N27+N49+N62+N86+N101+N102)</f>
        <v>0.8715277777777779</v>
      </c>
      <c r="O104" s="109">
        <f>SUM(O9+O27+O49+O62+O86+O101+O102)</f>
        <v>0.78888888888888875</v>
      </c>
      <c r="P104" s="111">
        <f>SUM(P9+P27+P49+P62+P86+P101+P102)</f>
        <v>1.6604166666666667</v>
      </c>
    </row>
    <row r="105" spans="1:26" ht="30.75" customHeight="1" x14ac:dyDescent="0.2">
      <c r="A105" s="38"/>
      <c r="B105" s="38"/>
      <c r="C105" s="38"/>
      <c r="D105" s="38"/>
      <c r="F105" s="38"/>
      <c r="G105" s="38"/>
      <c r="H105" s="38"/>
      <c r="I105" s="38"/>
      <c r="J105" s="281" t="s">
        <v>37</v>
      </c>
      <c r="K105" s="281"/>
      <c r="L105" s="282"/>
      <c r="M105" s="42"/>
      <c r="N105" s="51">
        <f>SUM(Q9:Q102)</f>
        <v>1.1666666666666667</v>
      </c>
      <c r="O105" s="43"/>
    </row>
    <row r="106" spans="1:26" ht="30.75" customHeight="1" x14ac:dyDescent="0.2">
      <c r="A106" s="38"/>
      <c r="B106" s="38"/>
      <c r="C106" s="38"/>
      <c r="D106" s="38"/>
      <c r="F106" s="38"/>
      <c r="G106" s="38"/>
      <c r="H106" s="38"/>
      <c r="I106" s="38"/>
      <c r="J106" s="281" t="s">
        <v>38</v>
      </c>
      <c r="K106" s="281"/>
      <c r="L106" s="282"/>
      <c r="M106" s="42"/>
      <c r="N106" s="51">
        <f>SUM(P104-N105)</f>
        <v>0.49374999999999991</v>
      </c>
      <c r="O106" s="43"/>
    </row>
    <row r="107" spans="1:26" ht="30.75" customHeight="1" x14ac:dyDescent="0.2">
      <c r="A107" s="38"/>
      <c r="B107" s="38"/>
      <c r="C107" s="38"/>
      <c r="D107" s="38"/>
      <c r="F107" s="38"/>
      <c r="G107" s="38"/>
      <c r="H107" s="38"/>
      <c r="I107" s="38"/>
      <c r="J107" s="281" t="s">
        <v>39</v>
      </c>
      <c r="K107" s="281"/>
      <c r="L107" s="282"/>
      <c r="M107" s="42"/>
      <c r="N107" s="51">
        <f>'SEM12'!N120</f>
        <v>2.1409722222222234</v>
      </c>
      <c r="O107" s="43"/>
    </row>
    <row r="108" spans="1:26" ht="30.75" customHeight="1" x14ac:dyDescent="0.2">
      <c r="H108" s="38"/>
      <c r="I108" s="38"/>
      <c r="J108" s="281" t="s">
        <v>40</v>
      </c>
      <c r="K108" s="281"/>
      <c r="L108" s="282"/>
      <c r="M108" s="44"/>
      <c r="N108" s="52">
        <f>N106+N107</f>
        <v>2.6347222222222233</v>
      </c>
      <c r="O108" s="45"/>
    </row>
    <row r="115" spans="5:9" x14ac:dyDescent="0.2">
      <c r="F115" s="38"/>
      <c r="G115" s="38"/>
      <c r="H115" s="38"/>
      <c r="I115" s="38"/>
    </row>
    <row r="116" spans="5:9" x14ac:dyDescent="0.2">
      <c r="F116" s="38"/>
      <c r="G116" s="38"/>
      <c r="H116" s="38"/>
      <c r="I116" s="38"/>
    </row>
    <row r="117" spans="5:9" x14ac:dyDescent="0.2">
      <c r="F117" s="38"/>
      <c r="G117" s="38"/>
      <c r="H117" s="38"/>
      <c r="I117" s="38"/>
    </row>
    <row r="118" spans="5:9" x14ac:dyDescent="0.2">
      <c r="F118" s="38"/>
      <c r="G118" s="38"/>
      <c r="H118" s="38"/>
      <c r="I118" s="38"/>
    </row>
    <row r="119" spans="5:9" x14ac:dyDescent="0.2">
      <c r="F119" s="38"/>
      <c r="G119" s="38"/>
      <c r="H119" s="38"/>
      <c r="I119" s="38"/>
    </row>
    <row r="120" spans="5:9" x14ac:dyDescent="0.2">
      <c r="F120" s="38"/>
      <c r="G120" s="38"/>
      <c r="H120" s="38"/>
      <c r="I120" s="38"/>
    </row>
    <row r="126" spans="5:9" x14ac:dyDescent="0.2">
      <c r="E126" s="15"/>
    </row>
  </sheetData>
  <mergeCells count="99">
    <mergeCell ref="J101:J102"/>
    <mergeCell ref="C101:D102"/>
    <mergeCell ref="G101:G102"/>
    <mergeCell ref="H101:H102"/>
    <mergeCell ref="I101:I102"/>
    <mergeCell ref="J9:J26"/>
    <mergeCell ref="J27:J48"/>
    <mergeCell ref="J49:J61"/>
    <mergeCell ref="J62:J85"/>
    <mergeCell ref="J86:J100"/>
    <mergeCell ref="I9:I26"/>
    <mergeCell ref="I27:I48"/>
    <mergeCell ref="I49:I61"/>
    <mergeCell ref="I62:I85"/>
    <mergeCell ref="I86:I100"/>
    <mergeCell ref="H9:H26"/>
    <mergeCell ref="H27:H48"/>
    <mergeCell ref="H49:H61"/>
    <mergeCell ref="H62:H85"/>
    <mergeCell ref="H86:H100"/>
    <mergeCell ref="G9:G26"/>
    <mergeCell ref="G27:G48"/>
    <mergeCell ref="G49:G61"/>
    <mergeCell ref="G62:G85"/>
    <mergeCell ref="G86:G100"/>
    <mergeCell ref="K62:K85"/>
    <mergeCell ref="L62:L85"/>
    <mergeCell ref="K86:K100"/>
    <mergeCell ref="L86:L100"/>
    <mergeCell ref="K101:K102"/>
    <mergeCell ref="L101:L102"/>
    <mergeCell ref="K9:K26"/>
    <mergeCell ref="L9:L26"/>
    <mergeCell ref="K27:K48"/>
    <mergeCell ref="L27:L48"/>
    <mergeCell ref="K49:K61"/>
    <mergeCell ref="L49:L61"/>
    <mergeCell ref="E62:E85"/>
    <mergeCell ref="F62:F85"/>
    <mergeCell ref="E86:E100"/>
    <mergeCell ref="F86:F100"/>
    <mergeCell ref="E101:E102"/>
    <mergeCell ref="F101:F102"/>
    <mergeCell ref="E9:E26"/>
    <mergeCell ref="F9:F26"/>
    <mergeCell ref="E27:E48"/>
    <mergeCell ref="F27:F48"/>
    <mergeCell ref="E49:E61"/>
    <mergeCell ref="F49:F61"/>
    <mergeCell ref="C9:D26"/>
    <mergeCell ref="C27:D48"/>
    <mergeCell ref="C49:D61"/>
    <mergeCell ref="C62:D85"/>
    <mergeCell ref="C86:D100"/>
    <mergeCell ref="Q6:Q7"/>
    <mergeCell ref="A1:N1"/>
    <mergeCell ref="G6:H6"/>
    <mergeCell ref="I6:J6"/>
    <mergeCell ref="K6:L6"/>
    <mergeCell ref="M6:P6"/>
    <mergeCell ref="J108:L108"/>
    <mergeCell ref="J104:L104"/>
    <mergeCell ref="J105:L105"/>
    <mergeCell ref="J106:L106"/>
    <mergeCell ref="J107:L107"/>
    <mergeCell ref="A86:A100"/>
    <mergeCell ref="B9:B26"/>
    <mergeCell ref="B27:B48"/>
    <mergeCell ref="B49:B61"/>
    <mergeCell ref="B62:B85"/>
    <mergeCell ref="B86:B100"/>
    <mergeCell ref="A9:A26"/>
    <mergeCell ref="A27:A48"/>
    <mergeCell ref="A49:A61"/>
    <mergeCell ref="A62:A85"/>
    <mergeCell ref="M9:M26"/>
    <mergeCell ref="N9:N26"/>
    <mergeCell ref="O9:O26"/>
    <mergeCell ref="P9:P26"/>
    <mergeCell ref="M27:M48"/>
    <mergeCell ref="N27:N48"/>
    <mergeCell ref="O27:O48"/>
    <mergeCell ref="P27:P48"/>
    <mergeCell ref="M49:M61"/>
    <mergeCell ref="N49:N61"/>
    <mergeCell ref="O49:O61"/>
    <mergeCell ref="P49:P61"/>
    <mergeCell ref="M62:M85"/>
    <mergeCell ref="N62:N85"/>
    <mergeCell ref="O62:O85"/>
    <mergeCell ref="P62:P85"/>
    <mergeCell ref="M101:M102"/>
    <mergeCell ref="N101:N102"/>
    <mergeCell ref="O101:O102"/>
    <mergeCell ref="P101:P102"/>
    <mergeCell ref="M86:M100"/>
    <mergeCell ref="N86:N100"/>
    <mergeCell ref="O86:O100"/>
    <mergeCell ref="P86:P100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6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E40"/>
  <sheetViews>
    <sheetView zoomScaleNormal="100" workbookViewId="0">
      <selection activeCell="E2" sqref="E2"/>
    </sheetView>
  </sheetViews>
  <sheetFormatPr defaultColWidth="11.42578125" defaultRowHeight="12.75" x14ac:dyDescent="0.2"/>
  <cols>
    <col min="1" max="1" width="15.7109375" bestFit="1" customWidth="1"/>
    <col min="3" max="3" width="16.7109375" customWidth="1"/>
    <col min="4" max="4" width="14.42578125" style="54" bestFit="1" customWidth="1"/>
  </cols>
  <sheetData>
    <row r="1" spans="1:5" x14ac:dyDescent="0.2">
      <c r="A1" t="s">
        <v>65</v>
      </c>
      <c r="B1" s="118" t="s">
        <v>66</v>
      </c>
      <c r="E1" s="100">
        <v>43928</v>
      </c>
    </row>
    <row r="3" spans="1:5" ht="13.5" thickBot="1" x14ac:dyDescent="0.25"/>
    <row r="4" spans="1:5" ht="13.5" thickBot="1" x14ac:dyDescent="0.25">
      <c r="A4" s="66" t="s">
        <v>67</v>
      </c>
      <c r="B4" s="89" t="s">
        <v>68</v>
      </c>
      <c r="C4" s="90" t="s">
        <v>69</v>
      </c>
      <c r="D4" s="68" t="s">
        <v>70</v>
      </c>
    </row>
    <row r="5" spans="1:5" x14ac:dyDescent="0.2">
      <c r="A5" s="69"/>
      <c r="B5" s="70"/>
      <c r="C5" s="70"/>
      <c r="D5" s="71"/>
    </row>
    <row r="6" spans="1:5" x14ac:dyDescent="0.2">
      <c r="A6" s="72" t="s">
        <v>71</v>
      </c>
      <c r="B6" s="88">
        <v>1</v>
      </c>
      <c r="C6" s="119" t="s">
        <v>72</v>
      </c>
      <c r="D6" s="74">
        <f>'SEM1'!N60</f>
        <v>7.7777777777777835E-2</v>
      </c>
    </row>
    <row r="7" spans="1:5" x14ac:dyDescent="0.2">
      <c r="A7" s="72"/>
      <c r="B7" s="88">
        <v>2</v>
      </c>
      <c r="C7" s="119" t="s">
        <v>72</v>
      </c>
      <c r="D7" s="74">
        <f>'SEM2'!N107</f>
        <v>0.2347222222222225</v>
      </c>
    </row>
    <row r="8" spans="1:5" x14ac:dyDescent="0.2">
      <c r="A8" s="72"/>
      <c r="B8" s="88">
        <v>3</v>
      </c>
      <c r="C8" s="119" t="s">
        <v>72</v>
      </c>
      <c r="D8" s="74">
        <f>'SEM3'!N106</f>
        <v>0.12708333333333344</v>
      </c>
    </row>
    <row r="9" spans="1:5" x14ac:dyDescent="0.2">
      <c r="A9" s="72"/>
      <c r="B9" s="88">
        <v>4</v>
      </c>
      <c r="C9" s="119" t="s">
        <v>72</v>
      </c>
      <c r="D9" s="74">
        <f>'SEM4'!N113</f>
        <v>0.13333333333333308</v>
      </c>
    </row>
    <row r="10" spans="1:5" x14ac:dyDescent="0.2">
      <c r="A10" s="72" t="s">
        <v>73</v>
      </c>
      <c r="B10" s="88">
        <v>5</v>
      </c>
      <c r="C10" s="119" t="s">
        <v>72</v>
      </c>
      <c r="D10" s="74">
        <f>'SEM5'!N121</f>
        <v>0.19861111111111107</v>
      </c>
    </row>
    <row r="11" spans="1:5" x14ac:dyDescent="0.2">
      <c r="A11" s="72"/>
      <c r="B11" s="88">
        <v>6</v>
      </c>
      <c r="C11" s="119" t="s">
        <v>72</v>
      </c>
      <c r="D11" s="74">
        <f>'SEM6'!N115</f>
        <v>0.20763888888888915</v>
      </c>
      <c r="E11" s="34"/>
    </row>
    <row r="12" spans="1:5" x14ac:dyDescent="0.2">
      <c r="A12" s="72"/>
      <c r="B12" s="88">
        <v>7</v>
      </c>
      <c r="C12" s="119" t="s">
        <v>72</v>
      </c>
      <c r="D12" s="74">
        <f>'SEM7'!N102</f>
        <v>0.17708333333333348</v>
      </c>
    </row>
    <row r="13" spans="1:5" x14ac:dyDescent="0.2">
      <c r="A13" s="72"/>
      <c r="B13" s="88">
        <v>8</v>
      </c>
      <c r="C13" s="119" t="s">
        <v>72</v>
      </c>
      <c r="D13" s="74">
        <f>'SEM8'!N150</f>
        <v>0.15000000000000013</v>
      </c>
    </row>
    <row r="14" spans="1:5" x14ac:dyDescent="0.2">
      <c r="A14" s="72" t="s">
        <v>74</v>
      </c>
      <c r="B14" s="88">
        <v>9</v>
      </c>
      <c r="C14" s="119" t="s">
        <v>72</v>
      </c>
      <c r="D14" s="74">
        <f>'SEM9'!N104</f>
        <v>0.17986111111111125</v>
      </c>
    </row>
    <row r="15" spans="1:5" x14ac:dyDescent="0.2">
      <c r="A15" s="72"/>
      <c r="B15" s="88">
        <v>10</v>
      </c>
      <c r="C15" s="119" t="s">
        <v>72</v>
      </c>
      <c r="D15" s="74">
        <f>'SEM10'!N94</f>
        <v>0.15486111111111112</v>
      </c>
    </row>
    <row r="16" spans="1:5" x14ac:dyDescent="0.2">
      <c r="A16" s="72"/>
      <c r="B16" s="88">
        <v>11</v>
      </c>
      <c r="C16" s="119" t="s">
        <v>72</v>
      </c>
      <c r="D16" s="74">
        <f>'SEM11'!N121</f>
        <v>0.24722222222222245</v>
      </c>
    </row>
    <row r="17" spans="1:4" x14ac:dyDescent="0.2">
      <c r="A17" s="72"/>
      <c r="B17" s="88">
        <v>12</v>
      </c>
      <c r="C17" s="119" t="s">
        <v>72</v>
      </c>
      <c r="D17" s="74">
        <f>'SEM12'!N118</f>
        <v>0.25277777777777777</v>
      </c>
    </row>
    <row r="18" spans="1:4" x14ac:dyDescent="0.2">
      <c r="A18" s="72"/>
      <c r="B18" s="88">
        <v>13</v>
      </c>
      <c r="C18" s="119" t="s">
        <v>72</v>
      </c>
      <c r="D18" s="74">
        <f>'SEM13'!N106</f>
        <v>0.49374999999999991</v>
      </c>
    </row>
    <row r="19" spans="1:4" x14ac:dyDescent="0.2">
      <c r="A19" s="72"/>
      <c r="B19" s="88"/>
      <c r="C19" s="73"/>
      <c r="D19" s="74"/>
    </row>
    <row r="20" spans="1:4" x14ac:dyDescent="0.2">
      <c r="A20" s="72"/>
      <c r="B20" s="88"/>
      <c r="C20" s="73"/>
      <c r="D20" s="74"/>
    </row>
    <row r="21" spans="1:4" x14ac:dyDescent="0.2">
      <c r="A21" s="72"/>
      <c r="B21" s="88"/>
      <c r="C21" s="73"/>
      <c r="D21" s="74"/>
    </row>
    <row r="22" spans="1:4" x14ac:dyDescent="0.2">
      <c r="A22" s="72"/>
      <c r="B22" s="88"/>
      <c r="C22" s="73"/>
      <c r="D22" s="74"/>
    </row>
    <row r="23" spans="1:4" x14ac:dyDescent="0.2">
      <c r="A23" s="72"/>
      <c r="B23" s="88"/>
      <c r="C23" s="73"/>
      <c r="D23" s="74"/>
    </row>
    <row r="24" spans="1:4" x14ac:dyDescent="0.2">
      <c r="A24" s="72"/>
      <c r="B24" s="88"/>
      <c r="C24" s="73"/>
      <c r="D24" s="74"/>
    </row>
    <row r="25" spans="1:4" x14ac:dyDescent="0.2">
      <c r="A25" s="72"/>
      <c r="B25" s="73"/>
      <c r="C25" s="73"/>
      <c r="D25" s="74"/>
    </row>
    <row r="26" spans="1:4" x14ac:dyDescent="0.2">
      <c r="A26" s="72"/>
      <c r="B26" s="73"/>
      <c r="C26" s="73" t="s">
        <v>9</v>
      </c>
      <c r="D26" s="74">
        <f>SUM(D6:D24)</f>
        <v>2.6347222222222233</v>
      </c>
    </row>
    <row r="27" spans="1:4" ht="13.5" thickBot="1" x14ac:dyDescent="0.25">
      <c r="A27" s="92"/>
      <c r="B27" s="76"/>
      <c r="C27" s="76"/>
      <c r="D27" s="93"/>
    </row>
    <row r="28" spans="1:4" x14ac:dyDescent="0.2">
      <c r="B28" s="91"/>
    </row>
    <row r="29" spans="1:4" x14ac:dyDescent="0.2">
      <c r="B29" s="91"/>
    </row>
    <row r="30" spans="1:4" x14ac:dyDescent="0.2">
      <c r="B30" s="91"/>
    </row>
    <row r="40" spans="5:5" x14ac:dyDescent="0.2">
      <c r="E40" s="100"/>
    </row>
  </sheetData>
  <phoneticPr fontId="0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>
    <oddHeader>&amp;L&amp;G</oddHead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12">
    <pageSetUpPr fitToPage="1"/>
  </sheetPr>
  <dimension ref="A1:AB135"/>
  <sheetViews>
    <sheetView topLeftCell="A88" zoomScale="85" zoomScaleNormal="85" workbookViewId="0">
      <selection activeCell="V105" sqref="V105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6.85546875" customWidth="1"/>
    <col min="19" max="19" width="13.85546875" customWidth="1"/>
    <col min="20" max="20" width="19.7109375" customWidth="1"/>
    <col min="21" max="21" width="23.140625" customWidth="1"/>
    <col min="22" max="22" width="14.85546875" customWidth="1"/>
    <col min="23" max="23" width="13.42578125" customWidth="1"/>
    <col min="25" max="25" width="13.42578125" customWidth="1"/>
  </cols>
  <sheetData>
    <row r="1" spans="1:23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3" ht="60.6" hidden="1" customHeight="1" x14ac:dyDescent="0.2"/>
    <row r="3" spans="1:23" s="3" customFormat="1" ht="12.75" customHeight="1" x14ac:dyDescent="0.2">
      <c r="K3" s="4"/>
      <c r="L3" s="4"/>
      <c r="M3" s="4"/>
      <c r="O3" s="5"/>
      <c r="P3" s="5"/>
      <c r="Q3" s="60"/>
    </row>
    <row r="4" spans="1:23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3" ht="39" customHeight="1" x14ac:dyDescent="0.2">
      <c r="A5" s="12" t="s">
        <v>75</v>
      </c>
      <c r="B5" s="13" t="s">
        <v>3</v>
      </c>
      <c r="C5" s="14">
        <f>SUM('SEM13'!B102+1)</f>
        <v>45747</v>
      </c>
      <c r="D5" s="15" t="s">
        <v>4</v>
      </c>
      <c r="E5" s="16">
        <f>SUM(B117)</f>
        <v>45753</v>
      </c>
      <c r="F5" s="17"/>
      <c r="G5" s="17"/>
      <c r="H5" s="17"/>
      <c r="I5" s="17"/>
      <c r="J5" s="17"/>
      <c r="K5" s="18"/>
      <c r="L5" s="18"/>
      <c r="P5" s="19"/>
    </row>
    <row r="6" spans="1:23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3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3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3" ht="19.5" customHeight="1" x14ac:dyDescent="0.2">
      <c r="A9" s="275" t="s">
        <v>20</v>
      </c>
      <c r="B9" s="278">
        <f>SUM(C5)</f>
        <v>45747</v>
      </c>
      <c r="C9" s="294" t="s">
        <v>957</v>
      </c>
      <c r="D9" s="295"/>
      <c r="E9" s="370"/>
      <c r="F9" s="370"/>
      <c r="G9" s="373">
        <v>0.36041666666666666</v>
      </c>
      <c r="H9" s="373">
        <v>0.52083333333333337</v>
      </c>
      <c r="I9" s="324">
        <v>0.56944444444444442</v>
      </c>
      <c r="J9" s="324">
        <v>0.72916666666666663</v>
      </c>
      <c r="K9" s="370"/>
      <c r="L9" s="370"/>
      <c r="M9" s="318">
        <f>(F26-E26)+(L26-K26)</f>
        <v>0</v>
      </c>
      <c r="N9" s="364">
        <f>(H9-G9)</f>
        <v>0.16041666666666671</v>
      </c>
      <c r="O9" s="321">
        <f>(J9-I9)</f>
        <v>0.15972222222222221</v>
      </c>
      <c r="P9" s="367">
        <f>SUM(M9:O26)</f>
        <v>0.32013888888888892</v>
      </c>
      <c r="R9" s="34" t="s">
        <v>144</v>
      </c>
      <c r="S9" s="34" t="s">
        <v>33</v>
      </c>
      <c r="V9" s="34"/>
    </row>
    <row r="10" spans="1:23" ht="19.5" customHeight="1" x14ac:dyDescent="0.2">
      <c r="A10" s="276"/>
      <c r="B10" s="279"/>
      <c r="C10" s="296"/>
      <c r="D10" s="297"/>
      <c r="E10" s="371"/>
      <c r="F10" s="371"/>
      <c r="G10" s="374"/>
      <c r="H10" s="374"/>
      <c r="I10" s="325"/>
      <c r="J10" s="325"/>
      <c r="K10" s="371"/>
      <c r="L10" s="371"/>
      <c r="M10" s="319"/>
      <c r="N10" s="365"/>
      <c r="O10" s="322"/>
      <c r="P10" s="368"/>
      <c r="R10" s="34"/>
      <c r="S10" s="34" t="s">
        <v>181</v>
      </c>
      <c r="V10" s="34"/>
    </row>
    <row r="11" spans="1:23" ht="19.5" customHeight="1" x14ac:dyDescent="0.2">
      <c r="A11" s="276"/>
      <c r="B11" s="279"/>
      <c r="C11" s="296"/>
      <c r="D11" s="297"/>
      <c r="E11" s="371"/>
      <c r="F11" s="371"/>
      <c r="G11" s="374"/>
      <c r="H11" s="374"/>
      <c r="I11" s="325"/>
      <c r="J11" s="325"/>
      <c r="K11" s="371"/>
      <c r="L11" s="371"/>
      <c r="M11" s="319"/>
      <c r="N11" s="365"/>
      <c r="O11" s="322"/>
      <c r="P11" s="368"/>
      <c r="R11" s="34"/>
      <c r="S11" s="34" t="s">
        <v>952</v>
      </c>
      <c r="T11" s="34" t="s">
        <v>956</v>
      </c>
      <c r="V11" s="202" t="s">
        <v>182</v>
      </c>
    </row>
    <row r="12" spans="1:23" ht="19.5" customHeight="1" x14ac:dyDescent="0.2">
      <c r="A12" s="276"/>
      <c r="B12" s="279"/>
      <c r="C12" s="296"/>
      <c r="D12" s="297"/>
      <c r="E12" s="371"/>
      <c r="F12" s="371"/>
      <c r="G12" s="374"/>
      <c r="H12" s="374"/>
      <c r="I12" s="325"/>
      <c r="J12" s="325"/>
      <c r="K12" s="371"/>
      <c r="L12" s="371"/>
      <c r="M12" s="319"/>
      <c r="N12" s="365"/>
      <c r="O12" s="322"/>
      <c r="P12" s="368"/>
      <c r="R12" s="34"/>
      <c r="S12" s="34" t="s">
        <v>963</v>
      </c>
      <c r="T12" s="34"/>
      <c r="V12" s="187" t="s">
        <v>180</v>
      </c>
    </row>
    <row r="13" spans="1:23" ht="19.5" customHeight="1" x14ac:dyDescent="0.2">
      <c r="A13" s="276"/>
      <c r="B13" s="279"/>
      <c r="C13" s="296"/>
      <c r="D13" s="297"/>
      <c r="E13" s="371"/>
      <c r="F13" s="371"/>
      <c r="G13" s="374"/>
      <c r="H13" s="374"/>
      <c r="I13" s="325"/>
      <c r="J13" s="325"/>
      <c r="K13" s="371"/>
      <c r="L13" s="371"/>
      <c r="M13" s="319"/>
      <c r="N13" s="365"/>
      <c r="O13" s="322"/>
      <c r="P13" s="368"/>
      <c r="R13" s="34" t="s">
        <v>242</v>
      </c>
      <c r="S13" s="34" t="s">
        <v>47</v>
      </c>
      <c r="W13" s="34"/>
    </row>
    <row r="14" spans="1:23" ht="19.5" customHeight="1" x14ac:dyDescent="0.2">
      <c r="A14" s="276"/>
      <c r="B14" s="279"/>
      <c r="C14" s="296"/>
      <c r="D14" s="297"/>
      <c r="E14" s="371"/>
      <c r="F14" s="371"/>
      <c r="G14" s="374"/>
      <c r="H14" s="374"/>
      <c r="I14" s="325"/>
      <c r="J14" s="325"/>
      <c r="K14" s="371"/>
      <c r="L14" s="371"/>
      <c r="M14" s="319"/>
      <c r="N14" s="365"/>
      <c r="O14" s="322"/>
      <c r="P14" s="368"/>
      <c r="R14" s="34"/>
      <c r="S14" s="34" t="s">
        <v>612</v>
      </c>
      <c r="W14" s="168"/>
    </row>
    <row r="15" spans="1:23" ht="19.5" customHeight="1" x14ac:dyDescent="0.2">
      <c r="A15" s="276"/>
      <c r="B15" s="279"/>
      <c r="C15" s="296"/>
      <c r="D15" s="297"/>
      <c r="E15" s="371"/>
      <c r="F15" s="371"/>
      <c r="G15" s="374"/>
      <c r="H15" s="374"/>
      <c r="I15" s="325"/>
      <c r="J15" s="325"/>
      <c r="K15" s="371"/>
      <c r="L15" s="371"/>
      <c r="M15" s="319"/>
      <c r="N15" s="365"/>
      <c r="O15" s="322"/>
      <c r="P15" s="368"/>
      <c r="R15" s="34"/>
      <c r="S15" s="34" t="s">
        <v>907</v>
      </c>
      <c r="W15" s="34"/>
    </row>
    <row r="16" spans="1:23" ht="19.5" customHeight="1" x14ac:dyDescent="0.2">
      <c r="A16" s="276"/>
      <c r="B16" s="279"/>
      <c r="C16" s="296"/>
      <c r="D16" s="297"/>
      <c r="E16" s="371"/>
      <c r="F16" s="371"/>
      <c r="G16" s="374"/>
      <c r="H16" s="374"/>
      <c r="I16" s="325"/>
      <c r="J16" s="325"/>
      <c r="K16" s="371"/>
      <c r="L16" s="371"/>
      <c r="M16" s="319"/>
      <c r="N16" s="365"/>
      <c r="O16" s="322"/>
      <c r="P16" s="368"/>
      <c r="R16" s="34"/>
      <c r="S16" s="34"/>
      <c r="T16" s="34" t="s">
        <v>712</v>
      </c>
      <c r="U16" s="34" t="s">
        <v>677</v>
      </c>
      <c r="V16" s="187" t="s">
        <v>180</v>
      </c>
      <c r="W16" s="219" t="s">
        <v>987</v>
      </c>
    </row>
    <row r="17" spans="1:25" ht="19.5" customHeight="1" x14ac:dyDescent="0.2">
      <c r="A17" s="276"/>
      <c r="B17" s="279"/>
      <c r="C17" s="296"/>
      <c r="D17" s="297"/>
      <c r="E17" s="371"/>
      <c r="F17" s="371"/>
      <c r="G17" s="374"/>
      <c r="H17" s="374"/>
      <c r="I17" s="325"/>
      <c r="J17" s="325"/>
      <c r="K17" s="371"/>
      <c r="L17" s="371"/>
      <c r="M17" s="319"/>
      <c r="N17" s="365"/>
      <c r="O17" s="322"/>
      <c r="P17" s="368"/>
      <c r="R17" s="34"/>
      <c r="S17" s="34"/>
      <c r="T17" s="34" t="s">
        <v>534</v>
      </c>
      <c r="U17" s="34" t="s">
        <v>942</v>
      </c>
      <c r="V17" s="202" t="s">
        <v>182</v>
      </c>
      <c r="W17" s="214" t="s">
        <v>955</v>
      </c>
      <c r="X17" s="191"/>
      <c r="Y17" s="191"/>
    </row>
    <row r="18" spans="1:25" ht="19.5" customHeight="1" x14ac:dyDescent="0.2">
      <c r="A18" s="276"/>
      <c r="B18" s="279"/>
      <c r="C18" s="296"/>
      <c r="D18" s="297"/>
      <c r="E18" s="371"/>
      <c r="F18" s="371"/>
      <c r="G18" s="374"/>
      <c r="H18" s="374"/>
      <c r="I18" s="325"/>
      <c r="J18" s="325"/>
      <c r="K18" s="371"/>
      <c r="L18" s="371"/>
      <c r="M18" s="319"/>
      <c r="N18" s="365"/>
      <c r="O18" s="322"/>
      <c r="P18" s="368"/>
      <c r="R18" s="34"/>
      <c r="S18" s="34" t="s">
        <v>959</v>
      </c>
      <c r="T18" s="34" t="s">
        <v>960</v>
      </c>
      <c r="U18" s="34" t="s">
        <v>961</v>
      </c>
      <c r="V18" s="187" t="s">
        <v>180</v>
      </c>
      <c r="W18" s="34" t="s">
        <v>962</v>
      </c>
    </row>
    <row r="19" spans="1:25" ht="19.5" customHeight="1" x14ac:dyDescent="0.2">
      <c r="A19" s="276"/>
      <c r="B19" s="279"/>
      <c r="C19" s="296"/>
      <c r="D19" s="297"/>
      <c r="E19" s="371"/>
      <c r="F19" s="371"/>
      <c r="G19" s="374"/>
      <c r="H19" s="374"/>
      <c r="I19" s="325"/>
      <c r="J19" s="325"/>
      <c r="K19" s="371"/>
      <c r="L19" s="371"/>
      <c r="M19" s="319"/>
      <c r="N19" s="365"/>
      <c r="O19" s="322"/>
      <c r="P19" s="368"/>
      <c r="R19" s="34" t="s">
        <v>233</v>
      </c>
      <c r="S19" s="34" t="s">
        <v>24</v>
      </c>
      <c r="T19" s="34"/>
      <c r="U19" s="34"/>
      <c r="V19" s="34"/>
      <c r="W19" s="34"/>
    </row>
    <row r="20" spans="1:25" ht="19.5" customHeight="1" x14ac:dyDescent="0.2">
      <c r="A20" s="276"/>
      <c r="B20" s="279"/>
      <c r="C20" s="296"/>
      <c r="D20" s="297"/>
      <c r="E20" s="371"/>
      <c r="F20" s="371"/>
      <c r="G20" s="374"/>
      <c r="H20" s="374"/>
      <c r="I20" s="325"/>
      <c r="J20" s="325"/>
      <c r="K20" s="371"/>
      <c r="L20" s="371"/>
      <c r="M20" s="319"/>
      <c r="N20" s="365"/>
      <c r="O20" s="322"/>
      <c r="P20" s="368"/>
      <c r="R20" s="34"/>
      <c r="S20" s="34" t="s">
        <v>234</v>
      </c>
      <c r="T20" s="34"/>
      <c r="U20" s="34"/>
      <c r="V20" s="34"/>
      <c r="W20" s="34"/>
    </row>
    <row r="21" spans="1:25" ht="19.5" customHeight="1" x14ac:dyDescent="0.2">
      <c r="A21" s="276"/>
      <c r="B21" s="279"/>
      <c r="C21" s="296"/>
      <c r="D21" s="297"/>
      <c r="E21" s="371"/>
      <c r="F21" s="371"/>
      <c r="G21" s="374"/>
      <c r="H21" s="374"/>
      <c r="I21" s="325"/>
      <c r="J21" s="325"/>
      <c r="K21" s="371"/>
      <c r="L21" s="371"/>
      <c r="M21" s="319"/>
      <c r="N21" s="365"/>
      <c r="O21" s="322"/>
      <c r="P21" s="368"/>
      <c r="R21" s="34"/>
      <c r="S21" s="34" t="s">
        <v>953</v>
      </c>
      <c r="T21" s="34"/>
      <c r="U21" s="194">
        <v>2413416207701</v>
      </c>
      <c r="V21" s="34" t="s">
        <v>653</v>
      </c>
      <c r="W21" s="202" t="s">
        <v>182</v>
      </c>
    </row>
    <row r="22" spans="1:25" ht="19.5" customHeight="1" x14ac:dyDescent="0.2">
      <c r="A22" s="276"/>
      <c r="B22" s="279"/>
      <c r="C22" s="296"/>
      <c r="D22" s="297"/>
      <c r="E22" s="371"/>
      <c r="F22" s="371"/>
      <c r="G22" s="374"/>
      <c r="H22" s="374"/>
      <c r="I22" s="325"/>
      <c r="J22" s="325"/>
      <c r="K22" s="371"/>
      <c r="L22" s="371"/>
      <c r="M22" s="319"/>
      <c r="N22" s="365"/>
      <c r="O22" s="322"/>
      <c r="P22" s="368"/>
      <c r="R22" s="34"/>
      <c r="S22" s="34" t="s">
        <v>954</v>
      </c>
      <c r="T22" s="34"/>
      <c r="U22" s="194"/>
      <c r="V22" s="202" t="s">
        <v>182</v>
      </c>
    </row>
    <row r="23" spans="1:25" ht="19.5" customHeight="1" x14ac:dyDescent="0.2">
      <c r="A23" s="276"/>
      <c r="B23" s="279"/>
      <c r="C23" s="296"/>
      <c r="D23" s="297"/>
      <c r="E23" s="371"/>
      <c r="F23" s="371"/>
      <c r="G23" s="374"/>
      <c r="H23" s="374"/>
      <c r="I23" s="325"/>
      <c r="J23" s="325"/>
      <c r="K23" s="371"/>
      <c r="L23" s="371"/>
      <c r="M23" s="319"/>
      <c r="N23" s="365"/>
      <c r="O23" s="322"/>
      <c r="P23" s="368"/>
      <c r="R23" s="34" t="s">
        <v>171</v>
      </c>
      <c r="S23" s="34" t="s">
        <v>32</v>
      </c>
      <c r="T23" s="34"/>
      <c r="U23" s="194"/>
      <c r="V23" s="34"/>
    </row>
    <row r="24" spans="1:25" ht="19.5" customHeight="1" x14ac:dyDescent="0.2">
      <c r="A24" s="276"/>
      <c r="B24" s="279"/>
      <c r="C24" s="296"/>
      <c r="D24" s="297"/>
      <c r="E24" s="371"/>
      <c r="F24" s="371"/>
      <c r="G24" s="374"/>
      <c r="H24" s="374"/>
      <c r="I24" s="325"/>
      <c r="J24" s="325"/>
      <c r="K24" s="371"/>
      <c r="L24" s="371"/>
      <c r="M24" s="319"/>
      <c r="N24" s="365"/>
      <c r="O24" s="322"/>
      <c r="P24" s="368"/>
      <c r="R24" s="34"/>
      <c r="S24" s="34" t="s">
        <v>179</v>
      </c>
      <c r="T24" s="34"/>
      <c r="U24" s="194"/>
      <c r="V24" s="34"/>
    </row>
    <row r="25" spans="1:25" ht="19.5" customHeight="1" x14ac:dyDescent="0.2">
      <c r="A25" s="276"/>
      <c r="B25" s="279"/>
      <c r="C25" s="296"/>
      <c r="D25" s="297"/>
      <c r="E25" s="371"/>
      <c r="F25" s="371"/>
      <c r="G25" s="374"/>
      <c r="H25" s="374"/>
      <c r="I25" s="325"/>
      <c r="J25" s="325"/>
      <c r="K25" s="371"/>
      <c r="L25" s="371"/>
      <c r="M25" s="319"/>
      <c r="N25" s="365"/>
      <c r="O25" s="322"/>
      <c r="P25" s="368"/>
      <c r="R25" s="34"/>
      <c r="S25" s="34" t="s">
        <v>958</v>
      </c>
      <c r="T25" s="34"/>
      <c r="U25" s="194"/>
      <c r="V25" s="202" t="s">
        <v>182</v>
      </c>
    </row>
    <row r="26" spans="1:25" ht="19.5" customHeight="1" x14ac:dyDescent="0.2">
      <c r="A26" s="277"/>
      <c r="B26" s="280"/>
      <c r="C26" s="298"/>
      <c r="D26" s="299"/>
      <c r="E26" s="372"/>
      <c r="F26" s="372"/>
      <c r="G26" s="375"/>
      <c r="H26" s="375"/>
      <c r="I26" s="326"/>
      <c r="J26" s="326"/>
      <c r="K26" s="372"/>
      <c r="L26" s="372"/>
      <c r="M26" s="320"/>
      <c r="N26" s="366"/>
      <c r="O26" s="323"/>
      <c r="P26" s="369"/>
      <c r="Q26" s="62">
        <v>0.29166666666666669</v>
      </c>
      <c r="S26" s="34"/>
    </row>
    <row r="27" spans="1:25" ht="19.5" customHeight="1" x14ac:dyDescent="0.2">
      <c r="A27" s="275" t="s">
        <v>22</v>
      </c>
      <c r="B27" s="278">
        <f>SUM(B9+1)</f>
        <v>45748</v>
      </c>
      <c r="C27" s="294" t="s">
        <v>969</v>
      </c>
      <c r="D27" s="295"/>
      <c r="E27" s="300"/>
      <c r="F27" s="300"/>
      <c r="G27" s="303">
        <v>0.33055555555555555</v>
      </c>
      <c r="H27" s="303">
        <v>0.52083333333333337</v>
      </c>
      <c r="I27" s="306">
        <v>0.58333333333333337</v>
      </c>
      <c r="J27" s="306">
        <v>0.72916666666666663</v>
      </c>
      <c r="K27" s="300"/>
      <c r="L27" s="300"/>
      <c r="M27" s="263">
        <f>(F43-E43)+(L43-K43)</f>
        <v>0</v>
      </c>
      <c r="N27" s="266">
        <f>(H27-G27)</f>
        <v>0.19027777777777782</v>
      </c>
      <c r="O27" s="269">
        <f>(J27-I27)</f>
        <v>0.14583333333333326</v>
      </c>
      <c r="P27" s="272">
        <f>SUM(M27:O43)</f>
        <v>0.33611111111111108</v>
      </c>
      <c r="R27" s="34" t="s">
        <v>242</v>
      </c>
      <c r="S27" s="34" t="s">
        <v>48</v>
      </c>
      <c r="V27" s="34"/>
    </row>
    <row r="28" spans="1:25" ht="19.5" customHeight="1" x14ac:dyDescent="0.2">
      <c r="A28" s="276"/>
      <c r="B28" s="279"/>
      <c r="C28" s="296"/>
      <c r="D28" s="297"/>
      <c r="E28" s="301"/>
      <c r="F28" s="301"/>
      <c r="G28" s="304"/>
      <c r="H28" s="304"/>
      <c r="I28" s="307"/>
      <c r="J28" s="307"/>
      <c r="K28" s="301"/>
      <c r="L28" s="301"/>
      <c r="M28" s="265"/>
      <c r="N28" s="267"/>
      <c r="O28" s="270"/>
      <c r="P28" s="273"/>
      <c r="R28" s="34"/>
      <c r="S28" s="34" t="s">
        <v>612</v>
      </c>
      <c r="V28" s="34"/>
    </row>
    <row r="29" spans="1:25" ht="19.5" customHeight="1" x14ac:dyDescent="0.2">
      <c r="A29" s="276"/>
      <c r="B29" s="279"/>
      <c r="C29" s="296"/>
      <c r="D29" s="297"/>
      <c r="E29" s="301"/>
      <c r="F29" s="301"/>
      <c r="G29" s="304"/>
      <c r="H29" s="304"/>
      <c r="I29" s="307"/>
      <c r="J29" s="307"/>
      <c r="K29" s="301"/>
      <c r="L29" s="301"/>
      <c r="M29" s="265"/>
      <c r="N29" s="267"/>
      <c r="O29" s="270"/>
      <c r="P29" s="273"/>
      <c r="R29" s="34"/>
      <c r="S29" s="34" t="s">
        <v>964</v>
      </c>
      <c r="V29" s="202" t="s">
        <v>182</v>
      </c>
    </row>
    <row r="30" spans="1:25" ht="19.5" customHeight="1" x14ac:dyDescent="0.2">
      <c r="A30" s="276"/>
      <c r="B30" s="279"/>
      <c r="C30" s="296"/>
      <c r="D30" s="297"/>
      <c r="E30" s="301"/>
      <c r="F30" s="301"/>
      <c r="G30" s="304"/>
      <c r="H30" s="304"/>
      <c r="I30" s="307"/>
      <c r="J30" s="307"/>
      <c r="K30" s="301"/>
      <c r="L30" s="301"/>
      <c r="M30" s="265"/>
      <c r="N30" s="267"/>
      <c r="O30" s="270"/>
      <c r="P30" s="273"/>
      <c r="R30" s="34"/>
      <c r="S30" s="34" t="s">
        <v>959</v>
      </c>
      <c r="T30" s="34" t="s">
        <v>960</v>
      </c>
      <c r="U30" s="34" t="s">
        <v>961</v>
      </c>
      <c r="V30" s="187" t="s">
        <v>180</v>
      </c>
      <c r="W30" s="214" t="s">
        <v>965</v>
      </c>
      <c r="X30" s="191"/>
    </row>
    <row r="31" spans="1:25" ht="19.5" customHeight="1" x14ac:dyDescent="0.2">
      <c r="A31" s="276"/>
      <c r="B31" s="279"/>
      <c r="C31" s="296"/>
      <c r="D31" s="297"/>
      <c r="E31" s="301"/>
      <c r="F31" s="301"/>
      <c r="G31" s="304"/>
      <c r="H31" s="304"/>
      <c r="I31" s="307"/>
      <c r="J31" s="307"/>
      <c r="K31" s="301"/>
      <c r="L31" s="301"/>
      <c r="M31" s="265"/>
      <c r="N31" s="267"/>
      <c r="O31" s="270"/>
      <c r="P31" s="273"/>
      <c r="R31" s="34"/>
      <c r="S31" s="34" t="s">
        <v>907</v>
      </c>
      <c r="W31" s="34"/>
    </row>
    <row r="32" spans="1:25" ht="19.5" customHeight="1" x14ac:dyDescent="0.2">
      <c r="A32" s="276"/>
      <c r="B32" s="279"/>
      <c r="C32" s="296"/>
      <c r="D32" s="297"/>
      <c r="E32" s="301"/>
      <c r="F32" s="301"/>
      <c r="G32" s="304"/>
      <c r="H32" s="304"/>
      <c r="I32" s="307"/>
      <c r="J32" s="307"/>
      <c r="K32" s="301"/>
      <c r="L32" s="301"/>
      <c r="M32" s="265"/>
      <c r="N32" s="267"/>
      <c r="O32" s="270"/>
      <c r="P32" s="273"/>
      <c r="R32" s="34"/>
      <c r="S32" s="34"/>
      <c r="T32" s="34" t="s">
        <v>712</v>
      </c>
      <c r="U32" s="34" t="s">
        <v>677</v>
      </c>
      <c r="V32" s="187" t="s">
        <v>180</v>
      </c>
      <c r="W32" s="219" t="s">
        <v>987</v>
      </c>
    </row>
    <row r="33" spans="1:26" ht="19.5" customHeight="1" x14ac:dyDescent="0.2">
      <c r="A33" s="276"/>
      <c r="B33" s="279"/>
      <c r="C33" s="296"/>
      <c r="D33" s="297"/>
      <c r="E33" s="301"/>
      <c r="F33" s="301"/>
      <c r="G33" s="304"/>
      <c r="H33" s="304"/>
      <c r="I33" s="307"/>
      <c r="J33" s="307"/>
      <c r="K33" s="301"/>
      <c r="L33" s="301"/>
      <c r="M33" s="265"/>
      <c r="N33" s="267"/>
      <c r="O33" s="270"/>
      <c r="P33" s="273"/>
      <c r="R33" s="34" t="s">
        <v>145</v>
      </c>
      <c r="S33" s="34" t="s">
        <v>32</v>
      </c>
      <c r="T33" s="34"/>
      <c r="U33" s="34"/>
      <c r="W33" s="34"/>
    </row>
    <row r="34" spans="1:26" ht="19.5" customHeight="1" x14ac:dyDescent="0.2">
      <c r="A34" s="276"/>
      <c r="B34" s="279"/>
      <c r="C34" s="296"/>
      <c r="D34" s="297"/>
      <c r="E34" s="301"/>
      <c r="F34" s="301"/>
      <c r="G34" s="304"/>
      <c r="H34" s="304"/>
      <c r="I34" s="307"/>
      <c r="J34" s="307"/>
      <c r="K34" s="301"/>
      <c r="L34" s="301"/>
      <c r="M34" s="265"/>
      <c r="N34" s="267"/>
      <c r="O34" s="270"/>
      <c r="P34" s="273"/>
      <c r="R34" s="34"/>
      <c r="S34" s="34" t="s">
        <v>189</v>
      </c>
      <c r="T34" s="34"/>
      <c r="U34" s="34"/>
      <c r="W34" s="34"/>
    </row>
    <row r="35" spans="1:26" ht="19.5" customHeight="1" x14ac:dyDescent="0.2">
      <c r="A35" s="276"/>
      <c r="B35" s="279"/>
      <c r="C35" s="296"/>
      <c r="D35" s="297"/>
      <c r="E35" s="301"/>
      <c r="F35" s="301"/>
      <c r="G35" s="304"/>
      <c r="H35" s="304"/>
      <c r="I35" s="307"/>
      <c r="J35" s="307"/>
      <c r="K35" s="301"/>
      <c r="L35" s="301"/>
      <c r="M35" s="265"/>
      <c r="N35" s="267"/>
      <c r="O35" s="270"/>
      <c r="P35" s="273"/>
      <c r="R35" s="34"/>
      <c r="S35" s="34" t="s">
        <v>966</v>
      </c>
      <c r="T35" s="34"/>
      <c r="U35" s="34"/>
      <c r="W35" s="34"/>
      <c r="X35" s="202" t="s">
        <v>182</v>
      </c>
      <c r="Y35" s="214" t="s">
        <v>967</v>
      </c>
      <c r="Z35" s="191"/>
    </row>
    <row r="36" spans="1:26" ht="19.5" customHeight="1" x14ac:dyDescent="0.2">
      <c r="A36" s="276"/>
      <c r="B36" s="279"/>
      <c r="C36" s="296"/>
      <c r="D36" s="297"/>
      <c r="E36" s="301"/>
      <c r="F36" s="301"/>
      <c r="G36" s="304"/>
      <c r="H36" s="304"/>
      <c r="I36" s="307"/>
      <c r="J36" s="307"/>
      <c r="K36" s="301"/>
      <c r="L36" s="301"/>
      <c r="M36" s="265"/>
      <c r="N36" s="267"/>
      <c r="O36" s="270"/>
      <c r="P36" s="273"/>
      <c r="R36" s="34" t="s">
        <v>448</v>
      </c>
      <c r="S36" s="34" t="s">
        <v>32</v>
      </c>
      <c r="T36" s="34"/>
      <c r="U36" s="34"/>
      <c r="W36" s="34"/>
    </row>
    <row r="37" spans="1:26" ht="19.5" customHeight="1" x14ac:dyDescent="0.2">
      <c r="A37" s="276"/>
      <c r="B37" s="279"/>
      <c r="C37" s="296"/>
      <c r="D37" s="297"/>
      <c r="E37" s="301"/>
      <c r="F37" s="301"/>
      <c r="G37" s="304"/>
      <c r="H37" s="304"/>
      <c r="I37" s="307"/>
      <c r="J37" s="307"/>
      <c r="K37" s="301"/>
      <c r="L37" s="301"/>
      <c r="M37" s="265"/>
      <c r="N37" s="267"/>
      <c r="O37" s="270"/>
      <c r="P37" s="273"/>
      <c r="R37" s="34"/>
      <c r="S37" s="34" t="s">
        <v>88</v>
      </c>
      <c r="T37" s="34"/>
      <c r="U37" s="34"/>
      <c r="W37" s="34"/>
      <c r="X37" s="34"/>
    </row>
    <row r="38" spans="1:26" ht="19.5" customHeight="1" x14ac:dyDescent="0.2">
      <c r="A38" s="276"/>
      <c r="B38" s="279"/>
      <c r="C38" s="296"/>
      <c r="D38" s="297"/>
      <c r="E38" s="301"/>
      <c r="F38" s="301"/>
      <c r="G38" s="304"/>
      <c r="H38" s="304"/>
      <c r="I38" s="307"/>
      <c r="J38" s="307"/>
      <c r="K38" s="301"/>
      <c r="L38" s="301"/>
      <c r="M38" s="265"/>
      <c r="N38" s="267"/>
      <c r="O38" s="270"/>
      <c r="P38" s="273"/>
      <c r="R38" s="34"/>
      <c r="S38" s="34" t="s">
        <v>968</v>
      </c>
      <c r="T38" s="34"/>
      <c r="U38" s="34"/>
      <c r="W38" s="202" t="s">
        <v>182</v>
      </c>
    </row>
    <row r="39" spans="1:26" ht="19.5" customHeight="1" x14ac:dyDescent="0.2">
      <c r="A39" s="276"/>
      <c r="B39" s="279"/>
      <c r="C39" s="296"/>
      <c r="D39" s="297"/>
      <c r="E39" s="301"/>
      <c r="F39" s="301"/>
      <c r="G39" s="304"/>
      <c r="H39" s="304"/>
      <c r="I39" s="307"/>
      <c r="J39" s="307"/>
      <c r="K39" s="301"/>
      <c r="L39" s="301"/>
      <c r="M39" s="265"/>
      <c r="N39" s="267"/>
      <c r="O39" s="270"/>
      <c r="P39" s="273"/>
      <c r="R39" s="34" t="s">
        <v>233</v>
      </c>
      <c r="S39" s="34" t="s">
        <v>32</v>
      </c>
      <c r="T39" s="34"/>
      <c r="U39" s="34"/>
      <c r="W39" s="34"/>
    </row>
    <row r="40" spans="1:26" ht="19.5" customHeight="1" x14ac:dyDescent="0.2">
      <c r="A40" s="276"/>
      <c r="B40" s="279"/>
      <c r="C40" s="296"/>
      <c r="D40" s="297"/>
      <c r="E40" s="301"/>
      <c r="F40" s="301"/>
      <c r="G40" s="304"/>
      <c r="H40" s="304"/>
      <c r="I40" s="307"/>
      <c r="J40" s="307"/>
      <c r="K40" s="301"/>
      <c r="L40" s="301"/>
      <c r="M40" s="265"/>
      <c r="N40" s="267"/>
      <c r="O40" s="270"/>
      <c r="P40" s="273"/>
      <c r="R40" s="34"/>
      <c r="S40" s="34" t="s">
        <v>970</v>
      </c>
      <c r="T40" s="34"/>
      <c r="U40" s="34"/>
      <c r="W40" s="34"/>
    </row>
    <row r="41" spans="1:26" ht="19.5" customHeight="1" x14ac:dyDescent="0.2">
      <c r="A41" s="276"/>
      <c r="B41" s="279"/>
      <c r="C41" s="296"/>
      <c r="D41" s="297"/>
      <c r="E41" s="301"/>
      <c r="F41" s="301"/>
      <c r="G41" s="304"/>
      <c r="H41" s="304"/>
      <c r="I41" s="307"/>
      <c r="J41" s="307"/>
      <c r="K41" s="301"/>
      <c r="L41" s="301"/>
      <c r="M41" s="265"/>
      <c r="N41" s="267"/>
      <c r="O41" s="270"/>
      <c r="P41" s="273"/>
      <c r="R41" s="34"/>
      <c r="S41" s="34" t="s">
        <v>971</v>
      </c>
      <c r="T41" s="34"/>
      <c r="U41" s="34"/>
      <c r="W41" s="34"/>
    </row>
    <row r="42" spans="1:26" ht="19.5" customHeight="1" x14ac:dyDescent="0.2">
      <c r="A42" s="276"/>
      <c r="B42" s="279"/>
      <c r="C42" s="296"/>
      <c r="D42" s="297"/>
      <c r="E42" s="301"/>
      <c r="F42" s="301"/>
      <c r="G42" s="304"/>
      <c r="H42" s="304"/>
      <c r="I42" s="307"/>
      <c r="J42" s="307"/>
      <c r="K42" s="301"/>
      <c r="L42" s="301"/>
      <c r="M42" s="265"/>
      <c r="N42" s="267"/>
      <c r="O42" s="270"/>
      <c r="P42" s="273"/>
      <c r="R42" s="34"/>
      <c r="S42" s="34"/>
      <c r="T42" s="34" t="s">
        <v>973</v>
      </c>
      <c r="U42" s="34" t="s">
        <v>972</v>
      </c>
      <c r="V42" s="202" t="s">
        <v>182</v>
      </c>
      <c r="W42" s="34"/>
    </row>
    <row r="43" spans="1:26" ht="19.5" customHeight="1" x14ac:dyDescent="0.2">
      <c r="A43" s="277"/>
      <c r="B43" s="280"/>
      <c r="C43" s="298"/>
      <c r="D43" s="299"/>
      <c r="E43" s="302"/>
      <c r="F43" s="302"/>
      <c r="G43" s="305"/>
      <c r="H43" s="305"/>
      <c r="I43" s="308"/>
      <c r="J43" s="308"/>
      <c r="K43" s="302"/>
      <c r="L43" s="302"/>
      <c r="M43" s="264"/>
      <c r="N43" s="268"/>
      <c r="O43" s="271"/>
      <c r="P43" s="274"/>
      <c r="Q43" s="62">
        <v>0.29166666666666669</v>
      </c>
    </row>
    <row r="44" spans="1:26" ht="19.5" customHeight="1" x14ac:dyDescent="0.2">
      <c r="A44" s="275" t="s">
        <v>26</v>
      </c>
      <c r="B44" s="278">
        <f>SUM(B27+1)</f>
        <v>45749</v>
      </c>
      <c r="C44" s="294" t="s">
        <v>979</v>
      </c>
      <c r="D44" s="295"/>
      <c r="E44" s="300"/>
      <c r="F44" s="300"/>
      <c r="G44" s="303">
        <v>0.30625000000000002</v>
      </c>
      <c r="H44" s="303">
        <v>0.5</v>
      </c>
      <c r="I44" s="306">
        <v>0.5625</v>
      </c>
      <c r="J44" s="306">
        <v>0.75555555555555554</v>
      </c>
      <c r="K44" s="300"/>
      <c r="L44" s="300"/>
      <c r="M44" s="263">
        <f>(F60-E60)+(L60-K60)</f>
        <v>0</v>
      </c>
      <c r="N44" s="266">
        <f>(H44-G44)</f>
        <v>0.19374999999999998</v>
      </c>
      <c r="O44" s="269">
        <f>(J44-I44)</f>
        <v>0.19305555555555554</v>
      </c>
      <c r="P44" s="272">
        <f>SUM(M44:O60)</f>
        <v>0.38680555555555551</v>
      </c>
      <c r="R44" s="34" t="s">
        <v>242</v>
      </c>
      <c r="S44" s="34" t="s">
        <v>25</v>
      </c>
      <c r="W44" s="34"/>
    </row>
    <row r="45" spans="1:26" ht="19.5" customHeight="1" x14ac:dyDescent="0.2">
      <c r="A45" s="276"/>
      <c r="B45" s="279"/>
      <c r="C45" s="296"/>
      <c r="D45" s="297"/>
      <c r="E45" s="301"/>
      <c r="F45" s="301"/>
      <c r="G45" s="304"/>
      <c r="H45" s="304"/>
      <c r="I45" s="307"/>
      <c r="J45" s="307"/>
      <c r="K45" s="301"/>
      <c r="L45" s="301"/>
      <c r="M45" s="265"/>
      <c r="N45" s="267"/>
      <c r="O45" s="270"/>
      <c r="P45" s="273"/>
      <c r="R45" s="34"/>
      <c r="S45" s="34" t="s">
        <v>612</v>
      </c>
    </row>
    <row r="46" spans="1:26" ht="19.5" customHeight="1" x14ac:dyDescent="0.2">
      <c r="A46" s="276"/>
      <c r="B46" s="279"/>
      <c r="C46" s="296"/>
      <c r="D46" s="297"/>
      <c r="E46" s="301"/>
      <c r="F46" s="301"/>
      <c r="G46" s="304"/>
      <c r="H46" s="304"/>
      <c r="I46" s="307"/>
      <c r="J46" s="307"/>
      <c r="K46" s="301"/>
      <c r="L46" s="301"/>
      <c r="M46" s="265"/>
      <c r="N46" s="267"/>
      <c r="O46" s="270"/>
      <c r="P46" s="273"/>
      <c r="R46" s="34"/>
      <c r="S46" s="34" t="s">
        <v>959</v>
      </c>
      <c r="T46" s="34" t="s">
        <v>960</v>
      </c>
      <c r="U46" s="34" t="s">
        <v>961</v>
      </c>
      <c r="V46" s="202" t="s">
        <v>182</v>
      </c>
      <c r="W46" s="214"/>
      <c r="X46" s="191"/>
    </row>
    <row r="47" spans="1:26" ht="19.5" customHeight="1" x14ac:dyDescent="0.2">
      <c r="A47" s="276"/>
      <c r="B47" s="279"/>
      <c r="C47" s="296"/>
      <c r="D47" s="297"/>
      <c r="E47" s="301"/>
      <c r="F47" s="301"/>
      <c r="G47" s="304"/>
      <c r="H47" s="304"/>
      <c r="I47" s="307"/>
      <c r="J47" s="307"/>
      <c r="K47" s="301"/>
      <c r="L47" s="301"/>
      <c r="M47" s="265"/>
      <c r="N47" s="267"/>
      <c r="O47" s="270"/>
      <c r="P47" s="273"/>
      <c r="S47" s="34" t="s">
        <v>907</v>
      </c>
      <c r="W47" s="34"/>
    </row>
    <row r="48" spans="1:26" ht="19.5" customHeight="1" x14ac:dyDescent="0.2">
      <c r="A48" s="276"/>
      <c r="B48" s="279"/>
      <c r="C48" s="296"/>
      <c r="D48" s="297"/>
      <c r="E48" s="301"/>
      <c r="F48" s="301"/>
      <c r="G48" s="304"/>
      <c r="H48" s="304"/>
      <c r="I48" s="307"/>
      <c r="J48" s="307"/>
      <c r="K48" s="301"/>
      <c r="L48" s="301"/>
      <c r="M48" s="265"/>
      <c r="N48" s="267"/>
      <c r="O48" s="270"/>
      <c r="P48" s="273"/>
      <c r="S48" s="34"/>
      <c r="T48" s="34" t="s">
        <v>712</v>
      </c>
      <c r="U48" s="34" t="s">
        <v>677</v>
      </c>
      <c r="V48" s="202" t="s">
        <v>182</v>
      </c>
      <c r="W48" s="219" t="s">
        <v>987</v>
      </c>
      <c r="X48" s="214" t="s">
        <v>974</v>
      </c>
      <c r="Y48" s="191"/>
    </row>
    <row r="49" spans="1:28" ht="19.5" customHeight="1" x14ac:dyDescent="0.2">
      <c r="A49" s="276"/>
      <c r="B49" s="279"/>
      <c r="C49" s="296"/>
      <c r="D49" s="297"/>
      <c r="E49" s="301"/>
      <c r="F49" s="301"/>
      <c r="G49" s="304"/>
      <c r="H49" s="304"/>
      <c r="I49" s="307"/>
      <c r="J49" s="307"/>
      <c r="K49" s="301"/>
      <c r="L49" s="301"/>
      <c r="M49" s="265"/>
      <c r="N49" s="267"/>
      <c r="O49" s="270"/>
      <c r="P49" s="273"/>
      <c r="R49" t="s">
        <v>975</v>
      </c>
      <c r="S49" s="34" t="s">
        <v>28</v>
      </c>
    </row>
    <row r="50" spans="1:28" ht="19.5" customHeight="1" x14ac:dyDescent="0.2">
      <c r="A50" s="276"/>
      <c r="B50" s="279"/>
      <c r="C50" s="296"/>
      <c r="D50" s="297"/>
      <c r="E50" s="301"/>
      <c r="F50" s="301"/>
      <c r="G50" s="304"/>
      <c r="H50" s="304"/>
      <c r="I50" s="307"/>
      <c r="J50" s="307"/>
      <c r="K50" s="301"/>
      <c r="L50" s="301"/>
      <c r="M50" s="265"/>
      <c r="N50" s="267"/>
      <c r="O50" s="270"/>
      <c r="P50" s="273"/>
      <c r="S50" t="s">
        <v>976</v>
      </c>
    </row>
    <row r="51" spans="1:28" ht="19.5" customHeight="1" x14ac:dyDescent="0.2">
      <c r="A51" s="276"/>
      <c r="B51" s="279"/>
      <c r="C51" s="296"/>
      <c r="D51" s="297"/>
      <c r="E51" s="301"/>
      <c r="F51" s="301"/>
      <c r="G51" s="304"/>
      <c r="H51" s="304"/>
      <c r="I51" s="307"/>
      <c r="J51" s="307"/>
      <c r="K51" s="301"/>
      <c r="L51" s="301"/>
      <c r="M51" s="265"/>
      <c r="N51" s="267"/>
      <c r="O51" s="270"/>
      <c r="P51" s="273"/>
      <c r="S51" t="s">
        <v>977</v>
      </c>
      <c r="V51" s="202" t="s">
        <v>182</v>
      </c>
    </row>
    <row r="52" spans="1:28" ht="19.5" customHeight="1" x14ac:dyDescent="0.2">
      <c r="A52" s="276"/>
      <c r="B52" s="279"/>
      <c r="C52" s="296"/>
      <c r="D52" s="297"/>
      <c r="E52" s="301"/>
      <c r="F52" s="301"/>
      <c r="G52" s="304"/>
      <c r="H52" s="304"/>
      <c r="I52" s="307"/>
      <c r="J52" s="307"/>
      <c r="K52" s="301"/>
      <c r="L52" s="301"/>
      <c r="M52" s="265"/>
      <c r="N52" s="267"/>
      <c r="O52" s="270"/>
      <c r="P52" s="273"/>
      <c r="R52" s="34" t="s">
        <v>448</v>
      </c>
      <c r="S52" s="34" t="s">
        <v>32</v>
      </c>
    </row>
    <row r="53" spans="1:28" ht="19.5" customHeight="1" x14ac:dyDescent="0.2">
      <c r="A53" s="276"/>
      <c r="B53" s="279"/>
      <c r="C53" s="296"/>
      <c r="D53" s="297"/>
      <c r="E53" s="301"/>
      <c r="F53" s="301"/>
      <c r="G53" s="304"/>
      <c r="H53" s="304"/>
      <c r="I53" s="307"/>
      <c r="J53" s="307"/>
      <c r="K53" s="301"/>
      <c r="L53" s="301"/>
      <c r="M53" s="265"/>
      <c r="N53" s="267"/>
      <c r="O53" s="270"/>
      <c r="P53" s="273"/>
      <c r="S53" s="34" t="s">
        <v>88</v>
      </c>
    </row>
    <row r="54" spans="1:28" ht="19.5" customHeight="1" x14ac:dyDescent="0.2">
      <c r="A54" s="276"/>
      <c r="B54" s="279"/>
      <c r="C54" s="296"/>
      <c r="D54" s="297"/>
      <c r="E54" s="301"/>
      <c r="F54" s="301"/>
      <c r="G54" s="304"/>
      <c r="H54" s="304"/>
      <c r="I54" s="307"/>
      <c r="J54" s="307"/>
      <c r="K54" s="301"/>
      <c r="L54" s="301"/>
      <c r="M54" s="265"/>
      <c r="N54" s="267"/>
      <c r="O54" s="270"/>
      <c r="P54" s="273"/>
      <c r="S54" s="34" t="s">
        <v>978</v>
      </c>
      <c r="W54" s="202" t="s">
        <v>182</v>
      </c>
    </row>
    <row r="55" spans="1:28" ht="19.5" customHeight="1" x14ac:dyDescent="0.2">
      <c r="A55" s="276"/>
      <c r="B55" s="279"/>
      <c r="C55" s="296"/>
      <c r="D55" s="297"/>
      <c r="E55" s="301"/>
      <c r="F55" s="301"/>
      <c r="G55" s="304"/>
      <c r="H55" s="304"/>
      <c r="I55" s="307"/>
      <c r="J55" s="307"/>
      <c r="K55" s="301"/>
      <c r="L55" s="301"/>
      <c r="M55" s="265"/>
      <c r="N55" s="267"/>
      <c r="O55" s="270"/>
      <c r="P55" s="273"/>
      <c r="R55" s="34" t="s">
        <v>213</v>
      </c>
      <c r="S55" s="34" t="s">
        <v>24</v>
      </c>
    </row>
    <row r="56" spans="1:28" ht="19.5" customHeight="1" x14ac:dyDescent="0.2">
      <c r="A56" s="276"/>
      <c r="B56" s="279"/>
      <c r="C56" s="296"/>
      <c r="D56" s="297"/>
      <c r="E56" s="301"/>
      <c r="F56" s="301"/>
      <c r="G56" s="304"/>
      <c r="H56" s="304"/>
      <c r="I56" s="307"/>
      <c r="J56" s="307"/>
      <c r="K56" s="301"/>
      <c r="L56" s="301"/>
      <c r="M56" s="265"/>
      <c r="N56" s="267"/>
      <c r="O56" s="270"/>
      <c r="P56" s="273"/>
      <c r="S56" s="34" t="s">
        <v>214</v>
      </c>
    </row>
    <row r="57" spans="1:28" ht="19.5" customHeight="1" x14ac:dyDescent="0.2">
      <c r="A57" s="276"/>
      <c r="B57" s="279"/>
      <c r="C57" s="296"/>
      <c r="D57" s="297"/>
      <c r="E57" s="301"/>
      <c r="F57" s="301"/>
      <c r="G57" s="304"/>
      <c r="H57" s="304"/>
      <c r="I57" s="307"/>
      <c r="J57" s="307"/>
      <c r="K57" s="301"/>
      <c r="L57" s="301"/>
      <c r="M57" s="265"/>
      <c r="N57" s="267"/>
      <c r="O57" s="270"/>
      <c r="P57" s="273"/>
      <c r="S57" s="34" t="s">
        <v>980</v>
      </c>
    </row>
    <row r="58" spans="1:28" ht="19.5" customHeight="1" x14ac:dyDescent="0.2">
      <c r="A58" s="276"/>
      <c r="B58" s="279"/>
      <c r="C58" s="296"/>
      <c r="D58" s="297"/>
      <c r="E58" s="301"/>
      <c r="F58" s="301"/>
      <c r="G58" s="304"/>
      <c r="H58" s="304"/>
      <c r="I58" s="307"/>
      <c r="J58" s="307"/>
      <c r="K58" s="301"/>
      <c r="L58" s="301"/>
      <c r="M58" s="265"/>
      <c r="N58" s="267"/>
      <c r="O58" s="270"/>
      <c r="P58" s="273"/>
      <c r="S58" s="34" t="s">
        <v>981</v>
      </c>
    </row>
    <row r="59" spans="1:28" ht="19.5" customHeight="1" x14ac:dyDescent="0.2">
      <c r="A59" s="276"/>
      <c r="B59" s="279"/>
      <c r="C59" s="296"/>
      <c r="D59" s="297"/>
      <c r="E59" s="301"/>
      <c r="F59" s="301"/>
      <c r="G59" s="304"/>
      <c r="H59" s="304"/>
      <c r="I59" s="307"/>
      <c r="J59" s="307"/>
      <c r="K59" s="301"/>
      <c r="L59" s="301"/>
      <c r="M59" s="265"/>
      <c r="N59" s="267"/>
      <c r="O59" s="270"/>
      <c r="P59" s="273"/>
    </row>
    <row r="60" spans="1:28" ht="19.5" customHeight="1" x14ac:dyDescent="0.2">
      <c r="A60" s="277"/>
      <c r="B60" s="280"/>
      <c r="C60" s="298"/>
      <c r="D60" s="299"/>
      <c r="E60" s="302"/>
      <c r="F60" s="302"/>
      <c r="G60" s="305"/>
      <c r="H60" s="305"/>
      <c r="I60" s="308"/>
      <c r="J60" s="308"/>
      <c r="K60" s="302"/>
      <c r="L60" s="302"/>
      <c r="M60" s="264"/>
      <c r="N60" s="268"/>
      <c r="O60" s="271"/>
      <c r="P60" s="274"/>
      <c r="Q60" s="62">
        <v>0.29166666666666669</v>
      </c>
    </row>
    <row r="61" spans="1:28" ht="19.5" customHeight="1" x14ac:dyDescent="0.2">
      <c r="A61" s="275" t="s">
        <v>30</v>
      </c>
      <c r="B61" s="278">
        <f>SUM(B44+1)</f>
        <v>45750</v>
      </c>
      <c r="C61" s="294" t="s">
        <v>1001</v>
      </c>
      <c r="D61" s="295"/>
      <c r="E61" s="310"/>
      <c r="F61" s="310"/>
      <c r="G61" s="303">
        <v>0.35902777777777778</v>
      </c>
      <c r="H61" s="303">
        <v>0.52083333333333337</v>
      </c>
      <c r="I61" s="306">
        <v>0.57291666666666663</v>
      </c>
      <c r="J61" s="306">
        <v>0.73472222222222228</v>
      </c>
      <c r="K61" s="310"/>
      <c r="L61" s="310"/>
      <c r="M61" s="263">
        <f>(F61-E61)+(L61-K61)</f>
        <v>0</v>
      </c>
      <c r="N61" s="266">
        <f>(H61-G61)</f>
        <v>0.16180555555555559</v>
      </c>
      <c r="O61" s="269">
        <f>(J61-I61)</f>
        <v>0.16180555555555565</v>
      </c>
      <c r="P61" s="272">
        <f>SUM(M61:O86)</f>
        <v>0.32361111111111124</v>
      </c>
      <c r="R61" s="34" t="s">
        <v>242</v>
      </c>
      <c r="S61" s="34" t="s">
        <v>28</v>
      </c>
    </row>
    <row r="62" spans="1:28" ht="19.5" customHeight="1" x14ac:dyDescent="0.2">
      <c r="A62" s="276"/>
      <c r="B62" s="279"/>
      <c r="C62" s="296"/>
      <c r="D62" s="297"/>
      <c r="E62" s="311"/>
      <c r="F62" s="311"/>
      <c r="G62" s="304"/>
      <c r="H62" s="304"/>
      <c r="I62" s="307"/>
      <c r="J62" s="307"/>
      <c r="K62" s="311"/>
      <c r="L62" s="311"/>
      <c r="M62" s="265"/>
      <c r="N62" s="267"/>
      <c r="O62" s="270"/>
      <c r="P62" s="273"/>
      <c r="R62" s="34"/>
      <c r="S62" s="34" t="s">
        <v>612</v>
      </c>
    </row>
    <row r="63" spans="1:28" ht="19.5" customHeight="1" x14ac:dyDescent="0.2">
      <c r="A63" s="276"/>
      <c r="B63" s="279"/>
      <c r="C63" s="296"/>
      <c r="D63" s="297"/>
      <c r="E63" s="311"/>
      <c r="F63" s="311"/>
      <c r="G63" s="304"/>
      <c r="H63" s="304"/>
      <c r="I63" s="307"/>
      <c r="J63" s="307"/>
      <c r="K63" s="311"/>
      <c r="L63" s="311"/>
      <c r="M63" s="265"/>
      <c r="N63" s="267"/>
      <c r="O63" s="270"/>
      <c r="P63" s="273"/>
      <c r="S63" s="34" t="s">
        <v>907</v>
      </c>
      <c r="W63" s="34"/>
    </row>
    <row r="64" spans="1:28" ht="19.5" customHeight="1" x14ac:dyDescent="0.2">
      <c r="A64" s="276"/>
      <c r="B64" s="279"/>
      <c r="C64" s="296"/>
      <c r="D64" s="297"/>
      <c r="E64" s="311"/>
      <c r="F64" s="311"/>
      <c r="G64" s="304"/>
      <c r="H64" s="304"/>
      <c r="I64" s="307"/>
      <c r="J64" s="307"/>
      <c r="K64" s="311"/>
      <c r="L64" s="311"/>
      <c r="M64" s="265"/>
      <c r="N64" s="267"/>
      <c r="O64" s="270"/>
      <c r="P64" s="273"/>
      <c r="S64" s="34"/>
      <c r="T64" s="34" t="s">
        <v>712</v>
      </c>
      <c r="U64" s="34" t="s">
        <v>677</v>
      </c>
      <c r="V64" s="202" t="s">
        <v>182</v>
      </c>
      <c r="W64" s="219" t="s">
        <v>983</v>
      </c>
      <c r="X64" s="214" t="s">
        <v>984</v>
      </c>
      <c r="Y64" s="191"/>
      <c r="Z64" s="191"/>
      <c r="AA64" s="191"/>
      <c r="AB64" s="191"/>
    </row>
    <row r="65" spans="1:25" ht="19.5" customHeight="1" x14ac:dyDescent="0.2">
      <c r="A65" s="276"/>
      <c r="B65" s="279"/>
      <c r="C65" s="296"/>
      <c r="D65" s="297"/>
      <c r="E65" s="311"/>
      <c r="F65" s="311"/>
      <c r="G65" s="304"/>
      <c r="H65" s="304"/>
      <c r="I65" s="307"/>
      <c r="J65" s="307"/>
      <c r="K65" s="311"/>
      <c r="L65" s="311"/>
      <c r="M65" s="265"/>
      <c r="N65" s="267"/>
      <c r="O65" s="270"/>
      <c r="P65" s="273"/>
      <c r="R65" t="s">
        <v>982</v>
      </c>
      <c r="S65" s="34" t="s">
        <v>24</v>
      </c>
    </row>
    <row r="66" spans="1:25" ht="19.5" customHeight="1" x14ac:dyDescent="0.2">
      <c r="A66" s="276"/>
      <c r="B66" s="279"/>
      <c r="C66" s="296"/>
      <c r="D66" s="297"/>
      <c r="E66" s="311"/>
      <c r="F66" s="311"/>
      <c r="G66" s="304"/>
      <c r="H66" s="304"/>
      <c r="I66" s="307"/>
      <c r="J66" s="307"/>
      <c r="K66" s="311"/>
      <c r="L66" s="311"/>
      <c r="M66" s="265"/>
      <c r="N66" s="267"/>
      <c r="O66" s="270"/>
      <c r="P66" s="273"/>
      <c r="S66" t="s">
        <v>200</v>
      </c>
    </row>
    <row r="67" spans="1:25" ht="19.5" customHeight="1" x14ac:dyDescent="0.2">
      <c r="A67" s="276"/>
      <c r="B67" s="279"/>
      <c r="C67" s="296"/>
      <c r="D67" s="297"/>
      <c r="E67" s="311"/>
      <c r="F67" s="311"/>
      <c r="G67" s="304"/>
      <c r="H67" s="304"/>
      <c r="I67" s="307"/>
      <c r="J67" s="307"/>
      <c r="K67" s="311"/>
      <c r="L67" s="311"/>
      <c r="M67" s="265"/>
      <c r="N67" s="267"/>
      <c r="O67" s="270"/>
      <c r="P67" s="273"/>
      <c r="S67" t="s">
        <v>985</v>
      </c>
    </row>
    <row r="68" spans="1:25" ht="19.5" customHeight="1" x14ac:dyDescent="0.2">
      <c r="A68" s="276"/>
      <c r="B68" s="279"/>
      <c r="C68" s="296"/>
      <c r="D68" s="297"/>
      <c r="E68" s="311"/>
      <c r="F68" s="311"/>
      <c r="G68" s="304"/>
      <c r="H68" s="304"/>
      <c r="I68" s="307"/>
      <c r="J68" s="307"/>
      <c r="K68" s="311"/>
      <c r="L68" s="311"/>
      <c r="M68" s="265"/>
      <c r="N68" s="267"/>
      <c r="O68" s="270"/>
      <c r="P68" s="273"/>
      <c r="T68" t="s">
        <v>986</v>
      </c>
      <c r="U68" s="196">
        <v>2413410149602</v>
      </c>
      <c r="V68" s="202" t="s">
        <v>182</v>
      </c>
      <c r="W68" s="219" t="s">
        <v>987</v>
      </c>
    </row>
    <row r="69" spans="1:25" ht="19.5" customHeight="1" x14ac:dyDescent="0.2">
      <c r="A69" s="276"/>
      <c r="B69" s="279"/>
      <c r="C69" s="296"/>
      <c r="D69" s="297"/>
      <c r="E69" s="311"/>
      <c r="F69" s="311"/>
      <c r="G69" s="304"/>
      <c r="H69" s="304"/>
      <c r="I69" s="307"/>
      <c r="J69" s="307"/>
      <c r="K69" s="311"/>
      <c r="L69" s="311"/>
      <c r="M69" s="265"/>
      <c r="N69" s="267"/>
      <c r="O69" s="270"/>
      <c r="P69" s="273"/>
      <c r="R69" s="34" t="s">
        <v>145</v>
      </c>
      <c r="S69" s="34" t="s">
        <v>24</v>
      </c>
    </row>
    <row r="70" spans="1:25" ht="19.5" customHeight="1" x14ac:dyDescent="0.2">
      <c r="A70" s="276"/>
      <c r="B70" s="279"/>
      <c r="C70" s="296"/>
      <c r="D70" s="297"/>
      <c r="E70" s="311"/>
      <c r="F70" s="311"/>
      <c r="G70" s="304"/>
      <c r="H70" s="304"/>
      <c r="I70" s="307"/>
      <c r="J70" s="307"/>
      <c r="K70" s="311"/>
      <c r="L70" s="311"/>
      <c r="M70" s="265"/>
      <c r="N70" s="267"/>
      <c r="O70" s="270"/>
      <c r="P70" s="273"/>
      <c r="S70" s="34" t="s">
        <v>189</v>
      </c>
    </row>
    <row r="71" spans="1:25" ht="19.5" customHeight="1" x14ac:dyDescent="0.2">
      <c r="A71" s="276"/>
      <c r="B71" s="279"/>
      <c r="C71" s="296"/>
      <c r="D71" s="297"/>
      <c r="E71" s="311"/>
      <c r="F71" s="311"/>
      <c r="G71" s="304"/>
      <c r="H71" s="304"/>
      <c r="I71" s="307"/>
      <c r="J71" s="307"/>
      <c r="K71" s="311"/>
      <c r="L71" s="311"/>
      <c r="M71" s="265"/>
      <c r="N71" s="267"/>
      <c r="O71" s="270"/>
      <c r="P71" s="273"/>
      <c r="S71" t="s">
        <v>269</v>
      </c>
    </row>
    <row r="72" spans="1:25" ht="19.5" customHeight="1" x14ac:dyDescent="0.2">
      <c r="A72" s="276"/>
      <c r="B72" s="279"/>
      <c r="C72" s="296"/>
      <c r="D72" s="297"/>
      <c r="E72" s="311"/>
      <c r="F72" s="311"/>
      <c r="G72" s="304"/>
      <c r="H72" s="304"/>
      <c r="I72" s="307"/>
      <c r="J72" s="307"/>
      <c r="K72" s="311"/>
      <c r="L72" s="311"/>
      <c r="M72" s="265"/>
      <c r="N72" s="267"/>
      <c r="O72" s="270"/>
      <c r="P72" s="273"/>
      <c r="T72" s="34" t="s">
        <v>988</v>
      </c>
      <c r="U72" s="34" t="s">
        <v>989</v>
      </c>
      <c r="V72" s="187" t="s">
        <v>180</v>
      </c>
      <c r="X72" s="214" t="s">
        <v>990</v>
      </c>
      <c r="Y72" s="191"/>
    </row>
    <row r="73" spans="1:25" ht="19.5" customHeight="1" x14ac:dyDescent="0.2">
      <c r="A73" s="276"/>
      <c r="B73" s="279"/>
      <c r="C73" s="296"/>
      <c r="D73" s="297"/>
      <c r="E73" s="311"/>
      <c r="F73" s="311"/>
      <c r="G73" s="304"/>
      <c r="H73" s="304"/>
      <c r="I73" s="307"/>
      <c r="J73" s="307"/>
      <c r="K73" s="311"/>
      <c r="L73" s="311"/>
      <c r="M73" s="265"/>
      <c r="N73" s="267"/>
      <c r="O73" s="270"/>
      <c r="P73" s="273"/>
      <c r="R73" t="s">
        <v>172</v>
      </c>
      <c r="S73" s="34" t="s">
        <v>58</v>
      </c>
    </row>
    <row r="74" spans="1:25" ht="19.5" customHeight="1" x14ac:dyDescent="0.2">
      <c r="A74" s="276"/>
      <c r="B74" s="279"/>
      <c r="C74" s="296"/>
      <c r="D74" s="297"/>
      <c r="E74" s="311"/>
      <c r="F74" s="311"/>
      <c r="G74" s="304"/>
      <c r="H74" s="304"/>
      <c r="I74" s="307"/>
      <c r="J74" s="307"/>
      <c r="K74" s="311"/>
      <c r="L74" s="311"/>
      <c r="M74" s="265"/>
      <c r="N74" s="267"/>
      <c r="O74" s="270"/>
      <c r="P74" s="273"/>
      <c r="S74" t="s">
        <v>178</v>
      </c>
    </row>
    <row r="75" spans="1:25" ht="19.5" customHeight="1" x14ac:dyDescent="0.2">
      <c r="A75" s="276"/>
      <c r="B75" s="279"/>
      <c r="C75" s="296"/>
      <c r="D75" s="297"/>
      <c r="E75" s="311"/>
      <c r="F75" s="311"/>
      <c r="G75" s="304"/>
      <c r="H75" s="304"/>
      <c r="I75" s="307"/>
      <c r="J75" s="307"/>
      <c r="K75" s="311"/>
      <c r="L75" s="311"/>
      <c r="M75" s="265"/>
      <c r="N75" s="267"/>
      <c r="O75" s="270"/>
      <c r="P75" s="273"/>
      <c r="S75" t="s">
        <v>269</v>
      </c>
    </row>
    <row r="76" spans="1:25" ht="19.5" customHeight="1" x14ac:dyDescent="0.2">
      <c r="A76" s="276"/>
      <c r="B76" s="279"/>
      <c r="C76" s="296"/>
      <c r="D76" s="297"/>
      <c r="E76" s="311"/>
      <c r="F76" s="311"/>
      <c r="G76" s="304"/>
      <c r="H76" s="304"/>
      <c r="I76" s="307"/>
      <c r="J76" s="307"/>
      <c r="K76" s="311"/>
      <c r="L76" s="311"/>
      <c r="M76" s="265"/>
      <c r="N76" s="267"/>
      <c r="O76" s="270"/>
      <c r="P76" s="273"/>
      <c r="T76" s="34" t="s">
        <v>991</v>
      </c>
      <c r="U76" s="34" t="s">
        <v>992</v>
      </c>
      <c r="V76" s="187" t="s">
        <v>180</v>
      </c>
      <c r="W76" s="214" t="s">
        <v>997</v>
      </c>
      <c r="X76" s="191"/>
    </row>
    <row r="77" spans="1:25" ht="19.5" customHeight="1" x14ac:dyDescent="0.2">
      <c r="A77" s="276"/>
      <c r="B77" s="279"/>
      <c r="C77" s="296"/>
      <c r="D77" s="297"/>
      <c r="E77" s="311"/>
      <c r="F77" s="311"/>
      <c r="G77" s="304"/>
      <c r="H77" s="304"/>
      <c r="I77" s="307"/>
      <c r="J77" s="307"/>
      <c r="K77" s="311"/>
      <c r="L77" s="311"/>
      <c r="M77" s="265"/>
      <c r="N77" s="267"/>
      <c r="O77" s="270"/>
      <c r="P77" s="273"/>
      <c r="T77" s="34" t="s">
        <v>998</v>
      </c>
      <c r="U77" s="34"/>
      <c r="V77" s="202" t="s">
        <v>182</v>
      </c>
      <c r="W77" s="34"/>
    </row>
    <row r="78" spans="1:25" ht="19.5" customHeight="1" x14ac:dyDescent="0.2">
      <c r="A78" s="276"/>
      <c r="B78" s="279"/>
      <c r="C78" s="296"/>
      <c r="D78" s="297"/>
      <c r="E78" s="311"/>
      <c r="F78" s="311"/>
      <c r="G78" s="304"/>
      <c r="H78" s="304"/>
      <c r="I78" s="307"/>
      <c r="J78" s="307"/>
      <c r="K78" s="311"/>
      <c r="L78" s="311"/>
      <c r="M78" s="265"/>
      <c r="N78" s="267"/>
      <c r="O78" s="270"/>
      <c r="P78" s="273"/>
      <c r="R78" s="34" t="s">
        <v>55</v>
      </c>
      <c r="S78" s="34" t="s">
        <v>32</v>
      </c>
    </row>
    <row r="79" spans="1:25" ht="19.5" customHeight="1" x14ac:dyDescent="0.2">
      <c r="A79" s="276"/>
      <c r="B79" s="279"/>
      <c r="C79" s="296"/>
      <c r="D79" s="297"/>
      <c r="E79" s="311"/>
      <c r="F79" s="311"/>
      <c r="G79" s="304"/>
      <c r="H79" s="304"/>
      <c r="I79" s="307"/>
      <c r="J79" s="307"/>
      <c r="K79" s="311"/>
      <c r="L79" s="311"/>
      <c r="M79" s="265"/>
      <c r="N79" s="267"/>
      <c r="O79" s="270"/>
      <c r="P79" s="273"/>
      <c r="S79" s="34" t="s">
        <v>86</v>
      </c>
    </row>
    <row r="80" spans="1:25" ht="19.5" customHeight="1" x14ac:dyDescent="0.2">
      <c r="A80" s="276"/>
      <c r="B80" s="279"/>
      <c r="C80" s="296"/>
      <c r="D80" s="297"/>
      <c r="E80" s="311"/>
      <c r="F80" s="311"/>
      <c r="G80" s="304"/>
      <c r="H80" s="304"/>
      <c r="I80" s="307"/>
      <c r="J80" s="307"/>
      <c r="K80" s="311"/>
      <c r="L80" s="311"/>
      <c r="M80" s="265"/>
      <c r="N80" s="267"/>
      <c r="O80" s="270"/>
      <c r="P80" s="273"/>
      <c r="S80" s="34" t="s">
        <v>996</v>
      </c>
    </row>
    <row r="81" spans="1:25" ht="19.5" customHeight="1" x14ac:dyDescent="0.2">
      <c r="A81" s="276"/>
      <c r="B81" s="279"/>
      <c r="C81" s="296"/>
      <c r="D81" s="297"/>
      <c r="E81" s="311"/>
      <c r="F81" s="311"/>
      <c r="G81" s="304"/>
      <c r="H81" s="304"/>
      <c r="I81" s="307"/>
      <c r="J81" s="307"/>
      <c r="K81" s="311"/>
      <c r="L81" s="311"/>
      <c r="M81" s="265"/>
      <c r="N81" s="267"/>
      <c r="O81" s="270"/>
      <c r="P81" s="273"/>
      <c r="S81" s="34"/>
      <c r="T81" s="34" t="s">
        <v>999</v>
      </c>
      <c r="U81" s="196">
        <v>33899172220002</v>
      </c>
      <c r="V81" s="202" t="s">
        <v>182</v>
      </c>
      <c r="W81" s="219" t="s">
        <v>1000</v>
      </c>
    </row>
    <row r="82" spans="1:25" ht="19.5" customHeight="1" x14ac:dyDescent="0.2">
      <c r="A82" s="276"/>
      <c r="B82" s="279"/>
      <c r="C82" s="296"/>
      <c r="D82" s="297"/>
      <c r="E82" s="311"/>
      <c r="F82" s="311"/>
      <c r="G82" s="304"/>
      <c r="H82" s="304"/>
      <c r="I82" s="307"/>
      <c r="J82" s="307"/>
      <c r="K82" s="311"/>
      <c r="L82" s="311"/>
      <c r="M82" s="265"/>
      <c r="N82" s="267"/>
      <c r="O82" s="270"/>
      <c r="P82" s="273"/>
      <c r="R82" s="34" t="s">
        <v>231</v>
      </c>
      <c r="S82" s="34" t="s">
        <v>32</v>
      </c>
      <c r="T82" s="34"/>
      <c r="U82" s="196"/>
      <c r="V82" s="34"/>
      <c r="W82" s="34"/>
    </row>
    <row r="83" spans="1:25" ht="19.5" customHeight="1" x14ac:dyDescent="0.2">
      <c r="A83" s="276"/>
      <c r="B83" s="279"/>
      <c r="C83" s="296"/>
      <c r="D83" s="297"/>
      <c r="E83" s="311"/>
      <c r="F83" s="311"/>
      <c r="G83" s="304"/>
      <c r="H83" s="304"/>
      <c r="I83" s="307"/>
      <c r="J83" s="307"/>
      <c r="K83" s="311"/>
      <c r="L83" s="311"/>
      <c r="M83" s="265"/>
      <c r="N83" s="267"/>
      <c r="O83" s="270"/>
      <c r="P83" s="273"/>
      <c r="S83" s="34" t="s">
        <v>148</v>
      </c>
      <c r="T83" s="34"/>
      <c r="U83" s="196"/>
      <c r="V83" s="34"/>
      <c r="W83" s="34"/>
    </row>
    <row r="84" spans="1:25" ht="19.5" customHeight="1" x14ac:dyDescent="0.2">
      <c r="A84" s="276"/>
      <c r="B84" s="279"/>
      <c r="C84" s="296"/>
      <c r="D84" s="297"/>
      <c r="E84" s="311"/>
      <c r="F84" s="311"/>
      <c r="G84" s="304"/>
      <c r="H84" s="304"/>
      <c r="I84" s="307"/>
      <c r="J84" s="307"/>
      <c r="K84" s="311"/>
      <c r="L84" s="311"/>
      <c r="M84" s="265"/>
      <c r="N84" s="267"/>
      <c r="O84" s="270"/>
      <c r="P84" s="273"/>
      <c r="S84" s="34" t="s">
        <v>1002</v>
      </c>
      <c r="T84" s="34"/>
      <c r="U84" s="196"/>
      <c r="V84" s="202" t="s">
        <v>182</v>
      </c>
      <c r="W84" s="34"/>
    </row>
    <row r="85" spans="1:25" ht="19.5" customHeight="1" x14ac:dyDescent="0.2">
      <c r="A85" s="276"/>
      <c r="B85" s="279"/>
      <c r="C85" s="296"/>
      <c r="D85" s="297"/>
      <c r="E85" s="311"/>
      <c r="F85" s="311"/>
      <c r="G85" s="304"/>
      <c r="H85" s="304"/>
      <c r="I85" s="307"/>
      <c r="J85" s="307"/>
      <c r="K85" s="311"/>
      <c r="L85" s="311"/>
      <c r="M85" s="265"/>
      <c r="N85" s="267"/>
      <c r="O85" s="270"/>
      <c r="P85" s="273"/>
      <c r="S85" s="34"/>
      <c r="T85" s="34"/>
      <c r="U85" s="196"/>
      <c r="V85" s="34"/>
      <c r="W85" s="34"/>
    </row>
    <row r="86" spans="1:25" ht="19.5" customHeight="1" x14ac:dyDescent="0.2">
      <c r="A86" s="277"/>
      <c r="B86" s="280"/>
      <c r="C86" s="298"/>
      <c r="D86" s="299"/>
      <c r="E86" s="312"/>
      <c r="F86" s="312"/>
      <c r="G86" s="305"/>
      <c r="H86" s="305"/>
      <c r="I86" s="308"/>
      <c r="J86" s="308"/>
      <c r="K86" s="312"/>
      <c r="L86" s="312"/>
      <c r="M86" s="264"/>
      <c r="N86" s="268"/>
      <c r="O86" s="271"/>
      <c r="P86" s="274"/>
      <c r="Q86" s="62">
        <v>0.29166666666666669</v>
      </c>
    </row>
    <row r="87" spans="1:25" ht="19.5" customHeight="1" x14ac:dyDescent="0.2">
      <c r="A87" s="275" t="s">
        <v>31</v>
      </c>
      <c r="B87" s="278">
        <f>SUM(B61+1)</f>
        <v>45751</v>
      </c>
      <c r="C87" s="294" t="s">
        <v>1023</v>
      </c>
      <c r="D87" s="295"/>
      <c r="E87" s="300"/>
      <c r="F87" s="300"/>
      <c r="G87" s="303">
        <v>0.36458333333333331</v>
      </c>
      <c r="H87" s="303">
        <v>0.52083333333333337</v>
      </c>
      <c r="I87" s="306">
        <v>0.54166666666666663</v>
      </c>
      <c r="J87" s="306">
        <v>0.64583333333333337</v>
      </c>
      <c r="K87" s="300"/>
      <c r="L87" s="300"/>
      <c r="M87" s="263">
        <f>(F115-E115)+(L115-K115)</f>
        <v>0</v>
      </c>
      <c r="N87" s="266">
        <f>(H87-G87)</f>
        <v>0.15625000000000006</v>
      </c>
      <c r="O87" s="269">
        <f>(J87-I87)</f>
        <v>0.10416666666666674</v>
      </c>
      <c r="P87" s="272">
        <f>SUM(M87:O115)</f>
        <v>0.2604166666666668</v>
      </c>
      <c r="R87" t="s">
        <v>231</v>
      </c>
      <c r="S87" s="34" t="s">
        <v>24</v>
      </c>
      <c r="V87" s="34"/>
      <c r="W87" s="34"/>
    </row>
    <row r="88" spans="1:25" ht="19.5" customHeight="1" x14ac:dyDescent="0.2">
      <c r="A88" s="276"/>
      <c r="B88" s="279"/>
      <c r="C88" s="296"/>
      <c r="D88" s="297"/>
      <c r="E88" s="301"/>
      <c r="F88" s="301"/>
      <c r="G88" s="304"/>
      <c r="H88" s="304"/>
      <c r="I88" s="307"/>
      <c r="J88" s="307"/>
      <c r="K88" s="301"/>
      <c r="L88" s="301"/>
      <c r="M88" s="265"/>
      <c r="N88" s="267"/>
      <c r="O88" s="270"/>
      <c r="P88" s="273"/>
      <c r="S88" s="34" t="s">
        <v>148</v>
      </c>
      <c r="V88" s="34"/>
      <c r="W88" s="34"/>
    </row>
    <row r="89" spans="1:25" ht="19.5" customHeight="1" x14ac:dyDescent="0.2">
      <c r="A89" s="276"/>
      <c r="B89" s="279"/>
      <c r="C89" s="296"/>
      <c r="D89" s="297"/>
      <c r="E89" s="301"/>
      <c r="F89" s="301"/>
      <c r="G89" s="304"/>
      <c r="H89" s="304"/>
      <c r="I89" s="307"/>
      <c r="J89" s="307"/>
      <c r="K89" s="301"/>
      <c r="L89" s="301"/>
      <c r="M89" s="265"/>
      <c r="N89" s="267"/>
      <c r="O89" s="270"/>
      <c r="P89" s="273"/>
      <c r="S89" s="34" t="s">
        <v>1003</v>
      </c>
      <c r="W89" s="34"/>
    </row>
    <row r="90" spans="1:25" ht="19.5" customHeight="1" x14ac:dyDescent="0.2">
      <c r="A90" s="276"/>
      <c r="B90" s="279"/>
      <c r="C90" s="296"/>
      <c r="D90" s="297"/>
      <c r="E90" s="301"/>
      <c r="F90" s="301"/>
      <c r="G90" s="304"/>
      <c r="H90" s="304"/>
      <c r="I90" s="307"/>
      <c r="J90" s="307"/>
      <c r="K90" s="301"/>
      <c r="L90" s="301"/>
      <c r="M90" s="265"/>
      <c r="N90" s="267"/>
      <c r="O90" s="270"/>
      <c r="P90" s="273"/>
      <c r="S90" s="34"/>
      <c r="T90" t="s">
        <v>1004</v>
      </c>
      <c r="U90" t="s">
        <v>1008</v>
      </c>
      <c r="V90" s="219" t="s">
        <v>1013</v>
      </c>
      <c r="W90" s="202" t="s">
        <v>182</v>
      </c>
      <c r="X90" s="214" t="s">
        <v>1014</v>
      </c>
      <c r="Y90" s="191"/>
    </row>
    <row r="91" spans="1:25" ht="19.5" customHeight="1" x14ac:dyDescent="0.2">
      <c r="A91" s="276"/>
      <c r="B91" s="279"/>
      <c r="C91" s="296"/>
      <c r="D91" s="297"/>
      <c r="E91" s="301"/>
      <c r="F91" s="301"/>
      <c r="G91" s="304"/>
      <c r="H91" s="304"/>
      <c r="I91" s="307"/>
      <c r="J91" s="307"/>
      <c r="K91" s="301"/>
      <c r="L91" s="301"/>
      <c r="M91" s="265"/>
      <c r="N91" s="267"/>
      <c r="O91" s="270"/>
      <c r="P91" s="273"/>
      <c r="S91" s="34"/>
      <c r="T91" t="s">
        <v>1005</v>
      </c>
      <c r="U91" t="s">
        <v>1009</v>
      </c>
      <c r="V91" s="219" t="s">
        <v>1013</v>
      </c>
      <c r="W91" s="202" t="s">
        <v>182</v>
      </c>
      <c r="X91" s="214" t="s">
        <v>1014</v>
      </c>
      <c r="Y91" s="191"/>
    </row>
    <row r="92" spans="1:25" ht="19.5" customHeight="1" x14ac:dyDescent="0.2">
      <c r="A92" s="276"/>
      <c r="B92" s="279"/>
      <c r="C92" s="296"/>
      <c r="D92" s="297"/>
      <c r="E92" s="301"/>
      <c r="F92" s="301"/>
      <c r="G92" s="304"/>
      <c r="H92" s="304"/>
      <c r="I92" s="307"/>
      <c r="J92" s="307"/>
      <c r="K92" s="301"/>
      <c r="L92" s="301"/>
      <c r="M92" s="265"/>
      <c r="N92" s="267"/>
      <c r="O92" s="270"/>
      <c r="P92" s="273"/>
      <c r="R92" s="34"/>
      <c r="S92" s="34"/>
      <c r="T92" t="s">
        <v>1006</v>
      </c>
      <c r="U92" t="s">
        <v>1010</v>
      </c>
      <c r="V92" s="219" t="s">
        <v>1013</v>
      </c>
      <c r="W92" s="202" t="s">
        <v>182</v>
      </c>
      <c r="X92" s="214" t="s">
        <v>1014</v>
      </c>
      <c r="Y92" s="191"/>
    </row>
    <row r="93" spans="1:25" ht="19.5" customHeight="1" x14ac:dyDescent="0.2">
      <c r="A93" s="276"/>
      <c r="B93" s="279"/>
      <c r="C93" s="296"/>
      <c r="D93" s="297"/>
      <c r="E93" s="301"/>
      <c r="F93" s="301"/>
      <c r="G93" s="304"/>
      <c r="H93" s="304"/>
      <c r="I93" s="307"/>
      <c r="J93" s="307"/>
      <c r="K93" s="301"/>
      <c r="L93" s="301"/>
      <c r="M93" s="265"/>
      <c r="N93" s="267"/>
      <c r="O93" s="270"/>
      <c r="P93" s="273"/>
      <c r="S93" s="34"/>
      <c r="T93" t="s">
        <v>1007</v>
      </c>
      <c r="U93" t="s">
        <v>1011</v>
      </c>
      <c r="V93" s="219" t="s">
        <v>1013</v>
      </c>
      <c r="W93" s="202" t="s">
        <v>182</v>
      </c>
      <c r="X93" s="214" t="s">
        <v>1014</v>
      </c>
      <c r="Y93" s="191"/>
    </row>
    <row r="94" spans="1:25" ht="19.5" customHeight="1" x14ac:dyDescent="0.2">
      <c r="A94" s="276"/>
      <c r="B94" s="279"/>
      <c r="C94" s="296"/>
      <c r="D94" s="297"/>
      <c r="E94" s="301"/>
      <c r="F94" s="301"/>
      <c r="G94" s="304"/>
      <c r="H94" s="304"/>
      <c r="I94" s="307"/>
      <c r="J94" s="307"/>
      <c r="K94" s="301"/>
      <c r="L94" s="301"/>
      <c r="M94" s="265"/>
      <c r="N94" s="267"/>
      <c r="O94" s="270"/>
      <c r="P94" s="273"/>
      <c r="S94" s="34" t="s">
        <v>1012</v>
      </c>
      <c r="W94" s="202" t="s">
        <v>182</v>
      </c>
    </row>
    <row r="95" spans="1:25" ht="19.5" customHeight="1" x14ac:dyDescent="0.2">
      <c r="A95" s="276"/>
      <c r="B95" s="279"/>
      <c r="C95" s="296"/>
      <c r="D95" s="297"/>
      <c r="E95" s="301"/>
      <c r="F95" s="301"/>
      <c r="G95" s="304"/>
      <c r="H95" s="304"/>
      <c r="I95" s="307"/>
      <c r="J95" s="307"/>
      <c r="K95" s="301"/>
      <c r="L95" s="301"/>
      <c r="M95" s="265"/>
      <c r="N95" s="267"/>
      <c r="O95" s="270"/>
      <c r="P95" s="273"/>
      <c r="R95" t="s">
        <v>975</v>
      </c>
      <c r="S95" s="34" t="s">
        <v>32</v>
      </c>
      <c r="W95" s="34"/>
    </row>
    <row r="96" spans="1:25" ht="19.5" customHeight="1" x14ac:dyDescent="0.2">
      <c r="A96" s="276"/>
      <c r="B96" s="279"/>
      <c r="C96" s="296"/>
      <c r="D96" s="297"/>
      <c r="E96" s="301"/>
      <c r="F96" s="301"/>
      <c r="G96" s="304"/>
      <c r="H96" s="304"/>
      <c r="I96" s="307"/>
      <c r="J96" s="307"/>
      <c r="K96" s="301"/>
      <c r="L96" s="301"/>
      <c r="M96" s="265"/>
      <c r="N96" s="267"/>
      <c r="O96" s="270"/>
      <c r="P96" s="273"/>
      <c r="S96" s="34" t="s">
        <v>976</v>
      </c>
      <c r="W96" s="34"/>
    </row>
    <row r="97" spans="1:25" ht="19.5" customHeight="1" x14ac:dyDescent="0.2">
      <c r="A97" s="276"/>
      <c r="B97" s="279"/>
      <c r="C97" s="296"/>
      <c r="D97" s="297"/>
      <c r="E97" s="301"/>
      <c r="F97" s="301"/>
      <c r="G97" s="304"/>
      <c r="H97" s="304"/>
      <c r="I97" s="307"/>
      <c r="J97" s="307"/>
      <c r="K97" s="301"/>
      <c r="L97" s="301"/>
      <c r="M97" s="265"/>
      <c r="N97" s="267"/>
      <c r="O97" s="270"/>
      <c r="P97" s="273"/>
      <c r="S97" s="34" t="s">
        <v>1015</v>
      </c>
      <c r="T97" s="202" t="s">
        <v>182</v>
      </c>
      <c r="W97" s="34"/>
    </row>
    <row r="98" spans="1:25" ht="19.5" customHeight="1" x14ac:dyDescent="0.2">
      <c r="A98" s="276"/>
      <c r="B98" s="279"/>
      <c r="C98" s="296"/>
      <c r="D98" s="297"/>
      <c r="E98" s="301"/>
      <c r="F98" s="301"/>
      <c r="G98" s="304"/>
      <c r="H98" s="304"/>
      <c r="I98" s="307"/>
      <c r="J98" s="307"/>
      <c r="K98" s="301"/>
      <c r="L98" s="301"/>
      <c r="M98" s="265"/>
      <c r="N98" s="267"/>
      <c r="O98" s="270"/>
      <c r="P98" s="273"/>
      <c r="R98" s="34" t="s">
        <v>184</v>
      </c>
      <c r="S98" s="34" t="s">
        <v>32</v>
      </c>
      <c r="T98" s="34"/>
      <c r="W98" s="34"/>
    </row>
    <row r="99" spans="1:25" ht="19.5" customHeight="1" x14ac:dyDescent="0.2">
      <c r="A99" s="276"/>
      <c r="B99" s="279"/>
      <c r="C99" s="296"/>
      <c r="D99" s="297"/>
      <c r="E99" s="301"/>
      <c r="F99" s="301"/>
      <c r="G99" s="304"/>
      <c r="H99" s="304"/>
      <c r="I99" s="307"/>
      <c r="J99" s="307"/>
      <c r="K99" s="301"/>
      <c r="L99" s="301"/>
      <c r="M99" s="265"/>
      <c r="N99" s="267"/>
      <c r="O99" s="270"/>
      <c r="P99" s="273"/>
      <c r="S99" s="34" t="s">
        <v>186</v>
      </c>
      <c r="T99" s="34"/>
      <c r="W99" s="34"/>
    </row>
    <row r="100" spans="1:25" ht="19.5" customHeight="1" x14ac:dyDescent="0.2">
      <c r="A100" s="276"/>
      <c r="B100" s="279"/>
      <c r="C100" s="296"/>
      <c r="D100" s="297"/>
      <c r="E100" s="301"/>
      <c r="F100" s="301"/>
      <c r="G100" s="304"/>
      <c r="H100" s="304"/>
      <c r="I100" s="307"/>
      <c r="J100" s="307"/>
      <c r="K100" s="301"/>
      <c r="L100" s="301"/>
      <c r="M100" s="265"/>
      <c r="N100" s="267"/>
      <c r="O100" s="270"/>
      <c r="P100" s="273"/>
      <c r="S100" s="34" t="s">
        <v>1024</v>
      </c>
      <c r="T100" s="34"/>
      <c r="V100" s="187" t="s">
        <v>180</v>
      </c>
      <c r="W100" s="34"/>
    </row>
    <row r="101" spans="1:25" ht="19.5" customHeight="1" x14ac:dyDescent="0.2">
      <c r="A101" s="276"/>
      <c r="B101" s="279"/>
      <c r="C101" s="296"/>
      <c r="D101" s="297"/>
      <c r="E101" s="301"/>
      <c r="F101" s="301"/>
      <c r="G101" s="304"/>
      <c r="H101" s="304"/>
      <c r="I101" s="307"/>
      <c r="J101" s="307"/>
      <c r="K101" s="301"/>
      <c r="L101" s="301"/>
      <c r="M101" s="265"/>
      <c r="N101" s="267"/>
      <c r="O101" s="270"/>
      <c r="P101" s="273"/>
      <c r="R101" t="s">
        <v>172</v>
      </c>
      <c r="S101" s="34" t="s">
        <v>45</v>
      </c>
      <c r="W101" s="34"/>
    </row>
    <row r="102" spans="1:25" ht="19.5" customHeight="1" x14ac:dyDescent="0.2">
      <c r="A102" s="276"/>
      <c r="B102" s="279"/>
      <c r="C102" s="296"/>
      <c r="D102" s="297"/>
      <c r="E102" s="301"/>
      <c r="F102" s="301"/>
      <c r="G102" s="304"/>
      <c r="H102" s="304"/>
      <c r="I102" s="307"/>
      <c r="J102" s="307"/>
      <c r="K102" s="301"/>
      <c r="L102" s="301"/>
      <c r="M102" s="265"/>
      <c r="N102" s="267"/>
      <c r="O102" s="270"/>
      <c r="P102" s="273"/>
      <c r="S102" s="34" t="s">
        <v>178</v>
      </c>
      <c r="W102" s="34"/>
    </row>
    <row r="103" spans="1:25" ht="19.5" customHeight="1" x14ac:dyDescent="0.2">
      <c r="A103" s="276"/>
      <c r="B103" s="279"/>
      <c r="C103" s="296"/>
      <c r="D103" s="297"/>
      <c r="E103" s="301"/>
      <c r="F103" s="301"/>
      <c r="G103" s="304"/>
      <c r="H103" s="304"/>
      <c r="I103" s="307"/>
      <c r="J103" s="307"/>
      <c r="K103" s="301"/>
      <c r="L103" s="301"/>
      <c r="M103" s="265"/>
      <c r="N103" s="267"/>
      <c r="O103" s="270"/>
      <c r="P103" s="273"/>
      <c r="S103" s="34" t="s">
        <v>1016</v>
      </c>
      <c r="W103" s="34"/>
    </row>
    <row r="104" spans="1:25" ht="19.5" customHeight="1" x14ac:dyDescent="0.2">
      <c r="A104" s="276"/>
      <c r="B104" s="279"/>
      <c r="C104" s="296"/>
      <c r="D104" s="297"/>
      <c r="E104" s="301"/>
      <c r="F104" s="301"/>
      <c r="G104" s="304"/>
      <c r="H104" s="304"/>
      <c r="I104" s="307"/>
      <c r="J104" s="307"/>
      <c r="K104" s="301"/>
      <c r="L104" s="301"/>
      <c r="M104" s="265"/>
      <c r="N104" s="267"/>
      <c r="O104" s="270"/>
      <c r="P104" s="273"/>
      <c r="S104" s="34"/>
      <c r="T104" s="34" t="s">
        <v>991</v>
      </c>
      <c r="U104" s="34" t="s">
        <v>992</v>
      </c>
      <c r="V104" s="187" t="s">
        <v>180</v>
      </c>
      <c r="W104" s="214" t="s">
        <v>997</v>
      </c>
      <c r="X104" s="191"/>
    </row>
    <row r="105" spans="1:25" ht="19.5" customHeight="1" x14ac:dyDescent="0.2">
      <c r="A105" s="276"/>
      <c r="B105" s="279"/>
      <c r="C105" s="296"/>
      <c r="D105" s="297"/>
      <c r="E105" s="301"/>
      <c r="F105" s="301"/>
      <c r="G105" s="304"/>
      <c r="H105" s="304"/>
      <c r="I105" s="307"/>
      <c r="J105" s="307"/>
      <c r="K105" s="301"/>
      <c r="L105" s="301"/>
      <c r="M105" s="265"/>
      <c r="N105" s="267"/>
      <c r="O105" s="270"/>
      <c r="P105" s="273"/>
      <c r="S105" s="34"/>
      <c r="T105" s="34" t="s">
        <v>238</v>
      </c>
      <c r="U105" s="34" t="s">
        <v>1017</v>
      </c>
      <c r="V105" s="187" t="s">
        <v>180</v>
      </c>
      <c r="W105" s="34"/>
    </row>
    <row r="106" spans="1:25" ht="19.5" customHeight="1" x14ac:dyDescent="0.2">
      <c r="A106" s="276"/>
      <c r="B106" s="279"/>
      <c r="C106" s="296"/>
      <c r="D106" s="297"/>
      <c r="E106" s="301"/>
      <c r="F106" s="301"/>
      <c r="G106" s="304"/>
      <c r="H106" s="304"/>
      <c r="I106" s="307"/>
      <c r="J106" s="307"/>
      <c r="K106" s="301"/>
      <c r="L106" s="301"/>
      <c r="M106" s="265"/>
      <c r="N106" s="267"/>
      <c r="O106" s="270"/>
      <c r="P106" s="273"/>
      <c r="S106" s="34"/>
      <c r="T106" s="34" t="s">
        <v>1018</v>
      </c>
      <c r="U106" s="34" t="s">
        <v>197</v>
      </c>
      <c r="V106" s="202" t="s">
        <v>182</v>
      </c>
      <c r="W106" s="34" t="s">
        <v>1019</v>
      </c>
    </row>
    <row r="107" spans="1:25" ht="19.5" customHeight="1" x14ac:dyDescent="0.2">
      <c r="A107" s="276"/>
      <c r="B107" s="279"/>
      <c r="C107" s="296"/>
      <c r="D107" s="297"/>
      <c r="E107" s="301"/>
      <c r="F107" s="301"/>
      <c r="G107" s="304"/>
      <c r="H107" s="304"/>
      <c r="I107" s="307"/>
      <c r="J107" s="307"/>
      <c r="K107" s="301"/>
      <c r="L107" s="301"/>
      <c r="M107" s="265"/>
      <c r="N107" s="267"/>
      <c r="O107" s="270"/>
      <c r="P107" s="273"/>
      <c r="S107" s="34"/>
      <c r="T107" s="34" t="s">
        <v>1020</v>
      </c>
      <c r="U107" s="34" t="s">
        <v>386</v>
      </c>
      <c r="V107" s="187" t="s">
        <v>180</v>
      </c>
      <c r="W107" s="34" t="s">
        <v>1021</v>
      </c>
      <c r="X107" s="214" t="s">
        <v>1022</v>
      </c>
      <c r="Y107" s="191"/>
    </row>
    <row r="108" spans="1:25" ht="19.5" customHeight="1" x14ac:dyDescent="0.2">
      <c r="A108" s="276"/>
      <c r="B108" s="279"/>
      <c r="C108" s="296"/>
      <c r="D108" s="297"/>
      <c r="E108" s="301"/>
      <c r="F108" s="301"/>
      <c r="G108" s="304"/>
      <c r="H108" s="304"/>
      <c r="I108" s="307"/>
      <c r="J108" s="307"/>
      <c r="K108" s="301"/>
      <c r="L108" s="301"/>
      <c r="M108" s="265"/>
      <c r="N108" s="267"/>
      <c r="O108" s="270"/>
      <c r="P108" s="273"/>
      <c r="S108" s="34"/>
      <c r="T108" s="34" t="s">
        <v>938</v>
      </c>
      <c r="U108" s="34" t="s">
        <v>1029</v>
      </c>
      <c r="V108" s="187" t="s">
        <v>180</v>
      </c>
      <c r="W108" s="34"/>
      <c r="X108" s="214" t="s">
        <v>1022</v>
      </c>
      <c r="Y108" s="191"/>
    </row>
    <row r="109" spans="1:25" ht="19.5" customHeight="1" x14ac:dyDescent="0.2">
      <c r="A109" s="276"/>
      <c r="B109" s="279"/>
      <c r="C109" s="296"/>
      <c r="D109" s="297"/>
      <c r="E109" s="301"/>
      <c r="F109" s="301"/>
      <c r="G109" s="304"/>
      <c r="H109" s="304"/>
      <c r="I109" s="307"/>
      <c r="J109" s="307"/>
      <c r="K109" s="301"/>
      <c r="L109" s="301"/>
      <c r="M109" s="265"/>
      <c r="N109" s="267"/>
      <c r="O109" s="270"/>
      <c r="P109" s="273"/>
      <c r="S109" s="34"/>
      <c r="T109" s="34" t="s">
        <v>730</v>
      </c>
      <c r="U109" s="34" t="s">
        <v>1028</v>
      </c>
      <c r="V109" s="202" t="s">
        <v>182</v>
      </c>
      <c r="W109" s="34"/>
      <c r="X109" s="34"/>
    </row>
    <row r="110" spans="1:25" ht="19.5" customHeight="1" x14ac:dyDescent="0.2">
      <c r="A110" s="276"/>
      <c r="B110" s="279"/>
      <c r="C110" s="296"/>
      <c r="D110" s="297"/>
      <c r="E110" s="301"/>
      <c r="F110" s="301"/>
      <c r="G110" s="304"/>
      <c r="H110" s="304"/>
      <c r="I110" s="307"/>
      <c r="J110" s="307"/>
      <c r="K110" s="301"/>
      <c r="L110" s="301"/>
      <c r="M110" s="265"/>
      <c r="N110" s="267"/>
      <c r="O110" s="270"/>
      <c r="P110" s="273"/>
      <c r="S110" s="34"/>
      <c r="T110" s="34" t="s">
        <v>413</v>
      </c>
      <c r="U110" s="34" t="s">
        <v>271</v>
      </c>
      <c r="V110" s="187" t="s">
        <v>180</v>
      </c>
      <c r="W110" s="34"/>
      <c r="X110" s="214" t="s">
        <v>1022</v>
      </c>
      <c r="Y110" s="191"/>
    </row>
    <row r="111" spans="1:25" ht="19.5" customHeight="1" x14ac:dyDescent="0.2">
      <c r="A111" s="276"/>
      <c r="B111" s="279"/>
      <c r="C111" s="296"/>
      <c r="D111" s="297"/>
      <c r="E111" s="301"/>
      <c r="F111" s="301"/>
      <c r="G111" s="304"/>
      <c r="H111" s="304"/>
      <c r="I111" s="307"/>
      <c r="J111" s="307"/>
      <c r="K111" s="301"/>
      <c r="L111" s="301"/>
      <c r="M111" s="265"/>
      <c r="N111" s="267"/>
      <c r="O111" s="270"/>
      <c r="P111" s="273"/>
      <c r="S111" s="34"/>
      <c r="T111" s="34" t="s">
        <v>203</v>
      </c>
      <c r="U111" s="34" t="s">
        <v>1027</v>
      </c>
      <c r="V111" s="187" t="s">
        <v>180</v>
      </c>
      <c r="W111" s="34"/>
      <c r="X111" s="214" t="s">
        <v>1022</v>
      </c>
      <c r="Y111" s="191"/>
    </row>
    <row r="112" spans="1:25" ht="19.5" customHeight="1" x14ac:dyDescent="0.2">
      <c r="A112" s="276"/>
      <c r="B112" s="279"/>
      <c r="C112" s="296"/>
      <c r="D112" s="297"/>
      <c r="E112" s="301"/>
      <c r="F112" s="301"/>
      <c r="G112" s="304"/>
      <c r="H112" s="304"/>
      <c r="I112" s="307"/>
      <c r="J112" s="307"/>
      <c r="K112" s="301"/>
      <c r="L112" s="301"/>
      <c r="M112" s="265"/>
      <c r="N112" s="267"/>
      <c r="O112" s="270"/>
      <c r="P112" s="273"/>
      <c r="S112" s="34"/>
      <c r="T112" s="34" t="s">
        <v>1025</v>
      </c>
      <c r="U112" s="34" t="s">
        <v>1026</v>
      </c>
      <c r="V112" s="187" t="s">
        <v>180</v>
      </c>
      <c r="W112" s="34"/>
      <c r="X112" s="214" t="s">
        <v>1022</v>
      </c>
      <c r="Y112" s="191"/>
    </row>
    <row r="113" spans="1:24" ht="19.5" customHeight="1" x14ac:dyDescent="0.2">
      <c r="A113" s="276"/>
      <c r="B113" s="279"/>
      <c r="C113" s="296"/>
      <c r="D113" s="297"/>
      <c r="E113" s="301"/>
      <c r="F113" s="301"/>
      <c r="G113" s="304"/>
      <c r="H113" s="304"/>
      <c r="I113" s="307"/>
      <c r="J113" s="307"/>
      <c r="K113" s="301"/>
      <c r="L113" s="301"/>
      <c r="M113" s="265"/>
      <c r="N113" s="267"/>
      <c r="O113" s="270"/>
      <c r="P113" s="273"/>
      <c r="S113" s="34"/>
      <c r="T113" s="34"/>
      <c r="U113" s="34"/>
      <c r="W113" s="34"/>
      <c r="X113" s="34"/>
    </row>
    <row r="114" spans="1:24" ht="19.5" customHeight="1" x14ac:dyDescent="0.2">
      <c r="A114" s="276"/>
      <c r="B114" s="279"/>
      <c r="C114" s="296"/>
      <c r="D114" s="297"/>
      <c r="E114" s="301"/>
      <c r="F114" s="301"/>
      <c r="G114" s="304"/>
      <c r="H114" s="304"/>
      <c r="I114" s="307"/>
      <c r="J114" s="307"/>
      <c r="K114" s="301"/>
      <c r="L114" s="301"/>
      <c r="M114" s="265"/>
      <c r="N114" s="267"/>
      <c r="O114" s="270"/>
      <c r="P114" s="273"/>
      <c r="S114" s="34"/>
      <c r="T114" s="34"/>
      <c r="U114" s="34"/>
      <c r="W114" s="34"/>
      <c r="X114" s="34"/>
    </row>
    <row r="115" spans="1:24" ht="19.5" customHeight="1" x14ac:dyDescent="0.2">
      <c r="A115" s="277"/>
      <c r="B115" s="280"/>
      <c r="C115" s="298"/>
      <c r="D115" s="299"/>
      <c r="E115" s="302"/>
      <c r="F115" s="302"/>
      <c r="G115" s="305"/>
      <c r="H115" s="305"/>
      <c r="I115" s="308"/>
      <c r="J115" s="308"/>
      <c r="K115" s="302"/>
      <c r="L115" s="302"/>
      <c r="M115" s="264"/>
      <c r="N115" s="268"/>
      <c r="O115" s="271"/>
      <c r="P115" s="274"/>
      <c r="Q115" s="62">
        <v>0.29166666666666669</v>
      </c>
      <c r="W115" s="34"/>
    </row>
    <row r="116" spans="1:24" ht="19.5" customHeight="1" x14ac:dyDescent="0.2">
      <c r="A116" s="35" t="s">
        <v>34</v>
      </c>
      <c r="B116" s="36">
        <f>SUM(B87+1)</f>
        <v>45752</v>
      </c>
      <c r="C116" s="294"/>
      <c r="D116" s="295"/>
      <c r="E116" s="300"/>
      <c r="F116" s="300"/>
      <c r="G116" s="107"/>
      <c r="H116" s="107"/>
      <c r="I116" s="107"/>
      <c r="J116" s="107"/>
      <c r="K116" s="300"/>
      <c r="L116" s="300"/>
      <c r="M116" s="263">
        <f>(F116-E116)+(L116-K116)+(F117-E117)+(L117-K117)</f>
        <v>0</v>
      </c>
      <c r="N116" s="263">
        <f>(H116-G116)+(J116-I116)+(H117-G117)+(J117-I117)</f>
        <v>0</v>
      </c>
      <c r="O116" s="263">
        <f>(H117-G117)+(J117-I117)</f>
        <v>0</v>
      </c>
      <c r="P116" s="263">
        <f>SUM(M116:O117)</f>
        <v>0</v>
      </c>
    </row>
    <row r="117" spans="1:24" ht="19.5" customHeight="1" x14ac:dyDescent="0.2">
      <c r="A117" s="37" t="s">
        <v>35</v>
      </c>
      <c r="B117" s="36">
        <f>SUM(B116+1)</f>
        <v>45753</v>
      </c>
      <c r="C117" s="298"/>
      <c r="D117" s="299"/>
      <c r="E117" s="302"/>
      <c r="F117" s="302"/>
      <c r="G117" s="101"/>
      <c r="H117" s="101"/>
      <c r="I117" s="101"/>
      <c r="J117" s="101"/>
      <c r="K117" s="302"/>
      <c r="L117" s="302"/>
      <c r="M117" s="264"/>
      <c r="N117" s="264"/>
      <c r="O117" s="264"/>
      <c r="P117" s="264"/>
    </row>
    <row r="118" spans="1:24" ht="30" customHeight="1" x14ac:dyDescent="0.2">
      <c r="A118" s="38"/>
      <c r="B118" s="38"/>
      <c r="C118" s="38"/>
      <c r="D118" s="38"/>
      <c r="E118" s="39"/>
      <c r="F118" s="40"/>
      <c r="G118" s="40"/>
      <c r="H118" s="38"/>
      <c r="I118" s="38"/>
      <c r="J118" s="38"/>
      <c r="K118" s="41"/>
      <c r="L118" s="41"/>
      <c r="M118" s="41"/>
      <c r="N118" s="38"/>
    </row>
    <row r="119" spans="1:24" ht="30.75" customHeight="1" x14ac:dyDescent="0.2">
      <c r="A119" s="38"/>
      <c r="B119" s="38"/>
      <c r="C119" s="38"/>
      <c r="D119" s="38"/>
      <c r="F119" s="38"/>
      <c r="G119" s="38"/>
      <c r="H119" s="38"/>
      <c r="I119" s="38"/>
      <c r="J119" s="281" t="s">
        <v>36</v>
      </c>
      <c r="K119" s="281"/>
      <c r="L119" s="281"/>
      <c r="M119" s="108">
        <f>SUM(M9+M27+M44+M61+M87+M116+M117)</f>
        <v>0</v>
      </c>
      <c r="N119" s="110">
        <f>SUM(N9+N27+N44+N61+N87+N116+N117)</f>
        <v>0.86250000000000004</v>
      </c>
      <c r="O119" s="109">
        <f>SUM(O9+O27+O44+O61+O87+O116+O117)</f>
        <v>0.76458333333333339</v>
      </c>
      <c r="P119" s="111">
        <f>SUM(P9+P27+P44+P61+P87+P116+P117)</f>
        <v>1.6270833333333337</v>
      </c>
    </row>
    <row r="120" spans="1:24" ht="30.75" customHeight="1" x14ac:dyDescent="0.2">
      <c r="A120" s="38"/>
      <c r="B120" s="38"/>
      <c r="C120" s="38"/>
      <c r="D120" s="38"/>
      <c r="F120" s="38"/>
      <c r="G120" s="38"/>
      <c r="H120" s="38"/>
      <c r="I120" s="38"/>
      <c r="J120" s="281" t="s">
        <v>37</v>
      </c>
      <c r="K120" s="281"/>
      <c r="L120" s="282"/>
      <c r="M120" s="42"/>
      <c r="N120" s="51">
        <f>SUM(Q9:Q117)</f>
        <v>1.4583333333333335</v>
      </c>
      <c r="O120" s="43"/>
    </row>
    <row r="121" spans="1:24" ht="30.75" customHeight="1" x14ac:dyDescent="0.2">
      <c r="A121" s="38"/>
      <c r="B121" s="38"/>
      <c r="C121" s="38"/>
      <c r="D121" s="38"/>
      <c r="F121" s="38"/>
      <c r="G121" s="38"/>
      <c r="H121" s="38"/>
      <c r="I121" s="38"/>
      <c r="J121" s="281" t="s">
        <v>38</v>
      </c>
      <c r="K121" s="281"/>
      <c r="L121" s="282"/>
      <c r="M121" s="42"/>
      <c r="N121" s="51">
        <f>SUM(P119-N120)</f>
        <v>0.16875000000000018</v>
      </c>
      <c r="O121" s="43"/>
    </row>
    <row r="122" spans="1:24" ht="30.75" customHeight="1" x14ac:dyDescent="0.2">
      <c r="A122" s="38"/>
      <c r="B122" s="38"/>
      <c r="C122" s="38"/>
      <c r="D122" s="38"/>
      <c r="F122" s="38"/>
      <c r="G122" s="38"/>
      <c r="H122" s="38"/>
      <c r="I122" s="38"/>
      <c r="J122" s="281" t="s">
        <v>39</v>
      </c>
      <c r="K122" s="281"/>
      <c r="L122" s="282"/>
      <c r="M122" s="42"/>
      <c r="N122" s="51">
        <v>0</v>
      </c>
      <c r="O122" s="43"/>
    </row>
    <row r="123" spans="1:24" ht="30.75" customHeight="1" x14ac:dyDescent="0.2">
      <c r="H123" s="38"/>
      <c r="I123" s="38"/>
      <c r="J123" s="281" t="s">
        <v>40</v>
      </c>
      <c r="K123" s="281"/>
      <c r="L123" s="282"/>
      <c r="M123" s="44"/>
      <c r="N123" s="52">
        <f>N121+N122</f>
        <v>0.16875000000000018</v>
      </c>
      <c r="O123" s="45"/>
    </row>
    <row r="130" spans="6:9" x14ac:dyDescent="0.2">
      <c r="F130" s="38"/>
      <c r="G130" s="38"/>
      <c r="H130" s="38"/>
      <c r="I130" s="38"/>
    </row>
    <row r="131" spans="6:9" x14ac:dyDescent="0.2">
      <c r="F131" s="38"/>
      <c r="G131" s="38"/>
      <c r="H131" s="38"/>
      <c r="I131" s="38"/>
    </row>
    <row r="132" spans="6:9" x14ac:dyDescent="0.2">
      <c r="F132" s="38"/>
      <c r="G132" s="38"/>
      <c r="H132" s="38"/>
      <c r="I132" s="38"/>
    </row>
    <row r="133" spans="6:9" x14ac:dyDescent="0.2">
      <c r="F133" s="38"/>
      <c r="G133" s="38"/>
      <c r="H133" s="38"/>
      <c r="I133" s="38"/>
    </row>
    <row r="134" spans="6:9" x14ac:dyDescent="0.2">
      <c r="F134" s="38"/>
      <c r="G134" s="38"/>
      <c r="H134" s="38"/>
      <c r="I134" s="38"/>
    </row>
    <row r="135" spans="6:9" x14ac:dyDescent="0.2">
      <c r="F135" s="38"/>
      <c r="G135" s="38"/>
      <c r="H135" s="38"/>
      <c r="I135" s="38"/>
    </row>
  </sheetData>
  <mergeCells count="95">
    <mergeCell ref="C116:D117"/>
    <mergeCell ref="J9:J26"/>
    <mergeCell ref="J27:J43"/>
    <mergeCell ref="J44:J60"/>
    <mergeCell ref="J61:J86"/>
    <mergeCell ref="J87:J115"/>
    <mergeCell ref="I9:I26"/>
    <mergeCell ref="I27:I43"/>
    <mergeCell ref="I44:I60"/>
    <mergeCell ref="I61:I86"/>
    <mergeCell ref="I87:I115"/>
    <mergeCell ref="H9:H26"/>
    <mergeCell ref="H27:H43"/>
    <mergeCell ref="H44:H60"/>
    <mergeCell ref="H61:H86"/>
    <mergeCell ref="H87:H115"/>
    <mergeCell ref="G9:G26"/>
    <mergeCell ref="G27:G43"/>
    <mergeCell ref="G44:G60"/>
    <mergeCell ref="G61:G86"/>
    <mergeCell ref="G87:G115"/>
    <mergeCell ref="K61:K86"/>
    <mergeCell ref="L61:L86"/>
    <mergeCell ref="K87:K115"/>
    <mergeCell ref="L87:L115"/>
    <mergeCell ref="K116:K117"/>
    <mergeCell ref="L116:L117"/>
    <mergeCell ref="K9:K26"/>
    <mergeCell ref="L9:L26"/>
    <mergeCell ref="K27:K43"/>
    <mergeCell ref="L27:L43"/>
    <mergeCell ref="K44:K60"/>
    <mergeCell ref="L44:L60"/>
    <mergeCell ref="E61:E86"/>
    <mergeCell ref="F61:F86"/>
    <mergeCell ref="E87:E115"/>
    <mergeCell ref="F87:F115"/>
    <mergeCell ref="E116:E117"/>
    <mergeCell ref="F116:F117"/>
    <mergeCell ref="E9:E26"/>
    <mergeCell ref="F9:F26"/>
    <mergeCell ref="E27:E43"/>
    <mergeCell ref="F27:F43"/>
    <mergeCell ref="E44:E60"/>
    <mergeCell ref="F44:F60"/>
    <mergeCell ref="C9:D26"/>
    <mergeCell ref="C27:D43"/>
    <mergeCell ref="C44:D60"/>
    <mergeCell ref="C61:D86"/>
    <mergeCell ref="C87:D115"/>
    <mergeCell ref="M116:M117"/>
    <mergeCell ref="N116:N117"/>
    <mergeCell ref="O116:O117"/>
    <mergeCell ref="P116:P117"/>
    <mergeCell ref="Q6:Q7"/>
    <mergeCell ref="O61:O86"/>
    <mergeCell ref="P61:P86"/>
    <mergeCell ref="M9:M26"/>
    <mergeCell ref="N9:N26"/>
    <mergeCell ref="O9:O26"/>
    <mergeCell ref="P9:P26"/>
    <mergeCell ref="M27:M43"/>
    <mergeCell ref="N27:N43"/>
    <mergeCell ref="O27:O43"/>
    <mergeCell ref="P27:P43"/>
    <mergeCell ref="M87:M115"/>
    <mergeCell ref="A1:N1"/>
    <mergeCell ref="G6:H6"/>
    <mergeCell ref="I6:J6"/>
    <mergeCell ref="K6:L6"/>
    <mergeCell ref="M6:P6"/>
    <mergeCell ref="J123:L123"/>
    <mergeCell ref="J119:L119"/>
    <mergeCell ref="J120:L120"/>
    <mergeCell ref="J121:L121"/>
    <mergeCell ref="J122:L122"/>
    <mergeCell ref="A87:A115"/>
    <mergeCell ref="B9:B26"/>
    <mergeCell ref="B27:B43"/>
    <mergeCell ref="B44:B60"/>
    <mergeCell ref="B61:B86"/>
    <mergeCell ref="B87:B115"/>
    <mergeCell ref="A9:A26"/>
    <mergeCell ref="A27:A43"/>
    <mergeCell ref="A44:A60"/>
    <mergeCell ref="A61:A86"/>
    <mergeCell ref="N87:N115"/>
    <mergeCell ref="O87:O115"/>
    <mergeCell ref="P87:P115"/>
    <mergeCell ref="M44:M60"/>
    <mergeCell ref="N44:N60"/>
    <mergeCell ref="O44:O60"/>
    <mergeCell ref="P44:P60"/>
    <mergeCell ref="M61:M86"/>
    <mergeCell ref="N61:N86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3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11">
    <pageSetUpPr fitToPage="1"/>
  </sheetPr>
  <dimension ref="A1:AC123"/>
  <sheetViews>
    <sheetView topLeftCell="A79" zoomScale="90" workbookViewId="0">
      <selection activeCell="S95" sqref="S95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7.140625" customWidth="1"/>
    <col min="20" max="20" width="16.7109375" customWidth="1"/>
    <col min="22" max="22" width="14.5703125" customWidth="1"/>
    <col min="23" max="23" width="14.85546875" customWidth="1"/>
    <col min="24" max="24" width="15.7109375" customWidth="1"/>
  </cols>
  <sheetData>
    <row r="1" spans="1:26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6" ht="60.6" hidden="1" customHeight="1" x14ac:dyDescent="0.2"/>
    <row r="3" spans="1:26" s="3" customFormat="1" ht="12.75" customHeight="1" x14ac:dyDescent="0.2">
      <c r="K3" s="4"/>
      <c r="L3" s="4"/>
      <c r="M3" s="4"/>
      <c r="O3" s="5"/>
      <c r="P3" s="5"/>
      <c r="Q3" s="60"/>
    </row>
    <row r="4" spans="1:26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6" ht="39" customHeight="1" x14ac:dyDescent="0.2">
      <c r="A5" s="12" t="s">
        <v>76</v>
      </c>
      <c r="B5" s="13" t="s">
        <v>3</v>
      </c>
      <c r="C5" s="14">
        <f>SUM('SEM14 '!B117+1)</f>
        <v>45754</v>
      </c>
      <c r="D5" s="15" t="s">
        <v>4</v>
      </c>
      <c r="E5" s="16">
        <f>SUM(B105)</f>
        <v>45760</v>
      </c>
      <c r="F5" s="17"/>
      <c r="G5" s="17"/>
      <c r="H5" s="17"/>
      <c r="I5" s="17"/>
      <c r="J5" s="17"/>
      <c r="K5" s="18"/>
      <c r="L5" s="18"/>
      <c r="P5" s="19"/>
    </row>
    <row r="6" spans="1:26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6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6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6" ht="19.5" customHeight="1" x14ac:dyDescent="0.2">
      <c r="A9" s="275" t="s">
        <v>20</v>
      </c>
      <c r="B9" s="278">
        <f>SUM(C5)</f>
        <v>45754</v>
      </c>
      <c r="C9" s="294" t="s">
        <v>1040</v>
      </c>
      <c r="D9" s="295"/>
      <c r="E9" s="310"/>
      <c r="F9" s="310"/>
      <c r="G9" s="303">
        <v>0.35833333333333334</v>
      </c>
      <c r="H9" s="303">
        <v>0.5</v>
      </c>
      <c r="I9" s="306">
        <v>0.5625</v>
      </c>
      <c r="J9" s="306">
        <v>0.71875</v>
      </c>
      <c r="K9" s="310"/>
      <c r="L9" s="310"/>
      <c r="M9" s="318">
        <f>(F41-E41)+(L41-K41)</f>
        <v>0</v>
      </c>
      <c r="N9" s="364">
        <f>(H9-G9)</f>
        <v>0.14166666666666666</v>
      </c>
      <c r="O9" s="321">
        <f>(J9-I9)</f>
        <v>0.15625</v>
      </c>
      <c r="P9" s="367">
        <f>SUM(M9:O41)</f>
        <v>0.29791666666666666</v>
      </c>
      <c r="R9" t="s">
        <v>55</v>
      </c>
      <c r="S9" s="34" t="s">
        <v>32</v>
      </c>
    </row>
    <row r="10" spans="1:26" ht="19.5" customHeight="1" x14ac:dyDescent="0.2">
      <c r="A10" s="276"/>
      <c r="B10" s="279"/>
      <c r="C10" s="296"/>
      <c r="D10" s="297"/>
      <c r="E10" s="311"/>
      <c r="F10" s="311"/>
      <c r="G10" s="304"/>
      <c r="H10" s="304"/>
      <c r="I10" s="307"/>
      <c r="J10" s="307"/>
      <c r="K10" s="311"/>
      <c r="L10" s="311"/>
      <c r="M10" s="319"/>
      <c r="N10" s="365"/>
      <c r="O10" s="322"/>
      <c r="P10" s="368"/>
      <c r="S10" t="s">
        <v>86</v>
      </c>
    </row>
    <row r="11" spans="1:26" ht="19.5" customHeight="1" x14ac:dyDescent="0.2">
      <c r="A11" s="276"/>
      <c r="B11" s="279"/>
      <c r="C11" s="296"/>
      <c r="D11" s="297"/>
      <c r="E11" s="311"/>
      <c r="F11" s="311"/>
      <c r="G11" s="304"/>
      <c r="H11" s="304"/>
      <c r="I11" s="307"/>
      <c r="J11" s="307"/>
      <c r="K11" s="311"/>
      <c r="L11" s="311"/>
      <c r="M11" s="319"/>
      <c r="N11" s="365"/>
      <c r="O11" s="322"/>
      <c r="P11" s="368"/>
      <c r="S11" s="34" t="s">
        <v>993</v>
      </c>
      <c r="V11" s="34"/>
    </row>
    <row r="12" spans="1:26" ht="19.5" customHeight="1" x14ac:dyDescent="0.2">
      <c r="A12" s="276"/>
      <c r="B12" s="279"/>
      <c r="C12" s="296"/>
      <c r="D12" s="297"/>
      <c r="E12" s="311"/>
      <c r="F12" s="311"/>
      <c r="G12" s="304"/>
      <c r="H12" s="304"/>
      <c r="I12" s="307"/>
      <c r="J12" s="307"/>
      <c r="K12" s="311"/>
      <c r="L12" s="311"/>
      <c r="M12" s="319"/>
      <c r="N12" s="365"/>
      <c r="O12" s="322"/>
      <c r="P12" s="368"/>
      <c r="S12" s="34"/>
      <c r="T12" s="34" t="s">
        <v>994</v>
      </c>
      <c r="U12" s="313">
        <v>33899172220011</v>
      </c>
      <c r="V12" s="313"/>
      <c r="W12" s="202" t="s">
        <v>182</v>
      </c>
      <c r="X12" s="214" t="s">
        <v>995</v>
      </c>
      <c r="Y12" s="191"/>
      <c r="Z12" s="191"/>
    </row>
    <row r="13" spans="1:26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11"/>
      <c r="L13" s="311"/>
      <c r="M13" s="319"/>
      <c r="N13" s="365"/>
      <c r="O13" s="322"/>
      <c r="P13" s="368"/>
      <c r="R13" s="34"/>
      <c r="S13" s="34"/>
      <c r="T13" s="34" t="s">
        <v>994</v>
      </c>
      <c r="U13" s="313">
        <v>33899172220012</v>
      </c>
      <c r="V13" s="313"/>
      <c r="W13" s="202" t="s">
        <v>182</v>
      </c>
      <c r="X13" s="214" t="s">
        <v>995</v>
      </c>
      <c r="Y13" s="191"/>
      <c r="Z13" s="191"/>
    </row>
    <row r="14" spans="1:26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319"/>
      <c r="N14" s="365"/>
      <c r="O14" s="322"/>
      <c r="P14" s="368"/>
      <c r="S14" s="34"/>
      <c r="T14" s="34" t="s">
        <v>994</v>
      </c>
      <c r="U14" s="313">
        <v>33899172220013</v>
      </c>
      <c r="V14" s="313"/>
      <c r="W14" s="202" t="s">
        <v>182</v>
      </c>
      <c r="X14" s="214" t="s">
        <v>995</v>
      </c>
      <c r="Y14" s="191"/>
      <c r="Z14" s="191"/>
    </row>
    <row r="15" spans="1:26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319"/>
      <c r="N15" s="365"/>
      <c r="O15" s="322"/>
      <c r="P15" s="368"/>
      <c r="R15" t="s">
        <v>1030</v>
      </c>
      <c r="S15" s="34" t="s">
        <v>32</v>
      </c>
      <c r="V15" s="34"/>
    </row>
    <row r="16" spans="1:26" ht="19.5" customHeight="1" x14ac:dyDescent="0.2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11"/>
      <c r="L16" s="311"/>
      <c r="M16" s="319"/>
      <c r="N16" s="365"/>
      <c r="O16" s="322"/>
      <c r="P16" s="368"/>
      <c r="S16" t="s">
        <v>1031</v>
      </c>
      <c r="U16" s="202" t="s">
        <v>182</v>
      </c>
    </row>
    <row r="17" spans="1:26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319"/>
      <c r="N17" s="365"/>
      <c r="O17" s="322"/>
      <c r="P17" s="368"/>
      <c r="R17" t="s">
        <v>242</v>
      </c>
      <c r="S17" t="s">
        <v>32</v>
      </c>
      <c r="U17" s="34"/>
    </row>
    <row r="18" spans="1:26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319"/>
      <c r="N18" s="365"/>
      <c r="O18" s="322"/>
      <c r="P18" s="368"/>
      <c r="S18" t="s">
        <v>612</v>
      </c>
      <c r="U18" s="34"/>
    </row>
    <row r="19" spans="1:26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319"/>
      <c r="N19" s="365"/>
      <c r="O19" s="322"/>
      <c r="P19" s="368"/>
      <c r="S19" t="s">
        <v>1032</v>
      </c>
      <c r="U19" s="34"/>
    </row>
    <row r="20" spans="1:26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319"/>
      <c r="N20" s="365"/>
      <c r="O20" s="322"/>
      <c r="P20" s="368"/>
      <c r="T20" t="s">
        <v>534</v>
      </c>
      <c r="U20" s="316" t="s">
        <v>942</v>
      </c>
      <c r="V20" s="316"/>
      <c r="W20" s="202" t="s">
        <v>182</v>
      </c>
    </row>
    <row r="21" spans="1:26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319"/>
      <c r="N21" s="365"/>
      <c r="O21" s="322"/>
      <c r="P21" s="368"/>
      <c r="R21" t="s">
        <v>213</v>
      </c>
      <c r="S21" s="34" t="s">
        <v>33</v>
      </c>
      <c r="U21" s="1"/>
      <c r="V21" s="1"/>
      <c r="W21" s="34"/>
    </row>
    <row r="22" spans="1:26" ht="19.5" customHeight="1" x14ac:dyDescent="0.2">
      <c r="A22" s="276"/>
      <c r="B22" s="279"/>
      <c r="C22" s="296"/>
      <c r="D22" s="297"/>
      <c r="E22" s="311"/>
      <c r="F22" s="311"/>
      <c r="G22" s="304"/>
      <c r="H22" s="304"/>
      <c r="I22" s="307"/>
      <c r="J22" s="307"/>
      <c r="K22" s="311"/>
      <c r="L22" s="311"/>
      <c r="M22" s="319"/>
      <c r="N22" s="365"/>
      <c r="O22" s="322"/>
      <c r="P22" s="368"/>
      <c r="S22" t="s">
        <v>214</v>
      </c>
      <c r="U22" s="1"/>
      <c r="V22" s="1"/>
      <c r="W22" s="34"/>
    </row>
    <row r="23" spans="1:26" ht="19.5" customHeight="1" x14ac:dyDescent="0.2">
      <c r="A23" s="276"/>
      <c r="B23" s="279"/>
      <c r="C23" s="296"/>
      <c r="D23" s="297"/>
      <c r="E23" s="311"/>
      <c r="F23" s="311"/>
      <c r="G23" s="304"/>
      <c r="H23" s="304"/>
      <c r="I23" s="307"/>
      <c r="J23" s="307"/>
      <c r="K23" s="311"/>
      <c r="L23" s="311"/>
      <c r="M23" s="319"/>
      <c r="N23" s="365"/>
      <c r="O23" s="322"/>
      <c r="P23" s="368"/>
      <c r="S23" t="s">
        <v>877</v>
      </c>
      <c r="U23" s="1"/>
      <c r="V23" s="1"/>
      <c r="W23" s="34"/>
    </row>
    <row r="24" spans="1:26" ht="19.5" customHeight="1" x14ac:dyDescent="0.2">
      <c r="A24" s="276"/>
      <c r="B24" s="279"/>
      <c r="C24" s="296"/>
      <c r="D24" s="297"/>
      <c r="E24" s="311"/>
      <c r="F24" s="311"/>
      <c r="G24" s="304"/>
      <c r="H24" s="304"/>
      <c r="I24" s="307"/>
      <c r="J24" s="307"/>
      <c r="K24" s="311"/>
      <c r="L24" s="311"/>
      <c r="M24" s="319"/>
      <c r="N24" s="365"/>
      <c r="O24" s="322"/>
      <c r="P24" s="368"/>
      <c r="T24" t="s">
        <v>1033</v>
      </c>
      <c r="U24" s="313">
        <v>2413403364301</v>
      </c>
      <c r="V24" s="313"/>
      <c r="W24" s="202" t="s">
        <v>182</v>
      </c>
      <c r="X24" s="214" t="s">
        <v>1036</v>
      </c>
      <c r="Y24" s="191"/>
      <c r="Z24" s="191"/>
    </row>
    <row r="25" spans="1:26" ht="19.5" customHeight="1" x14ac:dyDescent="0.2">
      <c r="A25" s="276"/>
      <c r="B25" s="279"/>
      <c r="C25" s="296"/>
      <c r="D25" s="297"/>
      <c r="E25" s="311"/>
      <c r="F25" s="311"/>
      <c r="G25" s="304"/>
      <c r="H25" s="304"/>
      <c r="I25" s="307"/>
      <c r="J25" s="307"/>
      <c r="K25" s="311"/>
      <c r="L25" s="311"/>
      <c r="M25" s="319"/>
      <c r="N25" s="365"/>
      <c r="O25" s="322"/>
      <c r="P25" s="368"/>
      <c r="T25" t="s">
        <v>1034</v>
      </c>
      <c r="U25" s="313">
        <v>2403003364301</v>
      </c>
      <c r="V25" s="313"/>
      <c r="W25" s="202" t="s">
        <v>182</v>
      </c>
      <c r="X25" s="214" t="s">
        <v>1036</v>
      </c>
      <c r="Y25" s="191"/>
      <c r="Z25" s="191"/>
    </row>
    <row r="26" spans="1:26" ht="19.5" customHeight="1" x14ac:dyDescent="0.2">
      <c r="A26" s="276"/>
      <c r="B26" s="279"/>
      <c r="C26" s="296"/>
      <c r="D26" s="297"/>
      <c r="E26" s="311"/>
      <c r="F26" s="311"/>
      <c r="G26" s="304"/>
      <c r="H26" s="304"/>
      <c r="I26" s="307"/>
      <c r="J26" s="307"/>
      <c r="K26" s="311"/>
      <c r="L26" s="311"/>
      <c r="M26" s="319"/>
      <c r="N26" s="365"/>
      <c r="O26" s="322"/>
      <c r="P26" s="368"/>
      <c r="S26" s="34" t="s">
        <v>947</v>
      </c>
      <c r="U26" s="202" t="s">
        <v>182</v>
      </c>
      <c r="V26" s="213"/>
      <c r="X26" s="34"/>
    </row>
    <row r="27" spans="1:26" ht="19.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11"/>
      <c r="L27" s="311"/>
      <c r="M27" s="319"/>
      <c r="N27" s="365"/>
      <c r="O27" s="322"/>
      <c r="P27" s="368"/>
      <c r="R27" s="34" t="s">
        <v>172</v>
      </c>
      <c r="S27" s="34" t="s">
        <v>33</v>
      </c>
      <c r="V27" s="1"/>
      <c r="W27" s="34"/>
    </row>
    <row r="28" spans="1:26" ht="19.5" customHeight="1" x14ac:dyDescent="0.2">
      <c r="A28" s="276"/>
      <c r="B28" s="279"/>
      <c r="C28" s="296"/>
      <c r="D28" s="297"/>
      <c r="E28" s="311"/>
      <c r="F28" s="311"/>
      <c r="G28" s="304"/>
      <c r="H28" s="304"/>
      <c r="I28" s="307"/>
      <c r="J28" s="307"/>
      <c r="K28" s="311"/>
      <c r="L28" s="311"/>
      <c r="M28" s="319"/>
      <c r="N28" s="365"/>
      <c r="O28" s="322"/>
      <c r="P28" s="368"/>
      <c r="R28" s="34"/>
      <c r="S28" s="34" t="s">
        <v>178</v>
      </c>
      <c r="V28" s="1"/>
      <c r="W28" s="34"/>
    </row>
    <row r="29" spans="1:26" ht="19.5" customHeight="1" x14ac:dyDescent="0.2">
      <c r="A29" s="276"/>
      <c r="B29" s="279"/>
      <c r="C29" s="296"/>
      <c r="D29" s="297"/>
      <c r="E29" s="311"/>
      <c r="F29" s="311"/>
      <c r="G29" s="304"/>
      <c r="H29" s="304"/>
      <c r="I29" s="307"/>
      <c r="J29" s="307"/>
      <c r="K29" s="311"/>
      <c r="L29" s="311"/>
      <c r="M29" s="319"/>
      <c r="N29" s="365"/>
      <c r="O29" s="322"/>
      <c r="P29" s="368"/>
      <c r="R29" s="34"/>
      <c r="S29" s="34" t="s">
        <v>1035</v>
      </c>
      <c r="U29" s="202" t="s">
        <v>182</v>
      </c>
      <c r="V29" s="1"/>
      <c r="W29" s="34"/>
    </row>
    <row r="30" spans="1:26" ht="19.5" customHeight="1" x14ac:dyDescent="0.2">
      <c r="A30" s="276"/>
      <c r="B30" s="279"/>
      <c r="C30" s="296"/>
      <c r="D30" s="297"/>
      <c r="E30" s="311"/>
      <c r="F30" s="311"/>
      <c r="G30" s="304"/>
      <c r="H30" s="304"/>
      <c r="I30" s="307"/>
      <c r="J30" s="307"/>
      <c r="K30" s="311"/>
      <c r="L30" s="311"/>
      <c r="M30" s="319"/>
      <c r="N30" s="365"/>
      <c r="O30" s="322"/>
      <c r="P30" s="368"/>
      <c r="R30" s="34" t="s">
        <v>166</v>
      </c>
      <c r="S30" s="34" t="s">
        <v>28</v>
      </c>
      <c r="V30" s="1"/>
      <c r="W30" s="34"/>
    </row>
    <row r="31" spans="1:26" ht="19.5" customHeight="1" x14ac:dyDescent="0.2">
      <c r="A31" s="276"/>
      <c r="B31" s="279"/>
      <c r="C31" s="296"/>
      <c r="D31" s="297"/>
      <c r="E31" s="311"/>
      <c r="F31" s="311"/>
      <c r="G31" s="304"/>
      <c r="H31" s="304"/>
      <c r="I31" s="307"/>
      <c r="J31" s="307"/>
      <c r="K31" s="311"/>
      <c r="L31" s="311"/>
      <c r="M31" s="319"/>
      <c r="N31" s="365"/>
      <c r="O31" s="322"/>
      <c r="P31" s="368"/>
      <c r="R31" s="34"/>
      <c r="S31" s="34" t="s">
        <v>1037</v>
      </c>
      <c r="V31" s="1"/>
      <c r="W31" s="34"/>
      <c r="X31" s="202" t="s">
        <v>182</v>
      </c>
    </row>
    <row r="32" spans="1:26" ht="19.5" customHeight="1" x14ac:dyDescent="0.2">
      <c r="A32" s="276"/>
      <c r="B32" s="279"/>
      <c r="C32" s="296"/>
      <c r="D32" s="297"/>
      <c r="E32" s="311"/>
      <c r="F32" s="311"/>
      <c r="G32" s="304"/>
      <c r="H32" s="304"/>
      <c r="I32" s="307"/>
      <c r="J32" s="307"/>
      <c r="K32" s="311"/>
      <c r="L32" s="311"/>
      <c r="M32" s="319"/>
      <c r="N32" s="365"/>
      <c r="O32" s="322"/>
      <c r="P32" s="368"/>
      <c r="R32" s="34"/>
      <c r="S32" s="34" t="s">
        <v>1038</v>
      </c>
      <c r="V32" s="202" t="s">
        <v>182</v>
      </c>
      <c r="W32" s="214" t="s">
        <v>1039</v>
      </c>
      <c r="X32" s="191"/>
      <c r="Y32" s="191"/>
    </row>
    <row r="33" spans="1:27" ht="19.5" customHeight="1" x14ac:dyDescent="0.2">
      <c r="A33" s="276"/>
      <c r="B33" s="279"/>
      <c r="C33" s="296"/>
      <c r="D33" s="297"/>
      <c r="E33" s="311"/>
      <c r="F33" s="311"/>
      <c r="G33" s="304"/>
      <c r="H33" s="304"/>
      <c r="I33" s="307"/>
      <c r="J33" s="307"/>
      <c r="K33" s="311"/>
      <c r="L33" s="311"/>
      <c r="M33" s="319"/>
      <c r="N33" s="365"/>
      <c r="O33" s="322"/>
      <c r="P33" s="368"/>
      <c r="R33" s="34" t="s">
        <v>231</v>
      </c>
      <c r="S33" s="34" t="s">
        <v>24</v>
      </c>
      <c r="U33" s="1"/>
      <c r="V33" s="1"/>
      <c r="W33" s="34"/>
    </row>
    <row r="34" spans="1:27" ht="19.5" customHeight="1" x14ac:dyDescent="0.2">
      <c r="A34" s="276"/>
      <c r="B34" s="279"/>
      <c r="C34" s="296"/>
      <c r="D34" s="297"/>
      <c r="E34" s="311"/>
      <c r="F34" s="311"/>
      <c r="G34" s="304"/>
      <c r="H34" s="304"/>
      <c r="I34" s="307"/>
      <c r="J34" s="307"/>
      <c r="K34" s="311"/>
      <c r="L34" s="311"/>
      <c r="M34" s="319"/>
      <c r="N34" s="365"/>
      <c r="O34" s="322"/>
      <c r="P34" s="368"/>
      <c r="S34" s="34" t="s">
        <v>148</v>
      </c>
      <c r="U34" s="1"/>
      <c r="V34" s="1"/>
      <c r="W34" s="34"/>
    </row>
    <row r="35" spans="1:27" ht="19.5" customHeight="1" x14ac:dyDescent="0.2">
      <c r="A35" s="276"/>
      <c r="B35" s="279"/>
      <c r="C35" s="296"/>
      <c r="D35" s="297"/>
      <c r="E35" s="311"/>
      <c r="F35" s="311"/>
      <c r="G35" s="304"/>
      <c r="H35" s="304"/>
      <c r="I35" s="307"/>
      <c r="J35" s="307"/>
      <c r="K35" s="311"/>
      <c r="L35" s="311"/>
      <c r="M35" s="319"/>
      <c r="N35" s="365"/>
      <c r="O35" s="322"/>
      <c r="P35" s="368"/>
      <c r="S35" s="34" t="s">
        <v>1041</v>
      </c>
      <c r="U35" s="1"/>
      <c r="V35" s="1"/>
      <c r="W35" s="34"/>
    </row>
    <row r="36" spans="1:27" ht="19.5" customHeight="1" x14ac:dyDescent="0.2">
      <c r="A36" s="276"/>
      <c r="B36" s="279"/>
      <c r="C36" s="296"/>
      <c r="D36" s="297"/>
      <c r="E36" s="311"/>
      <c r="F36" s="311"/>
      <c r="G36" s="304"/>
      <c r="H36" s="304"/>
      <c r="I36" s="307"/>
      <c r="J36" s="307"/>
      <c r="K36" s="311"/>
      <c r="L36" s="311"/>
      <c r="M36" s="319"/>
      <c r="N36" s="365"/>
      <c r="O36" s="322"/>
      <c r="P36" s="368"/>
      <c r="S36" s="34"/>
      <c r="T36" t="s">
        <v>1004</v>
      </c>
      <c r="U36" s="316" t="s">
        <v>1008</v>
      </c>
      <c r="V36" s="316"/>
      <c r="W36" s="219" t="s">
        <v>1013</v>
      </c>
      <c r="X36" s="202" t="s">
        <v>182</v>
      </c>
      <c r="Y36" s="34" t="s">
        <v>1042</v>
      </c>
    </row>
    <row r="37" spans="1:27" ht="19.5" customHeight="1" x14ac:dyDescent="0.2">
      <c r="A37" s="276"/>
      <c r="B37" s="279"/>
      <c r="C37" s="296"/>
      <c r="D37" s="297"/>
      <c r="E37" s="311"/>
      <c r="F37" s="311"/>
      <c r="G37" s="304"/>
      <c r="H37" s="304"/>
      <c r="I37" s="307"/>
      <c r="J37" s="307"/>
      <c r="K37" s="311"/>
      <c r="L37" s="311"/>
      <c r="M37" s="319"/>
      <c r="N37" s="365"/>
      <c r="O37" s="322"/>
      <c r="P37" s="368"/>
      <c r="S37" s="34"/>
      <c r="T37" t="s">
        <v>1005</v>
      </c>
      <c r="U37" s="316" t="s">
        <v>1009</v>
      </c>
      <c r="V37" s="316"/>
      <c r="W37" s="219" t="s">
        <v>1013</v>
      </c>
      <c r="X37" s="202" t="s">
        <v>182</v>
      </c>
      <c r="Y37" s="34" t="s">
        <v>1043</v>
      </c>
    </row>
    <row r="38" spans="1:27" ht="19.5" customHeight="1" x14ac:dyDescent="0.2">
      <c r="A38" s="276"/>
      <c r="B38" s="279"/>
      <c r="C38" s="296"/>
      <c r="D38" s="297"/>
      <c r="E38" s="311"/>
      <c r="F38" s="311"/>
      <c r="G38" s="304"/>
      <c r="H38" s="304"/>
      <c r="I38" s="307"/>
      <c r="J38" s="307"/>
      <c r="K38" s="311"/>
      <c r="L38" s="311"/>
      <c r="M38" s="319"/>
      <c r="N38" s="365"/>
      <c r="O38" s="322"/>
      <c r="P38" s="368"/>
      <c r="S38" s="34"/>
      <c r="T38" t="s">
        <v>1006</v>
      </c>
      <c r="U38" s="316" t="s">
        <v>1010</v>
      </c>
      <c r="V38" s="316"/>
      <c r="W38" s="219" t="s">
        <v>1013</v>
      </c>
      <c r="X38" s="202" t="s">
        <v>182</v>
      </c>
      <c r="Y38" s="34" t="s">
        <v>1044</v>
      </c>
    </row>
    <row r="39" spans="1:27" ht="19.5" customHeight="1" x14ac:dyDescent="0.2">
      <c r="A39" s="276"/>
      <c r="B39" s="279"/>
      <c r="C39" s="296"/>
      <c r="D39" s="297"/>
      <c r="E39" s="311"/>
      <c r="F39" s="311"/>
      <c r="G39" s="304"/>
      <c r="H39" s="304"/>
      <c r="I39" s="307"/>
      <c r="J39" s="307"/>
      <c r="K39" s="311"/>
      <c r="L39" s="311"/>
      <c r="M39" s="319"/>
      <c r="N39" s="365"/>
      <c r="O39" s="322"/>
      <c r="P39" s="368"/>
      <c r="S39" s="34"/>
      <c r="T39" t="s">
        <v>1007</v>
      </c>
      <c r="U39" s="316" t="s">
        <v>1011</v>
      </c>
      <c r="V39" s="316"/>
      <c r="W39" s="219" t="s">
        <v>1013</v>
      </c>
      <c r="X39" s="202" t="s">
        <v>182</v>
      </c>
    </row>
    <row r="40" spans="1:27" ht="19.5" customHeight="1" x14ac:dyDescent="0.2">
      <c r="A40" s="276"/>
      <c r="B40" s="279"/>
      <c r="C40" s="296"/>
      <c r="D40" s="297"/>
      <c r="E40" s="311"/>
      <c r="F40" s="311"/>
      <c r="G40" s="304"/>
      <c r="H40" s="304"/>
      <c r="I40" s="307"/>
      <c r="J40" s="307"/>
      <c r="K40" s="311"/>
      <c r="L40" s="311"/>
      <c r="M40" s="319"/>
      <c r="N40" s="365"/>
      <c r="O40" s="322"/>
      <c r="P40" s="368"/>
      <c r="S40" s="34"/>
      <c r="U40" s="1"/>
      <c r="V40" s="1"/>
      <c r="W40" s="34"/>
    </row>
    <row r="41" spans="1:27" ht="19.5" customHeight="1" x14ac:dyDescent="0.2">
      <c r="A41" s="277"/>
      <c r="B41" s="280"/>
      <c r="C41" s="298"/>
      <c r="D41" s="299"/>
      <c r="E41" s="312"/>
      <c r="F41" s="312"/>
      <c r="G41" s="305"/>
      <c r="H41" s="305"/>
      <c r="I41" s="308"/>
      <c r="J41" s="308"/>
      <c r="K41" s="312"/>
      <c r="L41" s="312"/>
      <c r="M41" s="320"/>
      <c r="N41" s="366"/>
      <c r="O41" s="323"/>
      <c r="P41" s="369"/>
      <c r="Q41" s="62">
        <v>0.29166666666666669</v>
      </c>
    </row>
    <row r="42" spans="1:27" ht="19.5" customHeight="1" x14ac:dyDescent="0.2">
      <c r="A42" s="275" t="s">
        <v>22</v>
      </c>
      <c r="B42" s="278">
        <f>SUM(B9+1)</f>
        <v>45755</v>
      </c>
      <c r="C42" s="294" t="s">
        <v>1057</v>
      </c>
      <c r="D42" s="295"/>
      <c r="E42" s="376"/>
      <c r="F42" s="376"/>
      <c r="G42" s="373">
        <v>0.32708333333333334</v>
      </c>
      <c r="H42" s="373">
        <v>0.52083333333333337</v>
      </c>
      <c r="I42" s="306">
        <v>0.55208333333333337</v>
      </c>
      <c r="J42" s="306">
        <v>0.7104166666666667</v>
      </c>
      <c r="K42" s="310"/>
      <c r="L42" s="310"/>
      <c r="M42" s="263">
        <f>(F42-E42)+(L42-K42)</f>
        <v>0</v>
      </c>
      <c r="N42" s="266">
        <f>(H42-G42)</f>
        <v>0.19375000000000003</v>
      </c>
      <c r="O42" s="269">
        <f>(J42-I42)</f>
        <v>0.15833333333333333</v>
      </c>
      <c r="P42" s="272">
        <f>SUM(M42:O60)</f>
        <v>0.35208333333333336</v>
      </c>
      <c r="R42" t="s">
        <v>145</v>
      </c>
      <c r="S42" s="34" t="s">
        <v>28</v>
      </c>
    </row>
    <row r="43" spans="1:27" ht="19.5" customHeight="1" x14ac:dyDescent="0.2">
      <c r="A43" s="276"/>
      <c r="B43" s="279"/>
      <c r="C43" s="296"/>
      <c r="D43" s="297"/>
      <c r="E43" s="377"/>
      <c r="F43" s="377"/>
      <c r="G43" s="374"/>
      <c r="H43" s="374"/>
      <c r="I43" s="307"/>
      <c r="J43" s="307"/>
      <c r="K43" s="311"/>
      <c r="L43" s="311"/>
      <c r="M43" s="265"/>
      <c r="N43" s="267"/>
      <c r="O43" s="270"/>
      <c r="P43" s="273"/>
      <c r="S43" t="s">
        <v>189</v>
      </c>
    </row>
    <row r="44" spans="1:27" ht="19.5" customHeight="1" x14ac:dyDescent="0.2">
      <c r="A44" s="276"/>
      <c r="B44" s="279"/>
      <c r="C44" s="296"/>
      <c r="D44" s="297"/>
      <c r="E44" s="377"/>
      <c r="F44" s="377"/>
      <c r="G44" s="374"/>
      <c r="H44" s="374"/>
      <c r="I44" s="307"/>
      <c r="J44" s="307"/>
      <c r="K44" s="311"/>
      <c r="L44" s="311"/>
      <c r="M44" s="265"/>
      <c r="N44" s="267"/>
      <c r="O44" s="270"/>
      <c r="P44" s="273"/>
      <c r="S44" t="s">
        <v>985</v>
      </c>
    </row>
    <row r="45" spans="1:27" ht="19.5" customHeight="1" x14ac:dyDescent="0.2">
      <c r="A45" s="276"/>
      <c r="B45" s="279"/>
      <c r="C45" s="296"/>
      <c r="D45" s="297"/>
      <c r="E45" s="377"/>
      <c r="F45" s="377"/>
      <c r="G45" s="374"/>
      <c r="H45" s="374"/>
      <c r="I45" s="307"/>
      <c r="J45" s="307"/>
      <c r="K45" s="311"/>
      <c r="L45" s="311"/>
      <c r="M45" s="265"/>
      <c r="N45" s="267"/>
      <c r="O45" s="270"/>
      <c r="P45" s="273"/>
      <c r="T45" t="s">
        <v>1045</v>
      </c>
      <c r="U45" s="316" t="s">
        <v>989</v>
      </c>
      <c r="V45" s="316"/>
      <c r="X45" s="202" t="s">
        <v>182</v>
      </c>
      <c r="Y45" s="191" t="s">
        <v>1048</v>
      </c>
      <c r="Z45" s="191"/>
      <c r="AA45" s="191"/>
    </row>
    <row r="46" spans="1:27" ht="19.5" customHeight="1" x14ac:dyDescent="0.2">
      <c r="A46" s="276"/>
      <c r="B46" s="279"/>
      <c r="C46" s="296"/>
      <c r="D46" s="297"/>
      <c r="E46" s="377"/>
      <c r="F46" s="377"/>
      <c r="G46" s="374"/>
      <c r="H46" s="374"/>
      <c r="I46" s="307"/>
      <c r="J46" s="307"/>
      <c r="K46" s="311"/>
      <c r="L46" s="311"/>
      <c r="M46" s="265"/>
      <c r="N46" s="267"/>
      <c r="O46" s="270"/>
      <c r="P46" s="273"/>
      <c r="R46" t="s">
        <v>172</v>
      </c>
      <c r="S46" t="s">
        <v>24</v>
      </c>
    </row>
    <row r="47" spans="1:27" ht="19.5" customHeight="1" x14ac:dyDescent="0.2">
      <c r="A47" s="276"/>
      <c r="B47" s="279"/>
      <c r="C47" s="296"/>
      <c r="D47" s="297"/>
      <c r="E47" s="377"/>
      <c r="F47" s="377"/>
      <c r="G47" s="374"/>
      <c r="H47" s="374"/>
      <c r="I47" s="307"/>
      <c r="J47" s="307"/>
      <c r="K47" s="311"/>
      <c r="L47" s="311"/>
      <c r="M47" s="265"/>
      <c r="N47" s="267"/>
      <c r="O47" s="270"/>
      <c r="P47" s="273"/>
      <c r="S47" t="s">
        <v>178</v>
      </c>
    </row>
    <row r="48" spans="1:27" ht="19.5" customHeight="1" x14ac:dyDescent="0.2">
      <c r="A48" s="276"/>
      <c r="B48" s="279"/>
      <c r="C48" s="296"/>
      <c r="D48" s="297"/>
      <c r="E48" s="377"/>
      <c r="F48" s="377"/>
      <c r="G48" s="374"/>
      <c r="H48" s="374"/>
      <c r="I48" s="307"/>
      <c r="J48" s="307"/>
      <c r="K48" s="311"/>
      <c r="L48" s="311"/>
      <c r="M48" s="265"/>
      <c r="N48" s="267"/>
      <c r="O48" s="270"/>
      <c r="P48" s="273"/>
      <c r="S48" t="s">
        <v>1047</v>
      </c>
      <c r="X48" s="202" t="s">
        <v>182</v>
      </c>
    </row>
    <row r="49" spans="1:27" ht="19.5" customHeight="1" x14ac:dyDescent="0.2">
      <c r="A49" s="276"/>
      <c r="B49" s="279"/>
      <c r="C49" s="296"/>
      <c r="D49" s="297"/>
      <c r="E49" s="377"/>
      <c r="F49" s="377"/>
      <c r="G49" s="374"/>
      <c r="H49" s="374"/>
      <c r="I49" s="307"/>
      <c r="J49" s="307"/>
      <c r="K49" s="311"/>
      <c r="L49" s="311"/>
      <c r="M49" s="265"/>
      <c r="N49" s="267"/>
      <c r="O49" s="270"/>
      <c r="P49" s="273"/>
      <c r="R49" t="s">
        <v>237</v>
      </c>
      <c r="S49" s="34" t="s">
        <v>24</v>
      </c>
    </row>
    <row r="50" spans="1:27" ht="19.5" customHeight="1" x14ac:dyDescent="0.2">
      <c r="A50" s="276"/>
      <c r="B50" s="279"/>
      <c r="C50" s="296"/>
      <c r="D50" s="297"/>
      <c r="E50" s="377"/>
      <c r="F50" s="377"/>
      <c r="G50" s="374"/>
      <c r="H50" s="374"/>
      <c r="I50" s="307"/>
      <c r="J50" s="307"/>
      <c r="K50" s="311"/>
      <c r="L50" s="311"/>
      <c r="M50" s="265"/>
      <c r="N50" s="267"/>
      <c r="O50" s="270"/>
      <c r="P50" s="273"/>
      <c r="S50" t="s">
        <v>148</v>
      </c>
    </row>
    <row r="51" spans="1:27" ht="19.5" customHeight="1" x14ac:dyDescent="0.2">
      <c r="A51" s="276"/>
      <c r="B51" s="279"/>
      <c r="C51" s="296"/>
      <c r="D51" s="297"/>
      <c r="E51" s="377"/>
      <c r="F51" s="377"/>
      <c r="G51" s="374"/>
      <c r="H51" s="374"/>
      <c r="I51" s="307"/>
      <c r="J51" s="307"/>
      <c r="K51" s="311"/>
      <c r="L51" s="311"/>
      <c r="M51" s="265"/>
      <c r="N51" s="267"/>
      <c r="O51" s="270"/>
      <c r="P51" s="273"/>
      <c r="S51" t="s">
        <v>1046</v>
      </c>
      <c r="V51" s="202" t="s">
        <v>182</v>
      </c>
    </row>
    <row r="52" spans="1:27" ht="19.5" customHeight="1" x14ac:dyDescent="0.2">
      <c r="A52" s="276"/>
      <c r="B52" s="279"/>
      <c r="C52" s="296"/>
      <c r="D52" s="297"/>
      <c r="E52" s="377"/>
      <c r="F52" s="377"/>
      <c r="G52" s="374"/>
      <c r="H52" s="374"/>
      <c r="I52" s="307"/>
      <c r="J52" s="307"/>
      <c r="K52" s="311"/>
      <c r="L52" s="311"/>
      <c r="M52" s="265"/>
      <c r="N52" s="267"/>
      <c r="O52" s="270"/>
      <c r="P52" s="273"/>
      <c r="S52" t="s">
        <v>1049</v>
      </c>
    </row>
    <row r="53" spans="1:27" ht="19.5" customHeight="1" x14ac:dyDescent="0.2">
      <c r="A53" s="276"/>
      <c r="B53" s="279"/>
      <c r="C53" s="296"/>
      <c r="D53" s="297"/>
      <c r="E53" s="377"/>
      <c r="F53" s="377"/>
      <c r="G53" s="374"/>
      <c r="H53" s="374"/>
      <c r="I53" s="307"/>
      <c r="J53" s="307"/>
      <c r="K53" s="311"/>
      <c r="L53" s="311"/>
      <c r="M53" s="265"/>
      <c r="N53" s="267"/>
      <c r="O53" s="270"/>
      <c r="P53" s="273"/>
      <c r="T53" t="s">
        <v>1050</v>
      </c>
      <c r="U53" s="316" t="s">
        <v>1052</v>
      </c>
      <c r="V53" s="316"/>
      <c r="W53" s="202" t="s">
        <v>182</v>
      </c>
      <c r="X53" s="34" t="s">
        <v>1055</v>
      </c>
      <c r="Y53" s="214" t="s">
        <v>1058</v>
      </c>
      <c r="Z53" s="191"/>
      <c r="AA53" s="191"/>
    </row>
    <row r="54" spans="1:27" ht="19.5" customHeight="1" x14ac:dyDescent="0.2">
      <c r="A54" s="276"/>
      <c r="B54" s="279"/>
      <c r="C54" s="296"/>
      <c r="D54" s="297"/>
      <c r="E54" s="377"/>
      <c r="F54" s="377"/>
      <c r="G54" s="374"/>
      <c r="H54" s="374"/>
      <c r="I54" s="307"/>
      <c r="J54" s="307"/>
      <c r="K54" s="311"/>
      <c r="L54" s="311"/>
      <c r="M54" s="265"/>
      <c r="N54" s="267"/>
      <c r="O54" s="270"/>
      <c r="P54" s="273"/>
      <c r="T54" t="s">
        <v>1051</v>
      </c>
      <c r="U54" s="316" t="s">
        <v>1053</v>
      </c>
      <c r="V54" s="316"/>
      <c r="W54" s="202" t="s">
        <v>182</v>
      </c>
      <c r="X54" s="34" t="s">
        <v>1056</v>
      </c>
      <c r="Y54" s="214" t="s">
        <v>1058</v>
      </c>
      <c r="Z54" s="191"/>
      <c r="AA54" s="191"/>
    </row>
    <row r="55" spans="1:27" ht="19.5" customHeight="1" x14ac:dyDescent="0.2">
      <c r="A55" s="276"/>
      <c r="B55" s="279"/>
      <c r="C55" s="296"/>
      <c r="D55" s="297"/>
      <c r="E55" s="377"/>
      <c r="F55" s="377"/>
      <c r="G55" s="374"/>
      <c r="H55" s="374"/>
      <c r="I55" s="307"/>
      <c r="J55" s="307"/>
      <c r="K55" s="311"/>
      <c r="L55" s="311"/>
      <c r="M55" s="265"/>
      <c r="N55" s="267"/>
      <c r="O55" s="270"/>
      <c r="P55" s="273"/>
      <c r="R55" t="s">
        <v>191</v>
      </c>
      <c r="S55" s="34" t="s">
        <v>24</v>
      </c>
    </row>
    <row r="56" spans="1:27" ht="19.5" customHeight="1" x14ac:dyDescent="0.2">
      <c r="A56" s="276"/>
      <c r="B56" s="279"/>
      <c r="C56" s="296"/>
      <c r="D56" s="297"/>
      <c r="E56" s="377"/>
      <c r="F56" s="377"/>
      <c r="G56" s="374"/>
      <c r="H56" s="374"/>
      <c r="I56" s="307"/>
      <c r="J56" s="307"/>
      <c r="K56" s="311"/>
      <c r="L56" s="311"/>
      <c r="M56" s="265"/>
      <c r="N56" s="267"/>
      <c r="O56" s="270"/>
      <c r="P56" s="273"/>
      <c r="S56" t="s">
        <v>192</v>
      </c>
    </row>
    <row r="57" spans="1:27" ht="19.5" customHeight="1" x14ac:dyDescent="0.2">
      <c r="A57" s="276"/>
      <c r="B57" s="279"/>
      <c r="C57" s="296"/>
      <c r="D57" s="297"/>
      <c r="E57" s="377"/>
      <c r="F57" s="377"/>
      <c r="G57" s="374"/>
      <c r="H57" s="374"/>
      <c r="I57" s="307"/>
      <c r="J57" s="307"/>
      <c r="K57" s="311"/>
      <c r="L57" s="311"/>
      <c r="M57" s="265"/>
      <c r="N57" s="267"/>
      <c r="O57" s="270"/>
      <c r="P57" s="273"/>
      <c r="S57" t="s">
        <v>985</v>
      </c>
    </row>
    <row r="58" spans="1:27" ht="19.5" customHeight="1" x14ac:dyDescent="0.2">
      <c r="A58" s="276"/>
      <c r="B58" s="279"/>
      <c r="C58" s="296"/>
      <c r="D58" s="297"/>
      <c r="E58" s="377"/>
      <c r="F58" s="377"/>
      <c r="G58" s="374"/>
      <c r="H58" s="374"/>
      <c r="I58" s="307"/>
      <c r="J58" s="307"/>
      <c r="K58" s="311"/>
      <c r="L58" s="311"/>
      <c r="M58" s="265"/>
      <c r="N58" s="267"/>
      <c r="O58" s="270"/>
      <c r="P58" s="273"/>
      <c r="T58" t="s">
        <v>1054</v>
      </c>
      <c r="U58" s="313">
        <v>2403017219004</v>
      </c>
      <c r="V58" s="313"/>
      <c r="X58" s="202" t="s">
        <v>182</v>
      </c>
    </row>
    <row r="59" spans="1:27" ht="19.5" customHeight="1" x14ac:dyDescent="0.2">
      <c r="A59" s="276"/>
      <c r="B59" s="279"/>
      <c r="C59" s="296"/>
      <c r="D59" s="297"/>
      <c r="E59" s="377"/>
      <c r="F59" s="377"/>
      <c r="G59" s="374"/>
      <c r="H59" s="374"/>
      <c r="I59" s="307"/>
      <c r="J59" s="307"/>
      <c r="K59" s="311"/>
      <c r="L59" s="311"/>
      <c r="M59" s="265"/>
      <c r="N59" s="267"/>
      <c r="O59" s="270"/>
      <c r="P59" s="273"/>
    </row>
    <row r="60" spans="1:27" ht="19.5" customHeight="1" x14ac:dyDescent="0.2">
      <c r="A60" s="277"/>
      <c r="B60" s="280"/>
      <c r="C60" s="298"/>
      <c r="D60" s="299"/>
      <c r="E60" s="378"/>
      <c r="F60" s="378"/>
      <c r="G60" s="375"/>
      <c r="H60" s="375"/>
      <c r="I60" s="308"/>
      <c r="J60" s="308"/>
      <c r="K60" s="312"/>
      <c r="L60" s="312"/>
      <c r="M60" s="264"/>
      <c r="N60" s="268"/>
      <c r="O60" s="271"/>
      <c r="P60" s="274"/>
      <c r="Q60" s="62">
        <v>0.29166666666666669</v>
      </c>
    </row>
    <row r="61" spans="1:27" ht="19.5" customHeight="1" x14ac:dyDescent="0.2">
      <c r="A61" s="275" t="s">
        <v>26</v>
      </c>
      <c r="B61" s="278">
        <f>SUM(B42+1)</f>
        <v>45756</v>
      </c>
      <c r="C61" s="294" t="s">
        <v>1065</v>
      </c>
      <c r="D61" s="295"/>
      <c r="E61" s="310"/>
      <c r="F61" s="310"/>
      <c r="G61" s="303">
        <v>0.31180555555555556</v>
      </c>
      <c r="H61" s="303">
        <v>0.52083333333333337</v>
      </c>
      <c r="I61" s="306">
        <v>0.54166666666666663</v>
      </c>
      <c r="J61" s="306">
        <v>0.625</v>
      </c>
      <c r="K61" s="310"/>
      <c r="L61" s="310"/>
      <c r="M61" s="263">
        <f>(F61-E61)+(L61-K61)</f>
        <v>0</v>
      </c>
      <c r="N61" s="266">
        <f>(H61-G61)</f>
        <v>0.20902777777777781</v>
      </c>
      <c r="O61" s="269">
        <f>(J61-I61)</f>
        <v>8.333333333333337E-2</v>
      </c>
      <c r="P61" s="272">
        <f>SUM(M61:O81)</f>
        <v>0.29236111111111118</v>
      </c>
      <c r="R61" t="s">
        <v>242</v>
      </c>
      <c r="S61" t="s">
        <v>32</v>
      </c>
    </row>
    <row r="62" spans="1:27" ht="19.5" customHeight="1" x14ac:dyDescent="0.2">
      <c r="A62" s="276"/>
      <c r="B62" s="279"/>
      <c r="C62" s="296"/>
      <c r="D62" s="297"/>
      <c r="E62" s="311"/>
      <c r="F62" s="311"/>
      <c r="G62" s="304"/>
      <c r="H62" s="304"/>
      <c r="I62" s="307"/>
      <c r="J62" s="307"/>
      <c r="K62" s="311"/>
      <c r="L62" s="311"/>
      <c r="M62" s="265"/>
      <c r="N62" s="267"/>
      <c r="O62" s="270"/>
      <c r="P62" s="273"/>
      <c r="S62" t="s">
        <v>612</v>
      </c>
    </row>
    <row r="63" spans="1:27" ht="19.5" customHeight="1" x14ac:dyDescent="0.2">
      <c r="A63" s="276"/>
      <c r="B63" s="279"/>
      <c r="C63" s="296"/>
      <c r="D63" s="297"/>
      <c r="E63" s="311"/>
      <c r="F63" s="311"/>
      <c r="G63" s="304"/>
      <c r="H63" s="304"/>
      <c r="I63" s="307"/>
      <c r="J63" s="307"/>
      <c r="K63" s="311"/>
      <c r="L63" s="311"/>
      <c r="M63" s="265"/>
      <c r="N63" s="267"/>
      <c r="O63" s="270"/>
      <c r="P63" s="273"/>
      <c r="S63" t="s">
        <v>1059</v>
      </c>
      <c r="V63" s="202" t="s">
        <v>182</v>
      </c>
    </row>
    <row r="64" spans="1:27" ht="19.5" customHeight="1" x14ac:dyDescent="0.2">
      <c r="A64" s="276"/>
      <c r="B64" s="279"/>
      <c r="C64" s="296"/>
      <c r="D64" s="297"/>
      <c r="E64" s="311"/>
      <c r="F64" s="311"/>
      <c r="G64" s="304"/>
      <c r="H64" s="304"/>
      <c r="I64" s="307"/>
      <c r="J64" s="307"/>
      <c r="K64" s="311"/>
      <c r="L64" s="311"/>
      <c r="M64" s="265"/>
      <c r="N64" s="267"/>
      <c r="O64" s="270"/>
      <c r="P64" s="273"/>
      <c r="R64" t="s">
        <v>237</v>
      </c>
      <c r="S64" t="s">
        <v>32</v>
      </c>
      <c r="U64" s="34"/>
    </row>
    <row r="65" spans="1:26" ht="19.5" customHeight="1" x14ac:dyDescent="0.2">
      <c r="A65" s="276"/>
      <c r="B65" s="279"/>
      <c r="C65" s="296"/>
      <c r="D65" s="297"/>
      <c r="E65" s="311"/>
      <c r="F65" s="311"/>
      <c r="G65" s="304"/>
      <c r="H65" s="304"/>
      <c r="I65" s="307"/>
      <c r="J65" s="307"/>
      <c r="K65" s="311"/>
      <c r="L65" s="311"/>
      <c r="M65" s="265"/>
      <c r="N65" s="267"/>
      <c r="O65" s="270"/>
      <c r="P65" s="273"/>
      <c r="S65" t="s">
        <v>148</v>
      </c>
    </row>
    <row r="66" spans="1:26" ht="19.5" customHeight="1" x14ac:dyDescent="0.2">
      <c r="A66" s="276"/>
      <c r="B66" s="279"/>
      <c r="C66" s="296"/>
      <c r="D66" s="297"/>
      <c r="E66" s="311"/>
      <c r="F66" s="311"/>
      <c r="G66" s="304"/>
      <c r="H66" s="304"/>
      <c r="I66" s="307"/>
      <c r="J66" s="307"/>
      <c r="K66" s="311"/>
      <c r="L66" s="311"/>
      <c r="M66" s="265"/>
      <c r="N66" s="267"/>
      <c r="O66" s="270"/>
      <c r="P66" s="273"/>
      <c r="S66" t="s">
        <v>1049</v>
      </c>
    </row>
    <row r="67" spans="1:26" ht="19.5" customHeight="1" x14ac:dyDescent="0.2">
      <c r="A67" s="276"/>
      <c r="B67" s="279"/>
      <c r="C67" s="296"/>
      <c r="D67" s="297"/>
      <c r="E67" s="311"/>
      <c r="F67" s="311"/>
      <c r="G67" s="304"/>
      <c r="H67" s="304"/>
      <c r="I67" s="307"/>
      <c r="J67" s="307"/>
      <c r="K67" s="311"/>
      <c r="L67" s="311"/>
      <c r="M67" s="265"/>
      <c r="N67" s="267"/>
      <c r="O67" s="270"/>
      <c r="P67" s="273"/>
      <c r="T67" t="s">
        <v>1050</v>
      </c>
      <c r="U67" s="316" t="s">
        <v>1052</v>
      </c>
      <c r="V67" s="316"/>
      <c r="W67" s="202" t="s">
        <v>182</v>
      </c>
      <c r="X67" s="34" t="s">
        <v>1056</v>
      </c>
      <c r="Y67" s="214" t="s">
        <v>1063</v>
      </c>
      <c r="Z67" s="191"/>
    </row>
    <row r="68" spans="1:26" ht="19.5" customHeight="1" x14ac:dyDescent="0.2">
      <c r="A68" s="276"/>
      <c r="B68" s="279"/>
      <c r="C68" s="296"/>
      <c r="D68" s="297"/>
      <c r="E68" s="311"/>
      <c r="F68" s="311"/>
      <c r="G68" s="304"/>
      <c r="H68" s="304"/>
      <c r="I68" s="307"/>
      <c r="J68" s="307"/>
      <c r="K68" s="311"/>
      <c r="L68" s="311"/>
      <c r="M68" s="265"/>
      <c r="N68" s="267"/>
      <c r="O68" s="270"/>
      <c r="P68" s="273"/>
      <c r="T68" t="s">
        <v>1051</v>
      </c>
      <c r="U68" s="316" t="s">
        <v>1053</v>
      </c>
      <c r="V68" s="316"/>
      <c r="W68" s="202" t="s">
        <v>182</v>
      </c>
      <c r="X68" s="34" t="s">
        <v>1056</v>
      </c>
      <c r="Y68" s="214" t="s">
        <v>1063</v>
      </c>
      <c r="Z68" s="191"/>
    </row>
    <row r="69" spans="1:26" ht="19.5" customHeight="1" x14ac:dyDescent="0.2">
      <c r="A69" s="276"/>
      <c r="B69" s="279"/>
      <c r="C69" s="296"/>
      <c r="D69" s="297"/>
      <c r="E69" s="311"/>
      <c r="F69" s="311"/>
      <c r="G69" s="304"/>
      <c r="H69" s="304"/>
      <c r="I69" s="307"/>
      <c r="J69" s="307"/>
      <c r="K69" s="311"/>
      <c r="L69" s="311"/>
      <c r="M69" s="265"/>
      <c r="N69" s="267"/>
      <c r="O69" s="270"/>
      <c r="P69" s="273"/>
      <c r="S69" t="s">
        <v>1060</v>
      </c>
    </row>
    <row r="70" spans="1:26" ht="19.5" customHeight="1" x14ac:dyDescent="0.2">
      <c r="A70" s="276"/>
      <c r="B70" s="279"/>
      <c r="C70" s="296"/>
      <c r="D70" s="297"/>
      <c r="E70" s="311"/>
      <c r="F70" s="311"/>
      <c r="G70" s="304"/>
      <c r="H70" s="304"/>
      <c r="I70" s="307"/>
      <c r="J70" s="307"/>
      <c r="K70" s="311"/>
      <c r="L70" s="311"/>
      <c r="M70" s="265"/>
      <c r="N70" s="267"/>
      <c r="O70" s="270"/>
      <c r="P70" s="273"/>
      <c r="R70" t="s">
        <v>27</v>
      </c>
      <c r="S70" t="s">
        <v>28</v>
      </c>
    </row>
    <row r="71" spans="1:26" ht="19.5" customHeight="1" x14ac:dyDescent="0.2">
      <c r="A71" s="276"/>
      <c r="B71" s="279"/>
      <c r="C71" s="296"/>
      <c r="D71" s="297"/>
      <c r="E71" s="311"/>
      <c r="F71" s="311"/>
      <c r="G71" s="304"/>
      <c r="H71" s="304"/>
      <c r="I71" s="307"/>
      <c r="J71" s="307"/>
      <c r="K71" s="311"/>
      <c r="L71" s="311"/>
      <c r="M71" s="265"/>
      <c r="N71" s="267"/>
      <c r="O71" s="270"/>
      <c r="P71" s="273"/>
      <c r="S71" t="s">
        <v>162</v>
      </c>
      <c r="U71" s="189" t="s">
        <v>1066</v>
      </c>
      <c r="V71" s="189"/>
    </row>
    <row r="72" spans="1:26" ht="19.5" customHeight="1" x14ac:dyDescent="0.2">
      <c r="A72" s="276"/>
      <c r="B72" s="279"/>
      <c r="C72" s="296"/>
      <c r="D72" s="297"/>
      <c r="E72" s="311"/>
      <c r="F72" s="311"/>
      <c r="G72" s="304"/>
      <c r="H72" s="304"/>
      <c r="I72" s="307"/>
      <c r="J72" s="307"/>
      <c r="K72" s="311"/>
      <c r="L72" s="311"/>
      <c r="M72" s="265"/>
      <c r="N72" s="267"/>
      <c r="O72" s="270"/>
      <c r="P72" s="273"/>
      <c r="R72" t="s">
        <v>1061</v>
      </c>
      <c r="S72" t="s">
        <v>24</v>
      </c>
    </row>
    <row r="73" spans="1:26" ht="19.5" customHeight="1" x14ac:dyDescent="0.2">
      <c r="A73" s="276"/>
      <c r="B73" s="279"/>
      <c r="C73" s="296"/>
      <c r="D73" s="297"/>
      <c r="E73" s="311"/>
      <c r="F73" s="311"/>
      <c r="G73" s="304"/>
      <c r="H73" s="304"/>
      <c r="I73" s="307"/>
      <c r="J73" s="307"/>
      <c r="K73" s="311"/>
      <c r="L73" s="311"/>
      <c r="M73" s="265"/>
      <c r="N73" s="267"/>
      <c r="O73" s="270"/>
      <c r="P73" s="273"/>
      <c r="S73" t="s">
        <v>1062</v>
      </c>
    </row>
    <row r="74" spans="1:26" ht="19.5" customHeight="1" x14ac:dyDescent="0.2">
      <c r="A74" s="276"/>
      <c r="B74" s="279"/>
      <c r="C74" s="296"/>
      <c r="D74" s="297"/>
      <c r="E74" s="311"/>
      <c r="F74" s="311"/>
      <c r="G74" s="304"/>
      <c r="H74" s="304"/>
      <c r="I74" s="307"/>
      <c r="J74" s="307"/>
      <c r="K74" s="311"/>
      <c r="L74" s="311"/>
      <c r="M74" s="265"/>
      <c r="N74" s="267"/>
      <c r="O74" s="270"/>
      <c r="P74" s="273"/>
      <c r="R74" t="s">
        <v>191</v>
      </c>
      <c r="S74" t="s">
        <v>32</v>
      </c>
    </row>
    <row r="75" spans="1:26" ht="19.5" customHeight="1" x14ac:dyDescent="0.2">
      <c r="A75" s="276"/>
      <c r="B75" s="279"/>
      <c r="C75" s="296"/>
      <c r="D75" s="297"/>
      <c r="E75" s="311"/>
      <c r="F75" s="311"/>
      <c r="G75" s="304"/>
      <c r="H75" s="304"/>
      <c r="I75" s="307"/>
      <c r="J75" s="307"/>
      <c r="K75" s="311"/>
      <c r="L75" s="311"/>
      <c r="M75" s="265"/>
      <c r="N75" s="267"/>
      <c r="O75" s="270"/>
      <c r="P75" s="273"/>
      <c r="S75" t="s">
        <v>192</v>
      </c>
    </row>
    <row r="76" spans="1:26" ht="19.5" customHeight="1" x14ac:dyDescent="0.2">
      <c r="A76" s="276"/>
      <c r="B76" s="279"/>
      <c r="C76" s="296"/>
      <c r="D76" s="297"/>
      <c r="E76" s="311"/>
      <c r="F76" s="311"/>
      <c r="G76" s="304"/>
      <c r="H76" s="304"/>
      <c r="I76" s="307"/>
      <c r="J76" s="307"/>
      <c r="K76" s="311"/>
      <c r="L76" s="311"/>
      <c r="M76" s="265"/>
      <c r="N76" s="267"/>
      <c r="O76" s="270"/>
      <c r="P76" s="273"/>
      <c r="S76" t="s">
        <v>1064</v>
      </c>
      <c r="U76" s="202" t="s">
        <v>182</v>
      </c>
    </row>
    <row r="77" spans="1:26" ht="19.5" customHeight="1" x14ac:dyDescent="0.2">
      <c r="A77" s="276"/>
      <c r="B77" s="279"/>
      <c r="C77" s="296"/>
      <c r="D77" s="297"/>
      <c r="E77" s="311"/>
      <c r="F77" s="311"/>
      <c r="G77" s="304"/>
      <c r="H77" s="304"/>
      <c r="I77" s="307"/>
      <c r="J77" s="307"/>
      <c r="K77" s="311"/>
      <c r="L77" s="311"/>
      <c r="M77" s="265"/>
      <c r="N77" s="267"/>
      <c r="O77" s="270"/>
      <c r="P77" s="273"/>
      <c r="R77" t="s">
        <v>172</v>
      </c>
      <c r="S77" t="s">
        <v>32</v>
      </c>
    </row>
    <row r="78" spans="1:26" ht="19.5" customHeight="1" x14ac:dyDescent="0.2">
      <c r="A78" s="276"/>
      <c r="B78" s="279"/>
      <c r="C78" s="296"/>
      <c r="D78" s="297"/>
      <c r="E78" s="311"/>
      <c r="F78" s="311"/>
      <c r="G78" s="304"/>
      <c r="H78" s="304"/>
      <c r="I78" s="307"/>
      <c r="J78" s="307"/>
      <c r="K78" s="311"/>
      <c r="L78" s="311"/>
      <c r="M78" s="265"/>
      <c r="N78" s="267"/>
      <c r="O78" s="270"/>
      <c r="P78" s="273"/>
      <c r="S78" t="s">
        <v>178</v>
      </c>
    </row>
    <row r="79" spans="1:26" ht="19.5" customHeight="1" x14ac:dyDescent="0.2">
      <c r="A79" s="276"/>
      <c r="B79" s="279"/>
      <c r="C79" s="296"/>
      <c r="D79" s="297"/>
      <c r="E79" s="311"/>
      <c r="F79" s="311"/>
      <c r="G79" s="304"/>
      <c r="H79" s="304"/>
      <c r="I79" s="307"/>
      <c r="J79" s="307"/>
      <c r="K79" s="311"/>
      <c r="L79" s="311"/>
      <c r="M79" s="265"/>
      <c r="N79" s="267"/>
      <c r="O79" s="270"/>
      <c r="P79" s="273"/>
      <c r="S79" t="s">
        <v>1067</v>
      </c>
      <c r="W79" s="202" t="s">
        <v>182</v>
      </c>
    </row>
    <row r="80" spans="1:26" ht="19.5" customHeight="1" x14ac:dyDescent="0.2">
      <c r="A80" s="276"/>
      <c r="B80" s="279"/>
      <c r="C80" s="296"/>
      <c r="D80" s="297"/>
      <c r="E80" s="311"/>
      <c r="F80" s="311"/>
      <c r="G80" s="304"/>
      <c r="H80" s="304"/>
      <c r="I80" s="307"/>
      <c r="J80" s="307"/>
      <c r="K80" s="311"/>
      <c r="L80" s="311"/>
      <c r="M80" s="265"/>
      <c r="N80" s="267"/>
      <c r="O80" s="270"/>
      <c r="P80" s="273"/>
    </row>
    <row r="81" spans="1:24" ht="19.5" customHeight="1" x14ac:dyDescent="0.2">
      <c r="A81" s="277"/>
      <c r="B81" s="280"/>
      <c r="C81" s="298"/>
      <c r="D81" s="299"/>
      <c r="E81" s="312"/>
      <c r="F81" s="312"/>
      <c r="G81" s="305"/>
      <c r="H81" s="305"/>
      <c r="I81" s="308"/>
      <c r="J81" s="308"/>
      <c r="K81" s="312"/>
      <c r="L81" s="312"/>
      <c r="M81" s="264"/>
      <c r="N81" s="268"/>
      <c r="O81" s="271"/>
      <c r="P81" s="274"/>
      <c r="Q81" s="62">
        <v>0.29166666666666669</v>
      </c>
    </row>
    <row r="82" spans="1:24" ht="19.5" customHeight="1" x14ac:dyDescent="0.2">
      <c r="A82" s="275" t="s">
        <v>30</v>
      </c>
      <c r="B82" s="278">
        <f>SUM(B61+1)</f>
        <v>45757</v>
      </c>
      <c r="C82" s="294" t="s">
        <v>1075</v>
      </c>
      <c r="D82" s="295"/>
      <c r="E82" s="300"/>
      <c r="F82" s="300"/>
      <c r="G82" s="303">
        <v>0.36458333333333331</v>
      </c>
      <c r="H82" s="303">
        <v>0.51388888888888884</v>
      </c>
      <c r="I82" s="306">
        <v>0.56944444444444442</v>
      </c>
      <c r="J82" s="306">
        <v>0.73472222222222228</v>
      </c>
      <c r="K82" s="300"/>
      <c r="L82" s="300"/>
      <c r="M82" s="263">
        <f>(F100-E100)+(L100-K100)</f>
        <v>0</v>
      </c>
      <c r="N82" s="266">
        <f>(H82-G82)</f>
        <v>0.14930555555555552</v>
      </c>
      <c r="O82" s="269">
        <f>(J82-I82)</f>
        <v>0.16527777777777786</v>
      </c>
      <c r="P82" s="272">
        <f>SUM(M82:O100)</f>
        <v>0.31458333333333338</v>
      </c>
      <c r="R82" t="s">
        <v>171</v>
      </c>
      <c r="S82" s="34" t="s">
        <v>32</v>
      </c>
      <c r="X82" s="170"/>
    </row>
    <row r="83" spans="1:24" ht="19.5" customHeight="1" x14ac:dyDescent="0.2">
      <c r="A83" s="276"/>
      <c r="B83" s="279"/>
      <c r="C83" s="296"/>
      <c r="D83" s="297"/>
      <c r="E83" s="301"/>
      <c r="F83" s="301"/>
      <c r="G83" s="304"/>
      <c r="H83" s="304"/>
      <c r="I83" s="307"/>
      <c r="J83" s="307"/>
      <c r="K83" s="301"/>
      <c r="L83" s="301"/>
      <c r="M83" s="265"/>
      <c r="N83" s="267"/>
      <c r="O83" s="270"/>
      <c r="P83" s="273"/>
      <c r="S83" t="s">
        <v>178</v>
      </c>
      <c r="T83" s="34"/>
    </row>
    <row r="84" spans="1:24" ht="19.5" customHeight="1" x14ac:dyDescent="0.2">
      <c r="A84" s="276"/>
      <c r="B84" s="279"/>
      <c r="C84" s="296"/>
      <c r="D84" s="297"/>
      <c r="E84" s="301"/>
      <c r="F84" s="301"/>
      <c r="G84" s="304"/>
      <c r="H84" s="304"/>
      <c r="I84" s="307"/>
      <c r="J84" s="307"/>
      <c r="K84" s="301"/>
      <c r="L84" s="301"/>
      <c r="M84" s="265"/>
      <c r="N84" s="267"/>
      <c r="O84" s="270"/>
      <c r="P84" s="273"/>
      <c r="R84" s="34"/>
      <c r="S84" s="34" t="s">
        <v>1068</v>
      </c>
      <c r="V84" s="170"/>
      <c r="W84" s="202" t="s">
        <v>182</v>
      </c>
    </row>
    <row r="85" spans="1:24" ht="19.5" customHeight="1" x14ac:dyDescent="0.2">
      <c r="A85" s="276"/>
      <c r="B85" s="279"/>
      <c r="C85" s="296"/>
      <c r="D85" s="297"/>
      <c r="E85" s="301"/>
      <c r="F85" s="301"/>
      <c r="G85" s="304"/>
      <c r="H85" s="304"/>
      <c r="I85" s="307"/>
      <c r="J85" s="307"/>
      <c r="K85" s="301"/>
      <c r="L85" s="301"/>
      <c r="M85" s="265"/>
      <c r="N85" s="267"/>
      <c r="O85" s="270"/>
      <c r="P85" s="273"/>
      <c r="R85" s="34"/>
      <c r="S85" s="34" t="s">
        <v>1079</v>
      </c>
      <c r="V85" s="170"/>
      <c r="W85" s="202" t="s">
        <v>182</v>
      </c>
    </row>
    <row r="86" spans="1:24" ht="19.5" customHeight="1" x14ac:dyDescent="0.2">
      <c r="A86" s="276"/>
      <c r="B86" s="279"/>
      <c r="C86" s="296"/>
      <c r="D86" s="297"/>
      <c r="E86" s="301"/>
      <c r="F86" s="301"/>
      <c r="G86" s="304"/>
      <c r="H86" s="304"/>
      <c r="I86" s="307"/>
      <c r="J86" s="307"/>
      <c r="K86" s="301"/>
      <c r="L86" s="301"/>
      <c r="M86" s="265"/>
      <c r="N86" s="267"/>
      <c r="O86" s="270"/>
      <c r="P86" s="273"/>
      <c r="S86" s="34" t="s">
        <v>24</v>
      </c>
      <c r="T86" s="34"/>
      <c r="V86" s="170"/>
      <c r="W86" s="34"/>
    </row>
    <row r="87" spans="1:24" ht="19.5" customHeight="1" x14ac:dyDescent="0.2">
      <c r="A87" s="276"/>
      <c r="B87" s="279"/>
      <c r="C87" s="296"/>
      <c r="D87" s="297"/>
      <c r="E87" s="301"/>
      <c r="F87" s="301"/>
      <c r="G87" s="304"/>
      <c r="H87" s="304"/>
      <c r="I87" s="307"/>
      <c r="J87" s="307"/>
      <c r="K87" s="301"/>
      <c r="L87" s="301"/>
      <c r="M87" s="265"/>
      <c r="N87" s="267"/>
      <c r="O87" s="270"/>
      <c r="P87" s="273"/>
      <c r="R87" t="s">
        <v>1076</v>
      </c>
      <c r="S87" s="34" t="s">
        <v>86</v>
      </c>
      <c r="T87" s="34"/>
      <c r="V87" s="170"/>
      <c r="W87" s="34"/>
    </row>
    <row r="88" spans="1:24" ht="19.5" customHeight="1" x14ac:dyDescent="0.2">
      <c r="A88" s="276"/>
      <c r="B88" s="279"/>
      <c r="C88" s="296"/>
      <c r="D88" s="297"/>
      <c r="E88" s="301"/>
      <c r="F88" s="301"/>
      <c r="G88" s="304"/>
      <c r="H88" s="304"/>
      <c r="I88" s="307"/>
      <c r="J88" s="307"/>
      <c r="K88" s="301"/>
      <c r="L88" s="301"/>
      <c r="M88" s="265"/>
      <c r="N88" s="267"/>
      <c r="O88" s="270"/>
      <c r="P88" s="273"/>
      <c r="S88" s="34" t="s">
        <v>1069</v>
      </c>
      <c r="T88" s="34"/>
      <c r="V88" s="170"/>
      <c r="W88" s="34"/>
    </row>
    <row r="89" spans="1:24" ht="19.5" customHeight="1" x14ac:dyDescent="0.2">
      <c r="A89" s="276"/>
      <c r="B89" s="279"/>
      <c r="C89" s="296"/>
      <c r="D89" s="297"/>
      <c r="E89" s="301"/>
      <c r="F89" s="301"/>
      <c r="G89" s="304"/>
      <c r="H89" s="304"/>
      <c r="I89" s="307"/>
      <c r="J89" s="307"/>
      <c r="K89" s="301"/>
      <c r="L89" s="301"/>
      <c r="M89" s="265"/>
      <c r="N89" s="267"/>
      <c r="O89" s="270"/>
      <c r="P89" s="273"/>
      <c r="S89" s="34" t="s">
        <v>1070</v>
      </c>
      <c r="T89" s="34"/>
      <c r="V89" s="170"/>
      <c r="W89" s="34"/>
    </row>
    <row r="90" spans="1:24" ht="19.5" customHeight="1" x14ac:dyDescent="0.2">
      <c r="A90" s="276"/>
      <c r="B90" s="279"/>
      <c r="C90" s="296"/>
      <c r="D90" s="297"/>
      <c r="E90" s="301"/>
      <c r="F90" s="301"/>
      <c r="G90" s="304"/>
      <c r="H90" s="304"/>
      <c r="I90" s="307"/>
      <c r="J90" s="307"/>
      <c r="K90" s="301"/>
      <c r="L90" s="301"/>
      <c r="M90" s="265"/>
      <c r="N90" s="267"/>
      <c r="O90" s="270"/>
      <c r="P90" s="273"/>
      <c r="R90" t="s">
        <v>1073</v>
      </c>
      <c r="S90" s="34" t="s">
        <v>58</v>
      </c>
      <c r="T90" s="34"/>
      <c r="V90" s="170"/>
      <c r="W90" s="34"/>
    </row>
    <row r="91" spans="1:24" ht="19.5" customHeight="1" x14ac:dyDescent="0.2">
      <c r="A91" s="276"/>
      <c r="B91" s="279"/>
      <c r="C91" s="296"/>
      <c r="D91" s="297"/>
      <c r="E91" s="301"/>
      <c r="F91" s="301"/>
      <c r="G91" s="304"/>
      <c r="H91" s="304"/>
      <c r="I91" s="307"/>
      <c r="J91" s="307"/>
      <c r="K91" s="301"/>
      <c r="L91" s="301"/>
      <c r="M91" s="265"/>
      <c r="N91" s="267"/>
      <c r="O91" s="270"/>
      <c r="P91" s="273"/>
      <c r="S91" s="34" t="s">
        <v>1074</v>
      </c>
      <c r="T91" s="34"/>
      <c r="V91" s="170"/>
      <c r="W91" s="34"/>
    </row>
    <row r="92" spans="1:24" ht="19.5" customHeight="1" x14ac:dyDescent="0.2">
      <c r="A92" s="276"/>
      <c r="B92" s="279"/>
      <c r="C92" s="296"/>
      <c r="D92" s="297"/>
      <c r="E92" s="301"/>
      <c r="F92" s="301"/>
      <c r="G92" s="304"/>
      <c r="H92" s="304"/>
      <c r="I92" s="307"/>
      <c r="J92" s="307"/>
      <c r="K92" s="301"/>
      <c r="L92" s="301"/>
      <c r="M92" s="265"/>
      <c r="N92" s="267"/>
      <c r="O92" s="270"/>
      <c r="P92" s="273"/>
      <c r="S92" s="34" t="s">
        <v>1071</v>
      </c>
      <c r="T92" s="34"/>
      <c r="V92" s="170"/>
      <c r="W92" s="34"/>
    </row>
    <row r="93" spans="1:24" ht="19.5" customHeight="1" x14ac:dyDescent="0.2">
      <c r="A93" s="276"/>
      <c r="B93" s="279"/>
      <c r="C93" s="296"/>
      <c r="D93" s="297"/>
      <c r="E93" s="301"/>
      <c r="F93" s="301"/>
      <c r="G93" s="304"/>
      <c r="H93" s="304"/>
      <c r="I93" s="307"/>
      <c r="J93" s="307"/>
      <c r="K93" s="301"/>
      <c r="L93" s="301"/>
      <c r="M93" s="265"/>
      <c r="N93" s="267"/>
      <c r="O93" s="270"/>
      <c r="P93" s="273"/>
      <c r="S93" s="34" t="s">
        <v>1072</v>
      </c>
      <c r="T93" s="34"/>
      <c r="V93" s="170"/>
      <c r="W93" s="34"/>
    </row>
    <row r="94" spans="1:24" ht="19.5" customHeight="1" x14ac:dyDescent="0.2">
      <c r="A94" s="276"/>
      <c r="B94" s="279"/>
      <c r="C94" s="296"/>
      <c r="D94" s="297"/>
      <c r="E94" s="301"/>
      <c r="F94" s="301"/>
      <c r="G94" s="304"/>
      <c r="H94" s="304"/>
      <c r="I94" s="307"/>
      <c r="J94" s="307"/>
      <c r="K94" s="301"/>
      <c r="L94" s="301"/>
      <c r="M94" s="265"/>
      <c r="N94" s="267"/>
      <c r="O94" s="270"/>
      <c r="P94" s="273"/>
      <c r="R94" t="s">
        <v>172</v>
      </c>
      <c r="S94" s="34" t="s">
        <v>28</v>
      </c>
      <c r="T94" s="34"/>
      <c r="V94" s="170"/>
      <c r="W94" s="34"/>
    </row>
    <row r="95" spans="1:24" ht="19.5" customHeight="1" x14ac:dyDescent="0.2">
      <c r="A95" s="276"/>
      <c r="B95" s="279"/>
      <c r="C95" s="296"/>
      <c r="D95" s="297"/>
      <c r="E95" s="301"/>
      <c r="F95" s="301"/>
      <c r="G95" s="304"/>
      <c r="H95" s="304"/>
      <c r="I95" s="307"/>
      <c r="J95" s="307"/>
      <c r="K95" s="301"/>
      <c r="L95" s="301"/>
      <c r="M95" s="265"/>
      <c r="N95" s="267"/>
      <c r="O95" s="270"/>
      <c r="P95" s="273"/>
      <c r="S95" s="34" t="s">
        <v>178</v>
      </c>
      <c r="T95" s="34"/>
      <c r="V95" s="170"/>
      <c r="W95" s="34"/>
    </row>
    <row r="96" spans="1:24" ht="19.5" customHeight="1" x14ac:dyDescent="0.2">
      <c r="A96" s="276"/>
      <c r="B96" s="279"/>
      <c r="C96" s="296"/>
      <c r="D96" s="297"/>
      <c r="E96" s="301"/>
      <c r="F96" s="301"/>
      <c r="G96" s="304"/>
      <c r="H96" s="304"/>
      <c r="I96" s="307"/>
      <c r="J96" s="307"/>
      <c r="K96" s="301"/>
      <c r="L96" s="301"/>
      <c r="M96" s="265"/>
      <c r="N96" s="267"/>
      <c r="O96" s="270"/>
      <c r="P96" s="273"/>
      <c r="S96" t="s">
        <v>1077</v>
      </c>
      <c r="W96" s="202" t="s">
        <v>182</v>
      </c>
    </row>
    <row r="97" spans="1:29" ht="19.5" customHeight="1" x14ac:dyDescent="0.2">
      <c r="A97" s="276"/>
      <c r="B97" s="279"/>
      <c r="C97" s="296"/>
      <c r="D97" s="297"/>
      <c r="E97" s="301"/>
      <c r="F97" s="301"/>
      <c r="G97" s="304"/>
      <c r="H97" s="304"/>
      <c r="I97" s="307"/>
      <c r="J97" s="307"/>
      <c r="K97" s="301"/>
      <c r="L97" s="301"/>
      <c r="M97" s="265"/>
      <c r="N97" s="267"/>
      <c r="O97" s="270"/>
      <c r="P97" s="273"/>
      <c r="S97" s="34" t="s">
        <v>1078</v>
      </c>
      <c r="T97" s="34"/>
      <c r="V97" s="202" t="s">
        <v>182</v>
      </c>
      <c r="W97" s="34"/>
    </row>
    <row r="98" spans="1:29" ht="19.5" customHeight="1" x14ac:dyDescent="0.2">
      <c r="A98" s="276"/>
      <c r="B98" s="279"/>
      <c r="C98" s="296"/>
      <c r="D98" s="297"/>
      <c r="E98" s="301"/>
      <c r="F98" s="301"/>
      <c r="G98" s="304"/>
      <c r="H98" s="304"/>
      <c r="I98" s="307"/>
      <c r="J98" s="307"/>
      <c r="K98" s="301"/>
      <c r="L98" s="301"/>
      <c r="M98" s="265"/>
      <c r="N98" s="267"/>
      <c r="O98" s="270"/>
      <c r="P98" s="273"/>
      <c r="R98" s="34"/>
      <c r="S98" s="34"/>
      <c r="T98" s="34"/>
      <c r="V98" s="170"/>
      <c r="W98" s="34"/>
    </row>
    <row r="99" spans="1:29" ht="19.5" customHeight="1" x14ac:dyDescent="0.2">
      <c r="A99" s="276"/>
      <c r="B99" s="279"/>
      <c r="C99" s="296"/>
      <c r="D99" s="297"/>
      <c r="E99" s="301"/>
      <c r="F99" s="301"/>
      <c r="G99" s="304"/>
      <c r="H99" s="304"/>
      <c r="I99" s="307"/>
      <c r="J99" s="307"/>
      <c r="K99" s="301"/>
      <c r="L99" s="301"/>
      <c r="M99" s="265"/>
      <c r="N99" s="267"/>
      <c r="O99" s="270"/>
      <c r="P99" s="273"/>
      <c r="S99" s="34"/>
      <c r="T99" s="34"/>
      <c r="V99" s="170"/>
      <c r="W99" s="34"/>
    </row>
    <row r="100" spans="1:29" ht="19.5" customHeight="1" x14ac:dyDescent="0.2">
      <c r="A100" s="277"/>
      <c r="B100" s="280"/>
      <c r="C100" s="298"/>
      <c r="D100" s="299"/>
      <c r="E100" s="302"/>
      <c r="F100" s="302"/>
      <c r="G100" s="305"/>
      <c r="H100" s="305"/>
      <c r="I100" s="308"/>
      <c r="J100" s="308"/>
      <c r="K100" s="302"/>
      <c r="L100" s="302"/>
      <c r="M100" s="264"/>
      <c r="N100" s="268"/>
      <c r="O100" s="271"/>
      <c r="P100" s="274"/>
      <c r="Q100" s="62">
        <v>0.29166666666666669</v>
      </c>
    </row>
    <row r="101" spans="1:29" ht="19.5" customHeight="1" x14ac:dyDescent="0.2">
      <c r="A101" s="275" t="s">
        <v>31</v>
      </c>
      <c r="B101" s="278">
        <f>SUM(B82+1)</f>
        <v>45758</v>
      </c>
      <c r="C101" s="288" t="s">
        <v>1080</v>
      </c>
      <c r="D101" s="289"/>
      <c r="E101" s="352"/>
      <c r="F101" s="352"/>
      <c r="G101" s="355">
        <v>0</v>
      </c>
      <c r="H101" s="355">
        <v>0</v>
      </c>
      <c r="I101" s="355">
        <v>0</v>
      </c>
      <c r="J101" s="355">
        <v>0</v>
      </c>
      <c r="K101" s="352"/>
      <c r="L101" s="352"/>
      <c r="M101" s="348">
        <f>(F103-E103)+(L103-K103)</f>
        <v>0</v>
      </c>
      <c r="N101" s="348">
        <f>(H101-G101)</f>
        <v>0</v>
      </c>
      <c r="O101" s="348">
        <f>(J101-I101)</f>
        <v>0</v>
      </c>
      <c r="P101" s="348">
        <f>SUM(M101:O103)</f>
        <v>0</v>
      </c>
      <c r="R101" s="34"/>
      <c r="S101" s="34"/>
      <c r="W101" s="34"/>
      <c r="AA101" s="34"/>
    </row>
    <row r="102" spans="1:29" ht="19.5" customHeight="1" x14ac:dyDescent="0.2">
      <c r="A102" s="276"/>
      <c r="B102" s="279"/>
      <c r="C102" s="290"/>
      <c r="D102" s="291"/>
      <c r="E102" s="353"/>
      <c r="F102" s="353"/>
      <c r="G102" s="356"/>
      <c r="H102" s="356"/>
      <c r="I102" s="356"/>
      <c r="J102" s="356"/>
      <c r="K102" s="353"/>
      <c r="L102" s="353"/>
      <c r="M102" s="349"/>
      <c r="N102" s="349"/>
      <c r="O102" s="349"/>
      <c r="P102" s="349"/>
      <c r="R102" s="34"/>
      <c r="S102" s="34"/>
      <c r="U102" s="168"/>
      <c r="V102" s="34"/>
      <c r="W102" s="34"/>
      <c r="X102" s="34"/>
      <c r="AC102" s="34"/>
    </row>
    <row r="103" spans="1:29" ht="19.5" customHeight="1" x14ac:dyDescent="0.2">
      <c r="A103" s="277"/>
      <c r="B103" s="280"/>
      <c r="C103" s="292"/>
      <c r="D103" s="293"/>
      <c r="E103" s="354"/>
      <c r="F103" s="354"/>
      <c r="G103" s="357"/>
      <c r="H103" s="357"/>
      <c r="I103" s="357"/>
      <c r="J103" s="357"/>
      <c r="K103" s="354"/>
      <c r="L103" s="354"/>
      <c r="M103" s="350"/>
      <c r="N103" s="350"/>
      <c r="O103" s="350"/>
      <c r="P103" s="350"/>
      <c r="Q103" s="62">
        <v>0</v>
      </c>
      <c r="W103" s="34"/>
    </row>
    <row r="104" spans="1:29" ht="19.5" customHeight="1" x14ac:dyDescent="0.2">
      <c r="A104" s="35" t="s">
        <v>34</v>
      </c>
      <c r="B104" s="36">
        <f>SUM(B101+1)</f>
        <v>45759</v>
      </c>
      <c r="C104" s="294"/>
      <c r="D104" s="295"/>
      <c r="E104" s="300"/>
      <c r="F104" s="300"/>
      <c r="G104" s="107"/>
      <c r="H104" s="107"/>
      <c r="I104" s="107"/>
      <c r="J104" s="107"/>
      <c r="K104" s="300"/>
      <c r="L104" s="300"/>
      <c r="M104" s="263">
        <f>(F104-E104)+(L104-K104)</f>
        <v>0</v>
      </c>
      <c r="N104" s="263">
        <f>(H104-G104)+(J104-I104)</f>
        <v>0</v>
      </c>
      <c r="O104" s="263">
        <f>(H105-G105)+(J105-I105)</f>
        <v>0</v>
      </c>
      <c r="P104" s="263">
        <f>SUM(M104:O105)</f>
        <v>0</v>
      </c>
    </row>
    <row r="105" spans="1:29" ht="19.5" customHeight="1" x14ac:dyDescent="0.2">
      <c r="A105" s="37" t="s">
        <v>35</v>
      </c>
      <c r="B105" s="36">
        <f>SUM(B104+1)</f>
        <v>45760</v>
      </c>
      <c r="C105" s="298"/>
      <c r="D105" s="299"/>
      <c r="E105" s="302"/>
      <c r="F105" s="302"/>
      <c r="G105" s="101"/>
      <c r="H105" s="101"/>
      <c r="I105" s="101"/>
      <c r="J105" s="101"/>
      <c r="K105" s="302"/>
      <c r="L105" s="302"/>
      <c r="M105" s="264"/>
      <c r="N105" s="264"/>
      <c r="O105" s="264"/>
      <c r="P105" s="264"/>
    </row>
    <row r="106" spans="1:29" ht="30" customHeight="1" x14ac:dyDescent="0.2">
      <c r="A106" s="38"/>
      <c r="B106" s="38"/>
      <c r="C106" s="38"/>
      <c r="D106" s="38"/>
      <c r="E106" s="39"/>
      <c r="F106" s="40"/>
      <c r="G106" s="40"/>
      <c r="H106" s="38"/>
      <c r="I106" s="38"/>
      <c r="J106" s="38"/>
      <c r="K106" s="41"/>
      <c r="L106" s="41"/>
      <c r="M106" s="41"/>
      <c r="N106" s="38"/>
    </row>
    <row r="107" spans="1:29" ht="30.75" customHeight="1" x14ac:dyDescent="0.2">
      <c r="A107" s="38"/>
      <c r="B107" s="38"/>
      <c r="C107" s="38"/>
      <c r="D107" s="38"/>
      <c r="F107" s="38"/>
      <c r="G107" s="38"/>
      <c r="H107" s="38"/>
      <c r="I107" s="38"/>
      <c r="J107" s="281" t="s">
        <v>36</v>
      </c>
      <c r="K107" s="281"/>
      <c r="L107" s="281"/>
      <c r="M107" s="108">
        <f>SUM(M9+M42+M61+M82+M101+M104+M105)</f>
        <v>0</v>
      </c>
      <c r="N107" s="110">
        <f>SUM(N9+N42+N61+N82+N101+N104+N105)</f>
        <v>0.69375000000000009</v>
      </c>
      <c r="O107" s="109">
        <f>SUM(O9+O42+O61+O82+O101+O104+O105)</f>
        <v>0.56319444444444455</v>
      </c>
      <c r="P107" s="111">
        <f>SUM(P9:P105)</f>
        <v>1.2569444444444446</v>
      </c>
    </row>
    <row r="108" spans="1:29" ht="30.75" customHeight="1" x14ac:dyDescent="0.2">
      <c r="A108" s="38"/>
      <c r="B108" s="38"/>
      <c r="C108" s="38"/>
      <c r="D108" s="38"/>
      <c r="F108" s="38"/>
      <c r="G108" s="38"/>
      <c r="H108" s="38"/>
      <c r="I108" s="38"/>
      <c r="J108" s="281" t="s">
        <v>37</v>
      </c>
      <c r="K108" s="281"/>
      <c r="L108" s="282"/>
      <c r="M108" s="42"/>
      <c r="N108" s="51">
        <f>SUM(Q9:Q105)</f>
        <v>1.1666666666666667</v>
      </c>
      <c r="O108" s="43"/>
    </row>
    <row r="109" spans="1:29" ht="30.75" customHeight="1" x14ac:dyDescent="0.2">
      <c r="A109" s="38"/>
      <c r="B109" s="38"/>
      <c r="C109" s="38"/>
      <c r="D109" s="38"/>
      <c r="F109" s="38"/>
      <c r="G109" s="38"/>
      <c r="H109" s="38"/>
      <c r="I109" s="38"/>
      <c r="J109" s="281" t="s">
        <v>38</v>
      </c>
      <c r="K109" s="281"/>
      <c r="L109" s="282"/>
      <c r="M109" s="42"/>
      <c r="N109" s="51">
        <f>SUM(P107-N108)</f>
        <v>9.0277777777777901E-2</v>
      </c>
      <c r="O109" s="43"/>
    </row>
    <row r="110" spans="1:29" ht="30.75" customHeight="1" x14ac:dyDescent="0.2">
      <c r="A110" s="38"/>
      <c r="B110" s="38"/>
      <c r="C110" s="38"/>
      <c r="D110" s="38"/>
      <c r="F110" s="38"/>
      <c r="G110" s="38"/>
      <c r="H110" s="38"/>
      <c r="I110" s="38"/>
      <c r="J110" s="281" t="s">
        <v>39</v>
      </c>
      <c r="K110" s="281"/>
      <c r="L110" s="282"/>
      <c r="M110" s="42"/>
      <c r="N110" s="51">
        <f>'SEM14 '!N123</f>
        <v>0.16875000000000018</v>
      </c>
      <c r="O110" s="43"/>
    </row>
    <row r="111" spans="1:29" ht="30.75" customHeight="1" x14ac:dyDescent="0.2">
      <c r="H111" s="38"/>
      <c r="I111" s="38"/>
      <c r="J111" s="281" t="s">
        <v>40</v>
      </c>
      <c r="K111" s="281"/>
      <c r="L111" s="282"/>
      <c r="M111" s="44"/>
      <c r="N111" s="52">
        <f>N109+N110</f>
        <v>0.25902777777777808</v>
      </c>
      <c r="O111" s="45"/>
    </row>
    <row r="118" spans="6:9" x14ac:dyDescent="0.2">
      <c r="F118" s="38"/>
      <c r="G118" s="38"/>
      <c r="H118" s="38"/>
      <c r="I118" s="38"/>
    </row>
    <row r="119" spans="6:9" x14ac:dyDescent="0.2">
      <c r="F119" s="38"/>
      <c r="G119" s="38"/>
      <c r="H119" s="38"/>
      <c r="I119" s="38"/>
    </row>
    <row r="120" spans="6:9" x14ac:dyDescent="0.2">
      <c r="F120" s="38"/>
      <c r="G120" s="38"/>
      <c r="H120" s="38"/>
      <c r="I120" s="38"/>
    </row>
    <row r="121" spans="6:9" x14ac:dyDescent="0.2">
      <c r="F121" s="38"/>
      <c r="G121" s="38"/>
      <c r="H121" s="38"/>
      <c r="I121" s="38"/>
    </row>
    <row r="122" spans="6:9" x14ac:dyDescent="0.2">
      <c r="F122" s="38"/>
      <c r="G122" s="38"/>
      <c r="H122" s="38"/>
      <c r="I122" s="38"/>
    </row>
    <row r="123" spans="6:9" x14ac:dyDescent="0.2">
      <c r="F123" s="38"/>
      <c r="G123" s="38"/>
      <c r="H123" s="38"/>
      <c r="I123" s="38"/>
    </row>
  </sheetData>
  <mergeCells count="111">
    <mergeCell ref="U20:V20"/>
    <mergeCell ref="U12:V12"/>
    <mergeCell ref="U13:V13"/>
    <mergeCell ref="U14:V14"/>
    <mergeCell ref="C104:D105"/>
    <mergeCell ref="J9:J41"/>
    <mergeCell ref="J42:J60"/>
    <mergeCell ref="J61:J81"/>
    <mergeCell ref="J82:J100"/>
    <mergeCell ref="J101:J103"/>
    <mergeCell ref="I9:I41"/>
    <mergeCell ref="I42:I60"/>
    <mergeCell ref="I61:I81"/>
    <mergeCell ref="I82:I100"/>
    <mergeCell ref="I101:I103"/>
    <mergeCell ref="H9:H41"/>
    <mergeCell ref="U45:V45"/>
    <mergeCell ref="U53:V53"/>
    <mergeCell ref="U54:V54"/>
    <mergeCell ref="U58:V58"/>
    <mergeCell ref="E104:E105"/>
    <mergeCell ref="F104:F105"/>
    <mergeCell ref="K9:K41"/>
    <mergeCell ref="L9:L41"/>
    <mergeCell ref="H82:H100"/>
    <mergeCell ref="H101:H103"/>
    <mergeCell ref="G9:G41"/>
    <mergeCell ref="G42:G60"/>
    <mergeCell ref="G61:G81"/>
    <mergeCell ref="G82:G100"/>
    <mergeCell ref="G101:G103"/>
    <mergeCell ref="K42:K60"/>
    <mergeCell ref="L42:L60"/>
    <mergeCell ref="K61:K81"/>
    <mergeCell ref="L61:L81"/>
    <mergeCell ref="K82:K100"/>
    <mergeCell ref="L82:L100"/>
    <mergeCell ref="K101:K103"/>
    <mergeCell ref="L101:L103"/>
    <mergeCell ref="C82:D100"/>
    <mergeCell ref="C101:D103"/>
    <mergeCell ref="E9:E41"/>
    <mergeCell ref="F9:F41"/>
    <mergeCell ref="E42:E60"/>
    <mergeCell ref="Q6:Q7"/>
    <mergeCell ref="M101:M103"/>
    <mergeCell ref="N101:N103"/>
    <mergeCell ref="O101:O103"/>
    <mergeCell ref="P101:P103"/>
    <mergeCell ref="M82:M100"/>
    <mergeCell ref="N82:N100"/>
    <mergeCell ref="O82:O100"/>
    <mergeCell ref="P82:P100"/>
    <mergeCell ref="M61:M81"/>
    <mergeCell ref="N61:N81"/>
    <mergeCell ref="O61:O81"/>
    <mergeCell ref="P61:P81"/>
    <mergeCell ref="F61:F81"/>
    <mergeCell ref="E82:E100"/>
    <mergeCell ref="F82:F100"/>
    <mergeCell ref="E101:E103"/>
    <mergeCell ref="F101:F103"/>
    <mergeCell ref="F42:F60"/>
    <mergeCell ref="J111:L111"/>
    <mergeCell ref="J107:L107"/>
    <mergeCell ref="J108:L108"/>
    <mergeCell ref="J109:L109"/>
    <mergeCell ref="J110:L110"/>
    <mergeCell ref="M104:M105"/>
    <mergeCell ref="N104:N105"/>
    <mergeCell ref="O104:O105"/>
    <mergeCell ref="N9:N41"/>
    <mergeCell ref="O9:O41"/>
    <mergeCell ref="M9:M41"/>
    <mergeCell ref="M42:M60"/>
    <mergeCell ref="N42:N60"/>
    <mergeCell ref="O42:O60"/>
    <mergeCell ref="K104:K105"/>
    <mergeCell ref="L104:L105"/>
    <mergeCell ref="E61:E81"/>
    <mergeCell ref="A1:N1"/>
    <mergeCell ref="G6:H6"/>
    <mergeCell ref="I6:J6"/>
    <mergeCell ref="K6:L6"/>
    <mergeCell ref="M6:P6"/>
    <mergeCell ref="P9:P41"/>
    <mergeCell ref="C9:D41"/>
    <mergeCell ref="C42:D60"/>
    <mergeCell ref="C61:D81"/>
    <mergeCell ref="A9:A41"/>
    <mergeCell ref="H42:H60"/>
    <mergeCell ref="H61:H81"/>
    <mergeCell ref="A101:A103"/>
    <mergeCell ref="B9:B41"/>
    <mergeCell ref="B42:B60"/>
    <mergeCell ref="B61:B81"/>
    <mergeCell ref="B82:B100"/>
    <mergeCell ref="B101:B103"/>
    <mergeCell ref="A42:A60"/>
    <mergeCell ref="A61:A81"/>
    <mergeCell ref="A82:A100"/>
    <mergeCell ref="U67:V67"/>
    <mergeCell ref="U68:V68"/>
    <mergeCell ref="U38:V38"/>
    <mergeCell ref="U39:V39"/>
    <mergeCell ref="U24:V24"/>
    <mergeCell ref="U25:V25"/>
    <mergeCell ref="U36:V36"/>
    <mergeCell ref="U37:V37"/>
    <mergeCell ref="P104:P105"/>
    <mergeCell ref="P42:P60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5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euil110">
    <pageSetUpPr fitToPage="1"/>
  </sheetPr>
  <dimension ref="A1:AD144"/>
  <sheetViews>
    <sheetView topLeftCell="D62" zoomScale="90" workbookViewId="0">
      <selection activeCell="W65" sqref="W65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7.5703125" customWidth="1"/>
    <col min="20" max="20" width="14.7109375" customWidth="1"/>
    <col min="21" max="21" width="14.42578125" customWidth="1"/>
    <col min="23" max="23" width="13" customWidth="1"/>
    <col min="25" max="25" width="11.42578125" customWidth="1"/>
  </cols>
  <sheetData>
    <row r="1" spans="1:22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2" ht="60.6" hidden="1" customHeight="1" x14ac:dyDescent="0.2"/>
    <row r="3" spans="1:22" s="3" customFormat="1" ht="12.75" customHeight="1" x14ac:dyDescent="0.2">
      <c r="K3" s="4"/>
      <c r="L3" s="4"/>
      <c r="M3" s="4"/>
      <c r="O3" s="5"/>
      <c r="P3" s="5"/>
      <c r="Q3" s="60"/>
    </row>
    <row r="4" spans="1:22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2" ht="39" customHeight="1" x14ac:dyDescent="0.2">
      <c r="A5" s="12" t="s">
        <v>78</v>
      </c>
      <c r="B5" s="13" t="s">
        <v>3</v>
      </c>
      <c r="C5" s="14">
        <f>SUM('SEM15'!B105+1)</f>
        <v>45761</v>
      </c>
      <c r="D5" s="15" t="s">
        <v>4</v>
      </c>
      <c r="E5" s="16">
        <f>SUM(B126)</f>
        <v>45767</v>
      </c>
      <c r="F5" s="17"/>
      <c r="G5" s="17"/>
      <c r="H5" s="17"/>
      <c r="I5" s="17"/>
      <c r="J5" s="17"/>
      <c r="K5" s="18"/>
      <c r="L5" s="18"/>
      <c r="P5" s="19"/>
    </row>
    <row r="6" spans="1:22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2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2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2" ht="19.5" customHeight="1" x14ac:dyDescent="0.2">
      <c r="A9" s="275" t="s">
        <v>20</v>
      </c>
      <c r="B9" s="278">
        <f>SUM(C5)</f>
        <v>45761</v>
      </c>
      <c r="C9" s="294" t="s">
        <v>1093</v>
      </c>
      <c r="D9" s="295"/>
      <c r="E9" s="310"/>
      <c r="F9" s="310"/>
      <c r="G9" s="303">
        <v>0.35486111111111113</v>
      </c>
      <c r="H9" s="303">
        <v>0.52083333333333337</v>
      </c>
      <c r="I9" s="306">
        <v>0.54166666666666663</v>
      </c>
      <c r="J9" s="306">
        <v>0.64652777777777781</v>
      </c>
      <c r="K9" s="310"/>
      <c r="L9" s="310"/>
      <c r="M9" s="318">
        <f>(F9-E9)+(L9-K9)</f>
        <v>0</v>
      </c>
      <c r="N9" s="364">
        <f>(H9-G9)</f>
        <v>0.16597222222222224</v>
      </c>
      <c r="O9" s="321">
        <f>(J9-I9)</f>
        <v>0.10486111111111118</v>
      </c>
      <c r="P9" s="379">
        <f>SUM(M9:O38)</f>
        <v>0.27083333333333343</v>
      </c>
      <c r="R9" s="34" t="s">
        <v>172</v>
      </c>
      <c r="S9" s="34" t="s">
        <v>32</v>
      </c>
    </row>
    <row r="10" spans="1:22" ht="19.5" customHeight="1" x14ac:dyDescent="0.2">
      <c r="A10" s="276"/>
      <c r="B10" s="279"/>
      <c r="C10" s="296"/>
      <c r="D10" s="297"/>
      <c r="E10" s="311"/>
      <c r="F10" s="311"/>
      <c r="G10" s="304"/>
      <c r="H10" s="304"/>
      <c r="I10" s="307"/>
      <c r="J10" s="307"/>
      <c r="K10" s="311"/>
      <c r="L10" s="311"/>
      <c r="M10" s="319"/>
      <c r="N10" s="365"/>
      <c r="O10" s="322"/>
      <c r="P10" s="380"/>
      <c r="R10" s="34"/>
      <c r="S10" s="34" t="s">
        <v>178</v>
      </c>
    </row>
    <row r="11" spans="1:22" ht="19.5" customHeight="1" x14ac:dyDescent="0.2">
      <c r="A11" s="276"/>
      <c r="B11" s="279"/>
      <c r="C11" s="296"/>
      <c r="D11" s="297"/>
      <c r="E11" s="311"/>
      <c r="F11" s="311"/>
      <c r="G11" s="304"/>
      <c r="H11" s="304"/>
      <c r="I11" s="307"/>
      <c r="J11" s="307"/>
      <c r="K11" s="311"/>
      <c r="L11" s="311"/>
      <c r="M11" s="319"/>
      <c r="N11" s="365"/>
      <c r="O11" s="322"/>
      <c r="P11" s="380"/>
      <c r="R11" s="34"/>
      <c r="S11" s="34" t="s">
        <v>1081</v>
      </c>
      <c r="V11" s="202" t="s">
        <v>182</v>
      </c>
    </row>
    <row r="12" spans="1:22" ht="19.5" customHeight="1" x14ac:dyDescent="0.2">
      <c r="A12" s="276"/>
      <c r="B12" s="279"/>
      <c r="C12" s="296"/>
      <c r="D12" s="297"/>
      <c r="E12" s="311"/>
      <c r="F12" s="311"/>
      <c r="G12" s="304"/>
      <c r="H12" s="304"/>
      <c r="I12" s="307"/>
      <c r="J12" s="307"/>
      <c r="K12" s="311"/>
      <c r="L12" s="311"/>
      <c r="M12" s="319"/>
      <c r="N12" s="365"/>
      <c r="O12" s="322"/>
      <c r="P12" s="380"/>
      <c r="R12" s="34" t="s">
        <v>219</v>
      </c>
      <c r="S12" s="34" t="s">
        <v>32</v>
      </c>
    </row>
    <row r="13" spans="1:22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11"/>
      <c r="L13" s="311"/>
      <c r="M13" s="319"/>
      <c r="N13" s="365"/>
      <c r="O13" s="322"/>
      <c r="P13" s="380"/>
      <c r="R13" s="34"/>
      <c r="S13" s="34" t="s">
        <v>230</v>
      </c>
    </row>
    <row r="14" spans="1:22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319"/>
      <c r="N14" s="365"/>
      <c r="O14" s="322"/>
      <c r="P14" s="380"/>
      <c r="R14" s="34"/>
      <c r="S14" s="34" t="s">
        <v>1082</v>
      </c>
      <c r="V14" s="202" t="s">
        <v>182</v>
      </c>
    </row>
    <row r="15" spans="1:22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319"/>
      <c r="N15" s="365"/>
      <c r="O15" s="322"/>
      <c r="P15" s="380"/>
      <c r="R15" s="34" t="s">
        <v>213</v>
      </c>
      <c r="S15" s="34" t="s">
        <v>32</v>
      </c>
    </row>
    <row r="16" spans="1:22" ht="19.5" customHeight="1" x14ac:dyDescent="0.2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11"/>
      <c r="L16" s="311"/>
      <c r="M16" s="319"/>
      <c r="N16" s="365"/>
      <c r="O16" s="322"/>
      <c r="P16" s="380"/>
      <c r="R16" s="34"/>
      <c r="S16" s="34" t="s">
        <v>214</v>
      </c>
    </row>
    <row r="17" spans="1:25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319"/>
      <c r="N17" s="365"/>
      <c r="O17" s="322"/>
      <c r="P17" s="380"/>
      <c r="R17" s="34"/>
      <c r="S17" s="34" t="s">
        <v>1083</v>
      </c>
      <c r="V17" s="202" t="s">
        <v>182</v>
      </c>
    </row>
    <row r="18" spans="1:25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319"/>
      <c r="N18" s="365"/>
      <c r="O18" s="322"/>
      <c r="P18" s="380"/>
      <c r="R18" s="34" t="s">
        <v>448</v>
      </c>
      <c r="S18" s="34" t="s">
        <v>23</v>
      </c>
    </row>
    <row r="19" spans="1:25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319"/>
      <c r="N19" s="365"/>
      <c r="O19" s="322"/>
      <c r="P19" s="380"/>
      <c r="R19" s="34"/>
      <c r="S19" s="34" t="s">
        <v>88</v>
      </c>
    </row>
    <row r="20" spans="1:25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319"/>
      <c r="N20" s="365"/>
      <c r="O20" s="322"/>
      <c r="P20" s="380"/>
      <c r="R20" s="34"/>
      <c r="S20" s="34" t="s">
        <v>1084</v>
      </c>
    </row>
    <row r="21" spans="1:25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319"/>
      <c r="N21" s="365"/>
      <c r="O21" s="322"/>
      <c r="P21" s="380"/>
      <c r="R21" s="34"/>
      <c r="S21" s="34"/>
      <c r="T21" s="34" t="s">
        <v>1085</v>
      </c>
      <c r="W21" s="202" t="s">
        <v>182</v>
      </c>
    </row>
    <row r="22" spans="1:25" ht="19.5" customHeight="1" x14ac:dyDescent="0.2">
      <c r="A22" s="276"/>
      <c r="B22" s="279"/>
      <c r="C22" s="296"/>
      <c r="D22" s="297"/>
      <c r="E22" s="311"/>
      <c r="F22" s="311"/>
      <c r="G22" s="304"/>
      <c r="H22" s="304"/>
      <c r="I22" s="307"/>
      <c r="J22" s="307"/>
      <c r="K22" s="311"/>
      <c r="L22" s="311"/>
      <c r="M22" s="319"/>
      <c r="N22" s="365"/>
      <c r="O22" s="322"/>
      <c r="P22" s="380"/>
      <c r="R22" s="34" t="s">
        <v>210</v>
      </c>
      <c r="S22" s="34" t="s">
        <v>24</v>
      </c>
    </row>
    <row r="23" spans="1:25" ht="19.5" customHeight="1" x14ac:dyDescent="0.2">
      <c r="A23" s="276"/>
      <c r="B23" s="279"/>
      <c r="C23" s="296"/>
      <c r="D23" s="297"/>
      <c r="E23" s="311"/>
      <c r="F23" s="311"/>
      <c r="G23" s="304"/>
      <c r="H23" s="304"/>
      <c r="I23" s="307"/>
      <c r="J23" s="307"/>
      <c r="K23" s="311"/>
      <c r="L23" s="311"/>
      <c r="M23" s="319"/>
      <c r="N23" s="365"/>
      <c r="O23" s="322"/>
      <c r="P23" s="380"/>
      <c r="R23" s="34"/>
      <c r="S23" s="34" t="s">
        <v>211</v>
      </c>
    </row>
    <row r="24" spans="1:25" ht="19.5" customHeight="1" x14ac:dyDescent="0.2">
      <c r="A24" s="276"/>
      <c r="B24" s="279"/>
      <c r="C24" s="296"/>
      <c r="D24" s="297"/>
      <c r="E24" s="311"/>
      <c r="F24" s="311"/>
      <c r="G24" s="304"/>
      <c r="H24" s="304"/>
      <c r="I24" s="307"/>
      <c r="J24" s="307"/>
      <c r="K24" s="311"/>
      <c r="L24" s="311"/>
      <c r="M24" s="319"/>
      <c r="N24" s="365"/>
      <c r="O24" s="322"/>
      <c r="P24" s="380"/>
      <c r="R24" s="34"/>
      <c r="S24" s="34" t="s">
        <v>1086</v>
      </c>
    </row>
    <row r="25" spans="1:25" ht="19.5" customHeight="1" x14ac:dyDescent="0.2">
      <c r="A25" s="276"/>
      <c r="B25" s="279"/>
      <c r="C25" s="296"/>
      <c r="D25" s="297"/>
      <c r="E25" s="311"/>
      <c r="F25" s="311"/>
      <c r="G25" s="304"/>
      <c r="H25" s="304"/>
      <c r="I25" s="307"/>
      <c r="J25" s="307"/>
      <c r="K25" s="311"/>
      <c r="L25" s="311"/>
      <c r="M25" s="319"/>
      <c r="N25" s="365"/>
      <c r="O25" s="322"/>
      <c r="P25" s="380"/>
      <c r="R25" s="34"/>
      <c r="S25" s="34"/>
      <c r="T25" s="34" t="s">
        <v>1087</v>
      </c>
      <c r="V25" s="313">
        <v>24134121713022</v>
      </c>
      <c r="W25" s="313"/>
      <c r="X25" s="202" t="s">
        <v>182</v>
      </c>
    </row>
    <row r="26" spans="1:25" ht="19.5" customHeight="1" x14ac:dyDescent="0.2">
      <c r="A26" s="276"/>
      <c r="B26" s="279"/>
      <c r="C26" s="296"/>
      <c r="D26" s="297"/>
      <c r="E26" s="311"/>
      <c r="F26" s="311"/>
      <c r="G26" s="304"/>
      <c r="H26" s="304"/>
      <c r="I26" s="307"/>
      <c r="J26" s="307"/>
      <c r="K26" s="311"/>
      <c r="L26" s="311"/>
      <c r="M26" s="319"/>
      <c r="N26" s="365"/>
      <c r="O26" s="322"/>
      <c r="P26" s="380"/>
      <c r="R26" s="34"/>
      <c r="S26" s="34" t="s">
        <v>1090</v>
      </c>
      <c r="T26" s="34"/>
      <c r="V26" s="213"/>
      <c r="W26" s="213"/>
    </row>
    <row r="27" spans="1:25" ht="19.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11"/>
      <c r="L27" s="311"/>
      <c r="M27" s="319"/>
      <c r="N27" s="365"/>
      <c r="O27" s="322"/>
      <c r="P27" s="380"/>
      <c r="R27" s="34"/>
      <c r="S27" s="34"/>
      <c r="T27" s="34"/>
      <c r="V27" s="351" t="s">
        <v>1091</v>
      </c>
      <c r="W27" s="313"/>
      <c r="X27" s="202" t="s">
        <v>182</v>
      </c>
    </row>
    <row r="28" spans="1:25" ht="19.5" customHeight="1" x14ac:dyDescent="0.2">
      <c r="A28" s="276"/>
      <c r="B28" s="279"/>
      <c r="C28" s="296"/>
      <c r="D28" s="297"/>
      <c r="E28" s="311"/>
      <c r="F28" s="311"/>
      <c r="G28" s="304"/>
      <c r="H28" s="304"/>
      <c r="I28" s="307"/>
      <c r="J28" s="307"/>
      <c r="K28" s="311"/>
      <c r="L28" s="311"/>
      <c r="M28" s="319"/>
      <c r="N28" s="365"/>
      <c r="O28" s="322"/>
      <c r="P28" s="380"/>
      <c r="R28" s="34"/>
      <c r="S28" s="34"/>
      <c r="T28" s="34"/>
      <c r="V28" s="351" t="s">
        <v>1092</v>
      </c>
      <c r="W28" s="313"/>
      <c r="X28" s="202" t="s">
        <v>182</v>
      </c>
    </row>
    <row r="29" spans="1:25" ht="19.5" customHeight="1" x14ac:dyDescent="0.2">
      <c r="A29" s="276"/>
      <c r="B29" s="279"/>
      <c r="C29" s="296"/>
      <c r="D29" s="297"/>
      <c r="E29" s="311"/>
      <c r="F29" s="311"/>
      <c r="G29" s="304"/>
      <c r="H29" s="304"/>
      <c r="I29" s="307"/>
      <c r="J29" s="307"/>
      <c r="K29" s="311"/>
      <c r="L29" s="311"/>
      <c r="M29" s="319"/>
      <c r="N29" s="365"/>
      <c r="O29" s="322"/>
      <c r="P29" s="380"/>
      <c r="R29" s="34" t="s">
        <v>191</v>
      </c>
      <c r="S29" s="34" t="s">
        <v>32</v>
      </c>
      <c r="T29" s="34"/>
      <c r="V29" s="213"/>
      <c r="W29" s="213"/>
      <c r="X29" s="34"/>
    </row>
    <row r="30" spans="1:25" ht="19.5" customHeight="1" x14ac:dyDescent="0.2">
      <c r="A30" s="276"/>
      <c r="B30" s="279"/>
      <c r="C30" s="296"/>
      <c r="D30" s="297"/>
      <c r="E30" s="311"/>
      <c r="F30" s="311"/>
      <c r="G30" s="304"/>
      <c r="H30" s="304"/>
      <c r="I30" s="307"/>
      <c r="J30" s="307"/>
      <c r="K30" s="311"/>
      <c r="L30" s="311"/>
      <c r="M30" s="319"/>
      <c r="N30" s="365"/>
      <c r="O30" s="322"/>
      <c r="P30" s="380"/>
      <c r="R30" s="34"/>
      <c r="S30" s="34" t="s">
        <v>192</v>
      </c>
      <c r="T30" s="34"/>
      <c r="V30" s="213"/>
      <c r="W30" s="213"/>
      <c r="X30" s="34"/>
    </row>
    <row r="31" spans="1:25" ht="19.5" customHeight="1" x14ac:dyDescent="0.2">
      <c r="A31" s="276"/>
      <c r="B31" s="279"/>
      <c r="C31" s="296"/>
      <c r="D31" s="297"/>
      <c r="E31" s="311"/>
      <c r="F31" s="311"/>
      <c r="G31" s="304"/>
      <c r="H31" s="304"/>
      <c r="I31" s="307"/>
      <c r="J31" s="307"/>
      <c r="K31" s="311"/>
      <c r="L31" s="311"/>
      <c r="M31" s="319"/>
      <c r="N31" s="365"/>
      <c r="O31" s="322"/>
      <c r="P31" s="380"/>
      <c r="R31" s="34"/>
      <c r="S31" s="34" t="s">
        <v>1088</v>
      </c>
      <c r="T31" s="34"/>
      <c r="V31" s="213"/>
      <c r="W31" s="213"/>
      <c r="X31" s="34"/>
    </row>
    <row r="32" spans="1:25" ht="19.5" customHeight="1" x14ac:dyDescent="0.2">
      <c r="A32" s="276"/>
      <c r="B32" s="279"/>
      <c r="C32" s="296"/>
      <c r="D32" s="297"/>
      <c r="E32" s="311"/>
      <c r="F32" s="311"/>
      <c r="G32" s="304"/>
      <c r="H32" s="304"/>
      <c r="I32" s="307"/>
      <c r="J32" s="307"/>
      <c r="K32" s="311"/>
      <c r="L32" s="311"/>
      <c r="M32" s="319"/>
      <c r="N32" s="365"/>
      <c r="O32" s="322"/>
      <c r="P32" s="380"/>
      <c r="R32" s="34"/>
      <c r="S32" s="34"/>
      <c r="T32" s="34" t="s">
        <v>238</v>
      </c>
      <c r="U32" s="313">
        <v>2413617219001</v>
      </c>
      <c r="V32" s="313"/>
      <c r="W32" s="187" t="s">
        <v>180</v>
      </c>
      <c r="X32" s="214" t="s">
        <v>990</v>
      </c>
      <c r="Y32" s="191"/>
    </row>
    <row r="33" spans="1:25" ht="19.5" customHeight="1" x14ac:dyDescent="0.2">
      <c r="A33" s="276"/>
      <c r="B33" s="279"/>
      <c r="C33" s="296"/>
      <c r="D33" s="297"/>
      <c r="E33" s="311"/>
      <c r="F33" s="311"/>
      <c r="G33" s="304"/>
      <c r="H33" s="304"/>
      <c r="I33" s="307"/>
      <c r="J33" s="307"/>
      <c r="K33" s="311"/>
      <c r="L33" s="311"/>
      <c r="M33" s="319"/>
      <c r="N33" s="365"/>
      <c r="O33" s="322"/>
      <c r="P33" s="380"/>
      <c r="R33" s="34"/>
      <c r="S33" s="34"/>
      <c r="T33" s="34" t="s">
        <v>1089</v>
      </c>
      <c r="U33" s="313">
        <v>2414117219001</v>
      </c>
      <c r="V33" s="313"/>
      <c r="W33" s="187" t="s">
        <v>180</v>
      </c>
      <c r="X33" s="214" t="s">
        <v>990</v>
      </c>
      <c r="Y33" s="191"/>
    </row>
    <row r="34" spans="1:25" ht="19.5" customHeight="1" x14ac:dyDescent="0.2">
      <c r="A34" s="276"/>
      <c r="B34" s="279"/>
      <c r="C34" s="296"/>
      <c r="D34" s="297"/>
      <c r="E34" s="311"/>
      <c r="F34" s="311"/>
      <c r="G34" s="304"/>
      <c r="H34" s="304"/>
      <c r="I34" s="307"/>
      <c r="J34" s="307"/>
      <c r="K34" s="311"/>
      <c r="L34" s="311"/>
      <c r="M34" s="319"/>
      <c r="N34" s="365"/>
      <c r="O34" s="322"/>
      <c r="P34" s="380"/>
      <c r="R34" s="34" t="s">
        <v>184</v>
      </c>
      <c r="S34" s="34" t="s">
        <v>24</v>
      </c>
      <c r="T34" s="34"/>
      <c r="V34" s="213"/>
      <c r="W34" s="213"/>
      <c r="X34" s="34"/>
    </row>
    <row r="35" spans="1:25" ht="19.5" customHeight="1" x14ac:dyDescent="0.2">
      <c r="A35" s="276"/>
      <c r="B35" s="279"/>
      <c r="C35" s="296"/>
      <c r="D35" s="297"/>
      <c r="E35" s="311"/>
      <c r="F35" s="311"/>
      <c r="G35" s="304"/>
      <c r="H35" s="304"/>
      <c r="I35" s="307"/>
      <c r="J35" s="307"/>
      <c r="K35" s="311"/>
      <c r="L35" s="311"/>
      <c r="M35" s="319"/>
      <c r="N35" s="365"/>
      <c r="O35" s="322"/>
      <c r="P35" s="380"/>
      <c r="R35" s="34"/>
      <c r="S35" s="34" t="s">
        <v>186</v>
      </c>
      <c r="T35" s="34"/>
      <c r="V35" s="213"/>
      <c r="W35" s="213"/>
      <c r="X35" s="34"/>
    </row>
    <row r="36" spans="1:25" ht="19.5" customHeight="1" x14ac:dyDescent="0.2">
      <c r="A36" s="276"/>
      <c r="B36" s="279"/>
      <c r="C36" s="296"/>
      <c r="D36" s="297"/>
      <c r="E36" s="311"/>
      <c r="F36" s="311"/>
      <c r="G36" s="304"/>
      <c r="H36" s="304"/>
      <c r="I36" s="307"/>
      <c r="J36" s="307"/>
      <c r="K36" s="311"/>
      <c r="L36" s="311"/>
      <c r="M36" s="319"/>
      <c r="N36" s="365"/>
      <c r="O36" s="322"/>
      <c r="P36" s="380"/>
      <c r="R36" s="34"/>
      <c r="S36" s="34" t="s">
        <v>1094</v>
      </c>
      <c r="T36" s="34"/>
      <c r="V36" s="213"/>
      <c r="W36" s="213"/>
      <c r="X36" s="34"/>
      <c r="Y36" s="187" t="s">
        <v>180</v>
      </c>
    </row>
    <row r="37" spans="1:25" ht="19.5" customHeight="1" x14ac:dyDescent="0.2">
      <c r="A37" s="276"/>
      <c r="B37" s="279"/>
      <c r="C37" s="296"/>
      <c r="D37" s="297"/>
      <c r="E37" s="311"/>
      <c r="F37" s="311"/>
      <c r="G37" s="304"/>
      <c r="H37" s="304"/>
      <c r="I37" s="307"/>
      <c r="J37" s="307"/>
      <c r="K37" s="311"/>
      <c r="L37" s="311"/>
      <c r="M37" s="319"/>
      <c r="N37" s="365"/>
      <c r="O37" s="322"/>
      <c r="P37" s="380"/>
      <c r="R37" s="34"/>
      <c r="S37" s="34"/>
    </row>
    <row r="38" spans="1:25" ht="19.5" customHeight="1" x14ac:dyDescent="0.2">
      <c r="A38" s="277"/>
      <c r="B38" s="280"/>
      <c r="C38" s="298"/>
      <c r="D38" s="299"/>
      <c r="E38" s="312"/>
      <c r="F38" s="312"/>
      <c r="G38" s="305"/>
      <c r="H38" s="305"/>
      <c r="I38" s="308"/>
      <c r="J38" s="308"/>
      <c r="K38" s="312"/>
      <c r="L38" s="312"/>
      <c r="M38" s="320"/>
      <c r="N38" s="366"/>
      <c r="O38" s="323"/>
      <c r="P38" s="381"/>
      <c r="Q38" s="62">
        <v>0.29166666666666669</v>
      </c>
    </row>
    <row r="39" spans="1:25" ht="19.5" customHeight="1" x14ac:dyDescent="0.2">
      <c r="A39" s="275" t="s">
        <v>22</v>
      </c>
      <c r="B39" s="278">
        <f>SUM(B9+1)</f>
        <v>45762</v>
      </c>
      <c r="C39" s="294" t="s">
        <v>1102</v>
      </c>
      <c r="D39" s="295"/>
      <c r="E39" s="310"/>
      <c r="F39" s="310"/>
      <c r="G39" s="303">
        <v>0.33124999999999999</v>
      </c>
      <c r="H39" s="303">
        <v>0.52083333333333337</v>
      </c>
      <c r="I39" s="306">
        <v>0.54166666666666663</v>
      </c>
      <c r="J39" s="306">
        <v>0.73750000000000004</v>
      </c>
      <c r="K39" s="310"/>
      <c r="L39" s="310"/>
      <c r="M39" s="318">
        <f>(F59-E59)+(L59-K59)</f>
        <v>0</v>
      </c>
      <c r="N39" s="364">
        <f>(H39-G39)</f>
        <v>0.18958333333333338</v>
      </c>
      <c r="O39" s="321">
        <f>(J39-I39)</f>
        <v>0.19583333333333341</v>
      </c>
      <c r="P39" s="379">
        <f>SUM(M39:O59)</f>
        <v>0.3854166666666668</v>
      </c>
      <c r="R39" s="34" t="s">
        <v>184</v>
      </c>
      <c r="S39" s="34" t="s">
        <v>24</v>
      </c>
      <c r="T39" s="34"/>
    </row>
    <row r="40" spans="1:25" ht="19.5" customHeight="1" x14ac:dyDescent="0.2">
      <c r="A40" s="276"/>
      <c r="B40" s="279"/>
      <c r="C40" s="296"/>
      <c r="D40" s="297"/>
      <c r="E40" s="311"/>
      <c r="F40" s="311"/>
      <c r="G40" s="304"/>
      <c r="H40" s="304"/>
      <c r="I40" s="307"/>
      <c r="J40" s="307"/>
      <c r="K40" s="311"/>
      <c r="L40" s="311"/>
      <c r="M40" s="319"/>
      <c r="N40" s="365"/>
      <c r="O40" s="322"/>
      <c r="P40" s="380"/>
      <c r="R40" s="34"/>
      <c r="S40" s="34" t="s">
        <v>186</v>
      </c>
      <c r="T40" s="34"/>
    </row>
    <row r="41" spans="1:25" ht="19.5" customHeight="1" x14ac:dyDescent="0.2">
      <c r="A41" s="276"/>
      <c r="B41" s="279"/>
      <c r="C41" s="296"/>
      <c r="D41" s="297"/>
      <c r="E41" s="311"/>
      <c r="F41" s="311"/>
      <c r="G41" s="304"/>
      <c r="H41" s="304"/>
      <c r="I41" s="307"/>
      <c r="J41" s="307"/>
      <c r="K41" s="311"/>
      <c r="L41" s="311"/>
      <c r="M41" s="319"/>
      <c r="N41" s="365"/>
      <c r="O41" s="322"/>
      <c r="P41" s="380"/>
      <c r="R41" s="34"/>
      <c r="S41" s="34" t="s">
        <v>1094</v>
      </c>
      <c r="T41" s="34"/>
      <c r="V41" s="213"/>
      <c r="W41" s="213"/>
      <c r="X41" s="34"/>
      <c r="Y41" s="187" t="s">
        <v>180</v>
      </c>
    </row>
    <row r="42" spans="1:25" ht="19.5" customHeight="1" x14ac:dyDescent="0.2">
      <c r="A42" s="276"/>
      <c r="B42" s="279"/>
      <c r="C42" s="296"/>
      <c r="D42" s="297"/>
      <c r="E42" s="311"/>
      <c r="F42" s="311"/>
      <c r="G42" s="304"/>
      <c r="H42" s="304"/>
      <c r="I42" s="307"/>
      <c r="J42" s="307"/>
      <c r="K42" s="311"/>
      <c r="L42" s="311"/>
      <c r="M42" s="319"/>
      <c r="N42" s="365"/>
      <c r="O42" s="322"/>
      <c r="P42" s="380"/>
      <c r="R42" s="34"/>
      <c r="S42" s="34" t="s">
        <v>1095</v>
      </c>
    </row>
    <row r="43" spans="1:25" ht="19.5" customHeight="1" x14ac:dyDescent="0.2">
      <c r="A43" s="276"/>
      <c r="B43" s="279"/>
      <c r="C43" s="296"/>
      <c r="D43" s="297"/>
      <c r="E43" s="311"/>
      <c r="F43" s="311"/>
      <c r="G43" s="304"/>
      <c r="H43" s="304"/>
      <c r="I43" s="307"/>
      <c r="J43" s="307"/>
      <c r="K43" s="311"/>
      <c r="L43" s="311"/>
      <c r="M43" s="319"/>
      <c r="N43" s="365"/>
      <c r="O43" s="322"/>
      <c r="P43" s="380"/>
      <c r="R43" s="34" t="s">
        <v>191</v>
      </c>
      <c r="S43" s="34" t="s">
        <v>32</v>
      </c>
      <c r="T43" s="34"/>
      <c r="V43" s="213"/>
      <c r="W43" s="213"/>
      <c r="X43" s="34"/>
    </row>
    <row r="44" spans="1:25" ht="19.5" customHeight="1" x14ac:dyDescent="0.2">
      <c r="A44" s="276"/>
      <c r="B44" s="279"/>
      <c r="C44" s="296"/>
      <c r="D44" s="297"/>
      <c r="E44" s="311"/>
      <c r="F44" s="311"/>
      <c r="G44" s="304"/>
      <c r="H44" s="304"/>
      <c r="I44" s="307"/>
      <c r="J44" s="307"/>
      <c r="K44" s="311"/>
      <c r="L44" s="311"/>
      <c r="M44" s="319"/>
      <c r="N44" s="365"/>
      <c r="O44" s="322"/>
      <c r="P44" s="380"/>
      <c r="R44" s="34"/>
      <c r="S44" s="34" t="s">
        <v>192</v>
      </c>
      <c r="T44" s="34"/>
      <c r="V44" s="213"/>
      <c r="W44" s="213"/>
      <c r="X44" s="34"/>
    </row>
    <row r="45" spans="1:25" ht="19.5" customHeight="1" x14ac:dyDescent="0.2">
      <c r="A45" s="276"/>
      <c r="B45" s="279"/>
      <c r="C45" s="296"/>
      <c r="D45" s="297"/>
      <c r="E45" s="311"/>
      <c r="F45" s="311"/>
      <c r="G45" s="304"/>
      <c r="H45" s="304"/>
      <c r="I45" s="307"/>
      <c r="J45" s="307"/>
      <c r="K45" s="311"/>
      <c r="L45" s="311"/>
      <c r="M45" s="319"/>
      <c r="N45" s="365"/>
      <c r="O45" s="322"/>
      <c r="P45" s="380"/>
      <c r="R45" s="34"/>
      <c r="S45" s="34" t="s">
        <v>1088</v>
      </c>
      <c r="T45" s="34"/>
      <c r="V45" s="213"/>
      <c r="W45" s="213"/>
      <c r="X45" s="34"/>
    </row>
    <row r="46" spans="1:25" ht="19.5" customHeight="1" x14ac:dyDescent="0.2">
      <c r="A46" s="276"/>
      <c r="B46" s="279"/>
      <c r="C46" s="296"/>
      <c r="D46" s="297"/>
      <c r="E46" s="311"/>
      <c r="F46" s="311"/>
      <c r="G46" s="304"/>
      <c r="H46" s="304"/>
      <c r="I46" s="307"/>
      <c r="J46" s="307"/>
      <c r="K46" s="311"/>
      <c r="L46" s="311"/>
      <c r="M46" s="319"/>
      <c r="N46" s="365"/>
      <c r="O46" s="322"/>
      <c r="P46" s="380"/>
      <c r="R46" s="34"/>
      <c r="S46" s="34"/>
      <c r="T46" s="34" t="s">
        <v>238</v>
      </c>
      <c r="U46" s="313">
        <v>2413617219001</v>
      </c>
      <c r="V46" s="313"/>
      <c r="W46" s="202" t="s">
        <v>182</v>
      </c>
      <c r="X46" s="34"/>
    </row>
    <row r="47" spans="1:25" ht="19.5" customHeight="1" x14ac:dyDescent="0.2">
      <c r="A47" s="276"/>
      <c r="B47" s="279"/>
      <c r="C47" s="296"/>
      <c r="D47" s="297"/>
      <c r="E47" s="311"/>
      <c r="F47" s="311"/>
      <c r="G47" s="304"/>
      <c r="H47" s="304"/>
      <c r="I47" s="307"/>
      <c r="J47" s="307"/>
      <c r="K47" s="311"/>
      <c r="L47" s="311"/>
      <c r="M47" s="319"/>
      <c r="N47" s="365"/>
      <c r="O47" s="322"/>
      <c r="P47" s="380"/>
      <c r="R47" s="34"/>
      <c r="S47" s="34"/>
      <c r="T47" s="34" t="s">
        <v>1089</v>
      </c>
      <c r="U47" s="313">
        <v>2414117219001</v>
      </c>
      <c r="V47" s="313"/>
      <c r="W47" s="202" t="s">
        <v>182</v>
      </c>
      <c r="X47" s="34"/>
    </row>
    <row r="48" spans="1:25" ht="19.5" customHeight="1" x14ac:dyDescent="0.2">
      <c r="A48" s="276"/>
      <c r="B48" s="279"/>
      <c r="C48" s="296"/>
      <c r="D48" s="297"/>
      <c r="E48" s="311"/>
      <c r="F48" s="311"/>
      <c r="G48" s="304"/>
      <c r="H48" s="304"/>
      <c r="I48" s="307"/>
      <c r="J48" s="307"/>
      <c r="K48" s="311"/>
      <c r="L48" s="311"/>
      <c r="M48" s="319"/>
      <c r="N48" s="365"/>
      <c r="O48" s="322"/>
      <c r="P48" s="380"/>
      <c r="R48" s="34" t="s">
        <v>219</v>
      </c>
      <c r="S48" s="34" t="s">
        <v>32</v>
      </c>
    </row>
    <row r="49" spans="1:23" ht="19.5" customHeight="1" x14ac:dyDescent="0.2">
      <c r="A49" s="276"/>
      <c r="B49" s="279"/>
      <c r="C49" s="296"/>
      <c r="D49" s="297"/>
      <c r="E49" s="311"/>
      <c r="F49" s="311"/>
      <c r="G49" s="304"/>
      <c r="H49" s="304"/>
      <c r="I49" s="307"/>
      <c r="J49" s="307"/>
      <c r="K49" s="311"/>
      <c r="L49" s="311"/>
      <c r="M49" s="319"/>
      <c r="N49" s="365"/>
      <c r="O49" s="322"/>
      <c r="P49" s="380"/>
      <c r="R49" s="34"/>
      <c r="S49" s="34" t="s">
        <v>223</v>
      </c>
    </row>
    <row r="50" spans="1:23" ht="19.5" customHeight="1" x14ac:dyDescent="0.2">
      <c r="A50" s="276"/>
      <c r="B50" s="279"/>
      <c r="C50" s="296"/>
      <c r="D50" s="297"/>
      <c r="E50" s="311"/>
      <c r="F50" s="311"/>
      <c r="G50" s="304"/>
      <c r="H50" s="304"/>
      <c r="I50" s="307"/>
      <c r="J50" s="307"/>
      <c r="K50" s="311"/>
      <c r="L50" s="311"/>
      <c r="M50" s="319"/>
      <c r="N50" s="365"/>
      <c r="O50" s="322"/>
      <c r="P50" s="380"/>
      <c r="R50" s="34"/>
      <c r="S50" s="34" t="s">
        <v>1096</v>
      </c>
    </row>
    <row r="51" spans="1:23" ht="19.5" customHeight="1" x14ac:dyDescent="0.2">
      <c r="A51" s="276"/>
      <c r="B51" s="279"/>
      <c r="C51" s="296"/>
      <c r="D51" s="297"/>
      <c r="E51" s="311"/>
      <c r="F51" s="311"/>
      <c r="G51" s="304"/>
      <c r="H51" s="304"/>
      <c r="I51" s="307"/>
      <c r="J51" s="307"/>
      <c r="K51" s="311"/>
      <c r="L51" s="311"/>
      <c r="M51" s="319"/>
      <c r="N51" s="365"/>
      <c r="O51" s="322"/>
      <c r="P51" s="380"/>
      <c r="R51" s="34" t="s">
        <v>975</v>
      </c>
      <c r="S51" s="34" t="s">
        <v>28</v>
      </c>
    </row>
    <row r="52" spans="1:23" ht="19.5" customHeight="1" x14ac:dyDescent="0.2">
      <c r="A52" s="276"/>
      <c r="B52" s="279"/>
      <c r="C52" s="296"/>
      <c r="D52" s="297"/>
      <c r="E52" s="311"/>
      <c r="F52" s="311"/>
      <c r="G52" s="304"/>
      <c r="H52" s="304"/>
      <c r="I52" s="307"/>
      <c r="J52" s="307"/>
      <c r="K52" s="311"/>
      <c r="L52" s="311"/>
      <c r="M52" s="319"/>
      <c r="N52" s="365"/>
      <c r="O52" s="322"/>
      <c r="P52" s="380"/>
      <c r="R52" s="34"/>
      <c r="S52" s="34" t="s">
        <v>976</v>
      </c>
    </row>
    <row r="53" spans="1:23" ht="19.5" customHeight="1" x14ac:dyDescent="0.2">
      <c r="A53" s="276"/>
      <c r="B53" s="279"/>
      <c r="C53" s="296"/>
      <c r="D53" s="297"/>
      <c r="E53" s="311"/>
      <c r="F53" s="311"/>
      <c r="G53" s="304"/>
      <c r="H53" s="304"/>
      <c r="I53" s="307"/>
      <c r="J53" s="307"/>
      <c r="K53" s="311"/>
      <c r="L53" s="311"/>
      <c r="M53" s="319"/>
      <c r="N53" s="365"/>
      <c r="O53" s="322"/>
      <c r="P53" s="380"/>
      <c r="R53" s="34"/>
      <c r="S53" s="34" t="s">
        <v>1097</v>
      </c>
    </row>
    <row r="54" spans="1:23" ht="19.5" customHeight="1" x14ac:dyDescent="0.2">
      <c r="A54" s="276"/>
      <c r="B54" s="279"/>
      <c r="C54" s="296"/>
      <c r="D54" s="297"/>
      <c r="E54" s="311"/>
      <c r="F54" s="311"/>
      <c r="G54" s="304"/>
      <c r="H54" s="304"/>
      <c r="I54" s="307"/>
      <c r="J54" s="307"/>
      <c r="K54" s="311"/>
      <c r="L54" s="311"/>
      <c r="M54" s="319"/>
      <c r="N54" s="365"/>
      <c r="O54" s="322"/>
      <c r="P54" s="380"/>
      <c r="R54" s="34"/>
      <c r="S54" s="34"/>
      <c r="T54" t="s">
        <v>675</v>
      </c>
      <c r="U54" t="s">
        <v>1098</v>
      </c>
      <c r="W54" s="202" t="s">
        <v>182</v>
      </c>
    </row>
    <row r="55" spans="1:23" ht="19.5" customHeight="1" x14ac:dyDescent="0.2">
      <c r="A55" s="276"/>
      <c r="B55" s="279"/>
      <c r="C55" s="296"/>
      <c r="D55" s="297"/>
      <c r="E55" s="311"/>
      <c r="F55" s="311"/>
      <c r="G55" s="304"/>
      <c r="H55" s="304"/>
      <c r="I55" s="307"/>
      <c r="J55" s="307"/>
      <c r="K55" s="311"/>
      <c r="L55" s="311"/>
      <c r="M55" s="319"/>
      <c r="N55" s="365"/>
      <c r="O55" s="322"/>
      <c r="P55" s="380"/>
      <c r="R55" s="34"/>
      <c r="S55" s="34" t="s">
        <v>152</v>
      </c>
    </row>
    <row r="56" spans="1:23" ht="19.5" customHeight="1" x14ac:dyDescent="0.2">
      <c r="A56" s="276"/>
      <c r="B56" s="279"/>
      <c r="C56" s="296"/>
      <c r="D56" s="297"/>
      <c r="E56" s="311"/>
      <c r="F56" s="311"/>
      <c r="G56" s="304"/>
      <c r="H56" s="304"/>
      <c r="I56" s="307"/>
      <c r="J56" s="307"/>
      <c r="K56" s="311"/>
      <c r="L56" s="311"/>
      <c r="M56" s="319"/>
      <c r="N56" s="365"/>
      <c r="O56" s="322"/>
      <c r="P56" s="380"/>
      <c r="R56" s="34" t="s">
        <v>1099</v>
      </c>
      <c r="S56" s="34" t="s">
        <v>32</v>
      </c>
    </row>
    <row r="57" spans="1:23" ht="19.5" customHeight="1" x14ac:dyDescent="0.2">
      <c r="A57" s="276"/>
      <c r="B57" s="279"/>
      <c r="C57" s="296"/>
      <c r="D57" s="297"/>
      <c r="E57" s="311"/>
      <c r="F57" s="311"/>
      <c r="G57" s="304"/>
      <c r="H57" s="304"/>
      <c r="I57" s="307"/>
      <c r="J57" s="307"/>
      <c r="K57" s="311"/>
      <c r="L57" s="311"/>
      <c r="M57" s="319"/>
      <c r="N57" s="365"/>
      <c r="O57" s="322"/>
      <c r="P57" s="380"/>
      <c r="R57" s="34"/>
      <c r="S57" s="34" t="s">
        <v>1100</v>
      </c>
    </row>
    <row r="58" spans="1:23" ht="19.5" customHeight="1" x14ac:dyDescent="0.2">
      <c r="A58" s="276"/>
      <c r="B58" s="279"/>
      <c r="C58" s="296"/>
      <c r="D58" s="297"/>
      <c r="E58" s="311"/>
      <c r="F58" s="311"/>
      <c r="G58" s="304"/>
      <c r="H58" s="304"/>
      <c r="I58" s="307"/>
      <c r="J58" s="307"/>
      <c r="K58" s="311"/>
      <c r="L58" s="311"/>
      <c r="M58" s="319"/>
      <c r="N58" s="365"/>
      <c r="O58" s="322"/>
      <c r="P58" s="380"/>
      <c r="R58" s="34"/>
      <c r="S58" s="34" t="s">
        <v>1101</v>
      </c>
      <c r="U58" s="202" t="s">
        <v>182</v>
      </c>
    </row>
    <row r="59" spans="1:23" ht="19.5" customHeight="1" x14ac:dyDescent="0.2">
      <c r="A59" s="277"/>
      <c r="B59" s="280"/>
      <c r="C59" s="298"/>
      <c r="D59" s="299"/>
      <c r="E59" s="312"/>
      <c r="F59" s="312"/>
      <c r="G59" s="305"/>
      <c r="H59" s="305"/>
      <c r="I59" s="308"/>
      <c r="J59" s="308"/>
      <c r="K59" s="312"/>
      <c r="L59" s="312"/>
      <c r="M59" s="320"/>
      <c r="N59" s="366"/>
      <c r="O59" s="323"/>
      <c r="P59" s="381"/>
      <c r="Q59" s="62">
        <v>0.29166666666666669</v>
      </c>
    </row>
    <row r="60" spans="1:23" ht="19.5" customHeight="1" x14ac:dyDescent="0.2">
      <c r="A60" s="275" t="s">
        <v>26</v>
      </c>
      <c r="B60" s="278">
        <f>SUM(B39+1)</f>
        <v>45763</v>
      </c>
      <c r="C60" s="294" t="s">
        <v>1109</v>
      </c>
      <c r="D60" s="295"/>
      <c r="E60" s="310"/>
      <c r="F60" s="310"/>
      <c r="G60" s="303">
        <v>0.31041666666666667</v>
      </c>
      <c r="H60" s="303">
        <v>0.52083333333333337</v>
      </c>
      <c r="I60" s="306">
        <v>0.5625</v>
      </c>
      <c r="J60" s="306">
        <v>0.7104166666666667</v>
      </c>
      <c r="K60" s="310"/>
      <c r="L60" s="310"/>
      <c r="M60" s="318">
        <f>(F60-E60)+(L60-K60)</f>
        <v>0</v>
      </c>
      <c r="N60" s="364">
        <f>(H60-G60)</f>
        <v>0.2104166666666667</v>
      </c>
      <c r="O60" s="321">
        <f>(J60-I60)</f>
        <v>0.1479166666666667</v>
      </c>
      <c r="P60" s="379">
        <f>SUM(M60:O77)</f>
        <v>0.35833333333333339</v>
      </c>
      <c r="R60" s="34" t="s">
        <v>975</v>
      </c>
      <c r="S60" s="34" t="s">
        <v>29</v>
      </c>
    </row>
    <row r="61" spans="1:23" ht="19.5" customHeight="1" x14ac:dyDescent="0.2">
      <c r="A61" s="276"/>
      <c r="B61" s="279"/>
      <c r="C61" s="296"/>
      <c r="D61" s="297"/>
      <c r="E61" s="311"/>
      <c r="F61" s="311"/>
      <c r="G61" s="304"/>
      <c r="H61" s="304"/>
      <c r="I61" s="307"/>
      <c r="J61" s="307"/>
      <c r="K61" s="311"/>
      <c r="L61" s="311"/>
      <c r="M61" s="319"/>
      <c r="N61" s="365"/>
      <c r="O61" s="322"/>
      <c r="P61" s="380"/>
      <c r="R61" s="34"/>
      <c r="S61" s="34" t="s">
        <v>976</v>
      </c>
    </row>
    <row r="62" spans="1:23" ht="19.5" customHeight="1" x14ac:dyDescent="0.2">
      <c r="A62" s="276"/>
      <c r="B62" s="279"/>
      <c r="C62" s="296"/>
      <c r="D62" s="297"/>
      <c r="E62" s="311"/>
      <c r="F62" s="311"/>
      <c r="G62" s="304"/>
      <c r="H62" s="304"/>
      <c r="I62" s="307"/>
      <c r="J62" s="307"/>
      <c r="K62" s="311"/>
      <c r="L62" s="311"/>
      <c r="M62" s="319"/>
      <c r="N62" s="365"/>
      <c r="O62" s="322"/>
      <c r="P62" s="380"/>
      <c r="R62" s="34"/>
      <c r="S62" s="34" t="s">
        <v>1097</v>
      </c>
    </row>
    <row r="63" spans="1:23" ht="19.5" customHeight="1" x14ac:dyDescent="0.2">
      <c r="A63" s="276"/>
      <c r="B63" s="279"/>
      <c r="C63" s="296"/>
      <c r="D63" s="297"/>
      <c r="E63" s="311"/>
      <c r="F63" s="311"/>
      <c r="G63" s="304"/>
      <c r="H63" s="304"/>
      <c r="I63" s="307"/>
      <c r="J63" s="307"/>
      <c r="K63" s="311"/>
      <c r="L63" s="311"/>
      <c r="M63" s="319"/>
      <c r="N63" s="365"/>
      <c r="O63" s="322"/>
      <c r="P63" s="380"/>
      <c r="R63" s="34"/>
      <c r="S63" s="34"/>
      <c r="T63" t="s">
        <v>1103</v>
      </c>
      <c r="W63" s="202" t="s">
        <v>182</v>
      </c>
    </row>
    <row r="64" spans="1:23" ht="19.5" customHeight="1" x14ac:dyDescent="0.2">
      <c r="A64" s="276"/>
      <c r="B64" s="279"/>
      <c r="C64" s="296"/>
      <c r="D64" s="297"/>
      <c r="E64" s="311"/>
      <c r="F64" s="311"/>
      <c r="G64" s="304"/>
      <c r="H64" s="304"/>
      <c r="I64" s="307"/>
      <c r="J64" s="307"/>
      <c r="K64" s="311"/>
      <c r="L64" s="311"/>
      <c r="M64" s="319"/>
      <c r="N64" s="365"/>
      <c r="O64" s="322"/>
      <c r="P64" s="380"/>
      <c r="R64" s="34"/>
      <c r="S64" s="34"/>
      <c r="T64" t="s">
        <v>1104</v>
      </c>
      <c r="W64" s="202" t="s">
        <v>182</v>
      </c>
    </row>
    <row r="65" spans="1:25" ht="19.5" customHeight="1" x14ac:dyDescent="0.2">
      <c r="A65" s="276"/>
      <c r="B65" s="279"/>
      <c r="C65" s="296"/>
      <c r="D65" s="297"/>
      <c r="E65" s="311"/>
      <c r="F65" s="311"/>
      <c r="G65" s="304"/>
      <c r="H65" s="304"/>
      <c r="I65" s="307"/>
      <c r="J65" s="307"/>
      <c r="K65" s="311"/>
      <c r="L65" s="311"/>
      <c r="M65" s="319"/>
      <c r="N65" s="365"/>
      <c r="O65" s="322"/>
      <c r="P65" s="380"/>
      <c r="R65" s="34"/>
      <c r="S65" s="34"/>
      <c r="T65" t="s">
        <v>792</v>
      </c>
      <c r="U65" t="s">
        <v>1105</v>
      </c>
      <c r="W65" s="187" t="s">
        <v>180</v>
      </c>
    </row>
    <row r="66" spans="1:25" ht="19.5" customHeight="1" x14ac:dyDescent="0.2">
      <c r="A66" s="276"/>
      <c r="B66" s="279"/>
      <c r="C66" s="296"/>
      <c r="D66" s="297"/>
      <c r="E66" s="311"/>
      <c r="F66" s="311"/>
      <c r="G66" s="304"/>
      <c r="H66" s="304"/>
      <c r="I66" s="307"/>
      <c r="J66" s="307"/>
      <c r="K66" s="311"/>
      <c r="L66" s="311"/>
      <c r="M66" s="319"/>
      <c r="N66" s="365"/>
      <c r="O66" s="322"/>
      <c r="P66" s="380"/>
      <c r="R66" s="34" t="s">
        <v>448</v>
      </c>
      <c r="S66" s="34" t="s">
        <v>24</v>
      </c>
    </row>
    <row r="67" spans="1:25" ht="19.5" customHeight="1" x14ac:dyDescent="0.2">
      <c r="A67" s="276"/>
      <c r="B67" s="279"/>
      <c r="C67" s="296"/>
      <c r="D67" s="297"/>
      <c r="E67" s="311"/>
      <c r="F67" s="311"/>
      <c r="G67" s="304"/>
      <c r="H67" s="304"/>
      <c r="I67" s="307"/>
      <c r="J67" s="307"/>
      <c r="K67" s="311"/>
      <c r="L67" s="311"/>
      <c r="M67" s="319"/>
      <c r="N67" s="365"/>
      <c r="O67" s="322"/>
      <c r="P67" s="380"/>
      <c r="R67" s="34"/>
      <c r="S67" s="34" t="s">
        <v>88</v>
      </c>
    </row>
    <row r="68" spans="1:25" ht="19.5" customHeight="1" x14ac:dyDescent="0.2">
      <c r="A68" s="276"/>
      <c r="B68" s="279"/>
      <c r="C68" s="296"/>
      <c r="D68" s="297"/>
      <c r="E68" s="311"/>
      <c r="F68" s="311"/>
      <c r="G68" s="304"/>
      <c r="H68" s="304"/>
      <c r="I68" s="307"/>
      <c r="J68" s="307"/>
      <c r="K68" s="311"/>
      <c r="L68" s="311"/>
      <c r="M68" s="319"/>
      <c r="N68" s="365"/>
      <c r="O68" s="322"/>
      <c r="P68" s="380"/>
      <c r="R68" s="34"/>
      <c r="S68" s="34" t="s">
        <v>1106</v>
      </c>
    </row>
    <row r="69" spans="1:25" ht="19.5" customHeight="1" x14ac:dyDescent="0.2">
      <c r="A69" s="276"/>
      <c r="B69" s="279"/>
      <c r="C69" s="296"/>
      <c r="D69" s="297"/>
      <c r="E69" s="311"/>
      <c r="F69" s="311"/>
      <c r="G69" s="304"/>
      <c r="H69" s="304"/>
      <c r="I69" s="307"/>
      <c r="J69" s="307"/>
      <c r="K69" s="311"/>
      <c r="L69" s="311"/>
      <c r="M69" s="319"/>
      <c r="N69" s="365"/>
      <c r="O69" s="322"/>
      <c r="P69" s="380"/>
      <c r="R69" s="34"/>
      <c r="S69" s="34" t="s">
        <v>1107</v>
      </c>
      <c r="T69" s="34"/>
    </row>
    <row r="70" spans="1:25" ht="19.5" customHeight="1" x14ac:dyDescent="0.2">
      <c r="A70" s="276"/>
      <c r="B70" s="279"/>
      <c r="C70" s="296"/>
      <c r="D70" s="297"/>
      <c r="E70" s="311"/>
      <c r="F70" s="311"/>
      <c r="G70" s="304"/>
      <c r="H70" s="304"/>
      <c r="I70" s="307"/>
      <c r="J70" s="307"/>
      <c r="K70" s="311"/>
      <c r="L70" s="311"/>
      <c r="M70" s="319"/>
      <c r="N70" s="365"/>
      <c r="O70" s="322"/>
      <c r="P70" s="380"/>
      <c r="R70" s="34" t="s">
        <v>83</v>
      </c>
      <c r="S70" s="34" t="s">
        <v>32</v>
      </c>
      <c r="T70" s="34"/>
    </row>
    <row r="71" spans="1:25" ht="19.5" customHeight="1" x14ac:dyDescent="0.2">
      <c r="A71" s="276"/>
      <c r="B71" s="279"/>
      <c r="C71" s="296"/>
      <c r="D71" s="297"/>
      <c r="E71" s="311"/>
      <c r="F71" s="311"/>
      <c r="G71" s="304"/>
      <c r="H71" s="304"/>
      <c r="I71" s="307"/>
      <c r="J71" s="307"/>
      <c r="K71" s="311"/>
      <c r="L71" s="311"/>
      <c r="M71" s="319"/>
      <c r="N71" s="365"/>
      <c r="O71" s="322"/>
      <c r="P71" s="380"/>
      <c r="R71" s="34"/>
      <c r="S71" s="34" t="s">
        <v>84</v>
      </c>
      <c r="T71" s="34"/>
    </row>
    <row r="72" spans="1:25" ht="19.5" customHeight="1" x14ac:dyDescent="0.2">
      <c r="A72" s="276"/>
      <c r="B72" s="279"/>
      <c r="C72" s="296"/>
      <c r="D72" s="297"/>
      <c r="E72" s="311"/>
      <c r="F72" s="311"/>
      <c r="G72" s="304"/>
      <c r="H72" s="304"/>
      <c r="I72" s="307"/>
      <c r="J72" s="307"/>
      <c r="K72" s="311"/>
      <c r="L72" s="311"/>
      <c r="M72" s="319"/>
      <c r="N72" s="365"/>
      <c r="O72" s="322"/>
      <c r="P72" s="380"/>
      <c r="R72" s="34"/>
      <c r="S72" s="34" t="s">
        <v>1108</v>
      </c>
      <c r="T72" s="34"/>
      <c r="X72" s="202" t="s">
        <v>182</v>
      </c>
    </row>
    <row r="73" spans="1:25" ht="19.5" customHeight="1" x14ac:dyDescent="0.2">
      <c r="A73" s="276"/>
      <c r="B73" s="279"/>
      <c r="C73" s="296"/>
      <c r="D73" s="297"/>
      <c r="E73" s="311"/>
      <c r="F73" s="311"/>
      <c r="G73" s="304"/>
      <c r="H73" s="304"/>
      <c r="I73" s="307"/>
      <c r="J73" s="307"/>
      <c r="K73" s="311"/>
      <c r="L73" s="311"/>
      <c r="M73" s="319"/>
      <c r="N73" s="365"/>
      <c r="O73" s="322"/>
      <c r="P73" s="380"/>
      <c r="R73" s="34" t="s">
        <v>171</v>
      </c>
      <c r="S73" s="34" t="s">
        <v>32</v>
      </c>
      <c r="T73" s="34"/>
    </row>
    <row r="74" spans="1:25" ht="19.5" customHeight="1" x14ac:dyDescent="0.2">
      <c r="A74" s="276"/>
      <c r="B74" s="279"/>
      <c r="C74" s="296"/>
      <c r="D74" s="297"/>
      <c r="E74" s="311"/>
      <c r="F74" s="311"/>
      <c r="G74" s="304"/>
      <c r="H74" s="304"/>
      <c r="I74" s="307"/>
      <c r="J74" s="307"/>
      <c r="K74" s="311"/>
      <c r="L74" s="311"/>
      <c r="M74" s="319"/>
      <c r="N74" s="365"/>
      <c r="O74" s="322"/>
      <c r="P74" s="380"/>
      <c r="R74" s="34"/>
      <c r="S74" s="34" t="s">
        <v>179</v>
      </c>
      <c r="T74" s="34"/>
    </row>
    <row r="75" spans="1:25" ht="19.5" customHeight="1" x14ac:dyDescent="0.2">
      <c r="A75" s="276"/>
      <c r="B75" s="279"/>
      <c r="C75" s="296"/>
      <c r="D75" s="297"/>
      <c r="E75" s="311"/>
      <c r="F75" s="311"/>
      <c r="G75" s="304"/>
      <c r="H75" s="304"/>
      <c r="I75" s="307"/>
      <c r="J75" s="307"/>
      <c r="K75" s="311"/>
      <c r="L75" s="311"/>
      <c r="M75" s="319"/>
      <c r="N75" s="365"/>
      <c r="O75" s="322"/>
      <c r="P75" s="380"/>
      <c r="R75" s="34"/>
      <c r="S75" s="34" t="s">
        <v>1110</v>
      </c>
      <c r="T75" s="34"/>
      <c r="V75" s="202" t="s">
        <v>182</v>
      </c>
    </row>
    <row r="76" spans="1:25" ht="19.5" customHeight="1" x14ac:dyDescent="0.2">
      <c r="A76" s="276"/>
      <c r="B76" s="279"/>
      <c r="C76" s="296"/>
      <c r="D76" s="297"/>
      <c r="E76" s="311"/>
      <c r="F76" s="311"/>
      <c r="G76" s="304"/>
      <c r="H76" s="304"/>
      <c r="I76" s="307"/>
      <c r="J76" s="307"/>
      <c r="K76" s="311"/>
      <c r="L76" s="311"/>
      <c r="M76" s="319"/>
      <c r="N76" s="365"/>
      <c r="O76" s="322"/>
      <c r="P76" s="380"/>
      <c r="R76" s="34"/>
      <c r="S76" s="34" t="s">
        <v>1111</v>
      </c>
      <c r="T76" s="34"/>
      <c r="V76" s="202" t="s">
        <v>182</v>
      </c>
      <c r="W76" s="214" t="s">
        <v>1112</v>
      </c>
      <c r="X76" s="191"/>
      <c r="Y76" s="191"/>
    </row>
    <row r="77" spans="1:25" ht="19.5" customHeight="1" x14ac:dyDescent="0.2">
      <c r="A77" s="277"/>
      <c r="B77" s="280"/>
      <c r="C77" s="298"/>
      <c r="D77" s="299"/>
      <c r="E77" s="312"/>
      <c r="F77" s="312"/>
      <c r="G77" s="305"/>
      <c r="H77" s="305"/>
      <c r="I77" s="308"/>
      <c r="J77" s="308"/>
      <c r="K77" s="312"/>
      <c r="L77" s="312"/>
      <c r="M77" s="320"/>
      <c r="N77" s="366"/>
      <c r="O77" s="323"/>
      <c r="P77" s="381"/>
      <c r="Q77" s="62">
        <v>0.29166666666666669</v>
      </c>
      <c r="S77" s="34"/>
    </row>
    <row r="78" spans="1:25" ht="19.5" customHeight="1" x14ac:dyDescent="0.2">
      <c r="A78" s="275" t="s">
        <v>30</v>
      </c>
      <c r="B78" s="278">
        <f>SUM(B60+1)</f>
        <v>45764</v>
      </c>
      <c r="C78" s="294" t="s">
        <v>1131</v>
      </c>
      <c r="D78" s="295"/>
      <c r="E78" s="310"/>
      <c r="F78" s="310"/>
      <c r="G78" s="303">
        <v>0.36736111111111114</v>
      </c>
      <c r="H78" s="303">
        <v>0.52083333333333337</v>
      </c>
      <c r="I78" s="306">
        <v>0.5625</v>
      </c>
      <c r="J78" s="306">
        <v>0.73750000000000004</v>
      </c>
      <c r="K78" s="310"/>
      <c r="L78" s="310"/>
      <c r="M78" s="318">
        <f>(F110-E110)+(L110-K110)</f>
        <v>0</v>
      </c>
      <c r="N78" s="364">
        <f>(H78-G78)</f>
        <v>0.15347222222222223</v>
      </c>
      <c r="O78" s="321">
        <f>(J78-I78)</f>
        <v>0.17500000000000004</v>
      </c>
      <c r="P78" s="379">
        <f>SUM(M78:O110)</f>
        <v>0.32847222222222228</v>
      </c>
      <c r="R78" s="34" t="s">
        <v>975</v>
      </c>
      <c r="S78" s="34" t="s">
        <v>1136</v>
      </c>
    </row>
    <row r="79" spans="1:25" ht="19.5" customHeight="1" x14ac:dyDescent="0.2">
      <c r="A79" s="276"/>
      <c r="B79" s="279"/>
      <c r="C79" s="296"/>
      <c r="D79" s="297"/>
      <c r="E79" s="311"/>
      <c r="F79" s="311"/>
      <c r="G79" s="304"/>
      <c r="H79" s="304"/>
      <c r="I79" s="307"/>
      <c r="J79" s="307"/>
      <c r="K79" s="311"/>
      <c r="L79" s="311"/>
      <c r="M79" s="319"/>
      <c r="N79" s="365"/>
      <c r="O79" s="322"/>
      <c r="P79" s="380"/>
      <c r="R79" s="34"/>
      <c r="S79" s="34" t="s">
        <v>976</v>
      </c>
    </row>
    <row r="80" spans="1:25" ht="19.5" customHeight="1" x14ac:dyDescent="0.2">
      <c r="A80" s="276"/>
      <c r="B80" s="279"/>
      <c r="C80" s="296"/>
      <c r="D80" s="297"/>
      <c r="E80" s="311"/>
      <c r="F80" s="311"/>
      <c r="G80" s="304"/>
      <c r="H80" s="304"/>
      <c r="I80" s="307"/>
      <c r="J80" s="307"/>
      <c r="K80" s="311"/>
      <c r="L80" s="311"/>
      <c r="M80" s="319"/>
      <c r="N80" s="365"/>
      <c r="O80" s="322"/>
      <c r="P80" s="380"/>
      <c r="R80" s="34"/>
      <c r="S80" s="34" t="s">
        <v>1097</v>
      </c>
    </row>
    <row r="81" spans="1:28" ht="19.5" customHeight="1" x14ac:dyDescent="0.2">
      <c r="A81" s="276"/>
      <c r="B81" s="279"/>
      <c r="C81" s="296"/>
      <c r="D81" s="297"/>
      <c r="E81" s="311"/>
      <c r="F81" s="311"/>
      <c r="G81" s="304"/>
      <c r="H81" s="304"/>
      <c r="I81" s="307"/>
      <c r="J81" s="307"/>
      <c r="K81" s="311"/>
      <c r="L81" s="311"/>
      <c r="M81" s="319"/>
      <c r="N81" s="365"/>
      <c r="O81" s="322"/>
      <c r="P81" s="380"/>
      <c r="T81" t="s">
        <v>792</v>
      </c>
      <c r="U81" t="s">
        <v>1105</v>
      </c>
      <c r="W81" s="202" t="s">
        <v>182</v>
      </c>
      <c r="X81" s="214" t="s">
        <v>1135</v>
      </c>
      <c r="Y81" s="191"/>
      <c r="Z81" s="191"/>
    </row>
    <row r="82" spans="1:28" ht="19.5" customHeight="1" x14ac:dyDescent="0.2">
      <c r="A82" s="276"/>
      <c r="B82" s="279"/>
      <c r="C82" s="296"/>
      <c r="D82" s="297"/>
      <c r="E82" s="311"/>
      <c r="F82" s="311"/>
      <c r="G82" s="304"/>
      <c r="H82" s="304"/>
      <c r="I82" s="307"/>
      <c r="J82" s="307"/>
      <c r="K82" s="311"/>
      <c r="L82" s="311"/>
      <c r="M82" s="319"/>
      <c r="N82" s="365"/>
      <c r="O82" s="322"/>
      <c r="P82" s="380"/>
      <c r="R82" s="34" t="s">
        <v>219</v>
      </c>
      <c r="S82" s="34" t="s">
        <v>32</v>
      </c>
    </row>
    <row r="83" spans="1:28" ht="19.5" customHeight="1" x14ac:dyDescent="0.2">
      <c r="A83" s="276"/>
      <c r="B83" s="279"/>
      <c r="C83" s="296"/>
      <c r="D83" s="297"/>
      <c r="E83" s="311"/>
      <c r="F83" s="311"/>
      <c r="G83" s="304"/>
      <c r="H83" s="304"/>
      <c r="I83" s="307"/>
      <c r="J83" s="307"/>
      <c r="K83" s="311"/>
      <c r="L83" s="311"/>
      <c r="M83" s="319"/>
      <c r="N83" s="365"/>
      <c r="O83" s="322"/>
      <c r="P83" s="380"/>
      <c r="S83" s="34" t="s">
        <v>223</v>
      </c>
    </row>
    <row r="84" spans="1:28" ht="19.5" customHeight="1" x14ac:dyDescent="0.2">
      <c r="A84" s="276"/>
      <c r="B84" s="279"/>
      <c r="C84" s="296"/>
      <c r="D84" s="297"/>
      <c r="E84" s="311"/>
      <c r="F84" s="311"/>
      <c r="G84" s="304"/>
      <c r="H84" s="304"/>
      <c r="I84" s="307"/>
      <c r="J84" s="307"/>
      <c r="K84" s="311"/>
      <c r="L84" s="311"/>
      <c r="M84" s="319"/>
      <c r="N84" s="365"/>
      <c r="O84" s="322"/>
      <c r="P84" s="380"/>
      <c r="S84" s="34" t="s">
        <v>1115</v>
      </c>
      <c r="V84" s="202" t="s">
        <v>182</v>
      </c>
    </row>
    <row r="85" spans="1:28" ht="19.5" customHeight="1" x14ac:dyDescent="0.2">
      <c r="A85" s="276"/>
      <c r="B85" s="279"/>
      <c r="C85" s="296"/>
      <c r="D85" s="297"/>
      <c r="E85" s="311"/>
      <c r="F85" s="311"/>
      <c r="G85" s="304"/>
      <c r="H85" s="304"/>
      <c r="I85" s="307"/>
      <c r="J85" s="307"/>
      <c r="K85" s="311"/>
      <c r="L85" s="311"/>
      <c r="M85" s="319"/>
      <c r="N85" s="365"/>
      <c r="O85" s="322"/>
      <c r="P85" s="380"/>
      <c r="R85" s="34" t="s">
        <v>300</v>
      </c>
      <c r="S85" s="34" t="s">
        <v>28</v>
      </c>
    </row>
    <row r="86" spans="1:28" ht="19.5" customHeight="1" x14ac:dyDescent="0.2">
      <c r="A86" s="276"/>
      <c r="B86" s="279"/>
      <c r="C86" s="296"/>
      <c r="D86" s="297"/>
      <c r="E86" s="311"/>
      <c r="F86" s="311"/>
      <c r="G86" s="304"/>
      <c r="H86" s="304"/>
      <c r="I86" s="307"/>
      <c r="J86" s="307"/>
      <c r="K86" s="311"/>
      <c r="L86" s="311"/>
      <c r="M86" s="319"/>
      <c r="N86" s="365"/>
      <c r="O86" s="322"/>
      <c r="P86" s="380"/>
      <c r="S86" s="34" t="s">
        <v>299</v>
      </c>
    </row>
    <row r="87" spans="1:28" ht="19.5" customHeight="1" x14ac:dyDescent="0.2">
      <c r="A87" s="276"/>
      <c r="B87" s="279"/>
      <c r="C87" s="296"/>
      <c r="D87" s="297"/>
      <c r="E87" s="311"/>
      <c r="F87" s="311"/>
      <c r="G87" s="304"/>
      <c r="H87" s="304"/>
      <c r="I87" s="307"/>
      <c r="J87" s="307"/>
      <c r="K87" s="311"/>
      <c r="L87" s="311"/>
      <c r="M87" s="319"/>
      <c r="N87" s="365"/>
      <c r="O87" s="322"/>
      <c r="P87" s="380"/>
      <c r="S87" s="34" t="s">
        <v>1113</v>
      </c>
      <c r="W87" s="202" t="s">
        <v>182</v>
      </c>
    </row>
    <row r="88" spans="1:28" ht="19.5" customHeight="1" x14ac:dyDescent="0.2">
      <c r="A88" s="276"/>
      <c r="B88" s="279"/>
      <c r="C88" s="296"/>
      <c r="D88" s="297"/>
      <c r="E88" s="311"/>
      <c r="F88" s="311"/>
      <c r="G88" s="304"/>
      <c r="H88" s="304"/>
      <c r="I88" s="307"/>
      <c r="J88" s="307"/>
      <c r="K88" s="311"/>
      <c r="L88" s="311"/>
      <c r="M88" s="319"/>
      <c r="N88" s="365"/>
      <c r="O88" s="322"/>
      <c r="P88" s="380"/>
      <c r="S88" s="34" t="s">
        <v>1114</v>
      </c>
      <c r="W88" s="202" t="s">
        <v>182</v>
      </c>
      <c r="X88" s="201" t="s">
        <v>1116</v>
      </c>
      <c r="Y88" s="201"/>
      <c r="Z88" s="201"/>
      <c r="AA88" s="201"/>
    </row>
    <row r="89" spans="1:28" ht="19.5" customHeight="1" x14ac:dyDescent="0.2">
      <c r="A89" s="276"/>
      <c r="B89" s="279"/>
      <c r="C89" s="296"/>
      <c r="D89" s="297"/>
      <c r="E89" s="311"/>
      <c r="F89" s="311"/>
      <c r="G89" s="304"/>
      <c r="H89" s="304"/>
      <c r="I89" s="307"/>
      <c r="J89" s="307"/>
      <c r="K89" s="311"/>
      <c r="L89" s="311"/>
      <c r="M89" s="319"/>
      <c r="N89" s="365"/>
      <c r="O89" s="322"/>
      <c r="P89" s="380"/>
      <c r="S89" s="34" t="s">
        <v>1118</v>
      </c>
      <c r="W89" s="34"/>
      <c r="X89" s="175"/>
      <c r="Y89" s="202" t="s">
        <v>182</v>
      </c>
      <c r="Z89" s="175"/>
      <c r="AA89" s="175"/>
    </row>
    <row r="90" spans="1:28" ht="19.5" customHeight="1" x14ac:dyDescent="0.2">
      <c r="A90" s="276"/>
      <c r="B90" s="279"/>
      <c r="C90" s="296"/>
      <c r="D90" s="297"/>
      <c r="E90" s="311"/>
      <c r="F90" s="311"/>
      <c r="G90" s="304"/>
      <c r="H90" s="304"/>
      <c r="I90" s="307"/>
      <c r="J90" s="307"/>
      <c r="K90" s="311"/>
      <c r="L90" s="311"/>
      <c r="M90" s="319"/>
      <c r="N90" s="365"/>
      <c r="O90" s="322"/>
      <c r="P90" s="380"/>
      <c r="R90" s="34" t="s">
        <v>83</v>
      </c>
      <c r="S90" s="34" t="s">
        <v>32</v>
      </c>
      <c r="T90" s="34"/>
    </row>
    <row r="91" spans="1:28" ht="19.5" customHeight="1" x14ac:dyDescent="0.2">
      <c r="A91" s="276"/>
      <c r="B91" s="279"/>
      <c r="C91" s="296"/>
      <c r="D91" s="297"/>
      <c r="E91" s="311"/>
      <c r="F91" s="311"/>
      <c r="G91" s="304"/>
      <c r="H91" s="304"/>
      <c r="I91" s="307"/>
      <c r="J91" s="307"/>
      <c r="K91" s="311"/>
      <c r="L91" s="311"/>
      <c r="M91" s="319"/>
      <c r="N91" s="365"/>
      <c r="O91" s="322"/>
      <c r="P91" s="380"/>
      <c r="R91" s="34"/>
      <c r="S91" s="34" t="s">
        <v>84</v>
      </c>
      <c r="T91" s="34"/>
    </row>
    <row r="92" spans="1:28" ht="19.5" customHeight="1" x14ac:dyDescent="0.2">
      <c r="A92" s="276"/>
      <c r="B92" s="279"/>
      <c r="C92" s="296"/>
      <c r="D92" s="297"/>
      <c r="E92" s="311"/>
      <c r="F92" s="311"/>
      <c r="G92" s="304"/>
      <c r="H92" s="304"/>
      <c r="I92" s="307"/>
      <c r="J92" s="307"/>
      <c r="K92" s="311"/>
      <c r="L92" s="311"/>
      <c r="M92" s="319"/>
      <c r="N92" s="365"/>
      <c r="O92" s="322"/>
      <c r="P92" s="380"/>
      <c r="R92" s="34"/>
      <c r="S92" s="34" t="s">
        <v>1117</v>
      </c>
      <c r="T92" s="34"/>
      <c r="Z92" s="202" t="s">
        <v>182</v>
      </c>
    </row>
    <row r="93" spans="1:28" ht="19.5" customHeight="1" x14ac:dyDescent="0.2">
      <c r="A93" s="276"/>
      <c r="B93" s="279"/>
      <c r="C93" s="296"/>
      <c r="D93" s="297"/>
      <c r="E93" s="311"/>
      <c r="F93" s="311"/>
      <c r="G93" s="304"/>
      <c r="H93" s="304"/>
      <c r="I93" s="307"/>
      <c r="J93" s="307"/>
      <c r="K93" s="311"/>
      <c r="L93" s="311"/>
      <c r="M93" s="319"/>
      <c r="N93" s="365"/>
      <c r="O93" s="322"/>
      <c r="P93" s="380"/>
      <c r="R93" s="34" t="s">
        <v>242</v>
      </c>
      <c r="S93" s="34" t="s">
        <v>24</v>
      </c>
      <c r="T93" s="34"/>
      <c r="Z93" s="34"/>
    </row>
    <row r="94" spans="1:28" ht="19.5" customHeight="1" x14ac:dyDescent="0.2">
      <c r="A94" s="276"/>
      <c r="B94" s="279"/>
      <c r="C94" s="296"/>
      <c r="D94" s="297"/>
      <c r="E94" s="311"/>
      <c r="F94" s="311"/>
      <c r="G94" s="304"/>
      <c r="H94" s="304"/>
      <c r="I94" s="307"/>
      <c r="J94" s="307"/>
      <c r="K94" s="311"/>
      <c r="L94" s="311"/>
      <c r="M94" s="319"/>
      <c r="N94" s="365"/>
      <c r="O94" s="322"/>
      <c r="P94" s="380"/>
      <c r="R94" s="34"/>
      <c r="S94" s="34" t="s">
        <v>612</v>
      </c>
      <c r="T94" s="34"/>
      <c r="Z94" s="34"/>
    </row>
    <row r="95" spans="1:28" ht="19.5" customHeight="1" x14ac:dyDescent="0.2">
      <c r="A95" s="276"/>
      <c r="B95" s="279"/>
      <c r="C95" s="296"/>
      <c r="D95" s="297"/>
      <c r="E95" s="311"/>
      <c r="F95" s="311"/>
      <c r="G95" s="304"/>
      <c r="H95" s="304"/>
      <c r="I95" s="307"/>
      <c r="J95" s="307"/>
      <c r="K95" s="311"/>
      <c r="L95" s="311"/>
      <c r="M95" s="319"/>
      <c r="N95" s="365"/>
      <c r="O95" s="322"/>
      <c r="P95" s="380"/>
      <c r="R95" s="34"/>
      <c r="S95" s="34" t="s">
        <v>791</v>
      </c>
      <c r="T95" s="34"/>
      <c r="Y95" s="220" t="s">
        <v>1124</v>
      </c>
      <c r="Z95" s="34"/>
    </row>
    <row r="96" spans="1:28" ht="19.5" customHeight="1" x14ac:dyDescent="0.2">
      <c r="A96" s="276"/>
      <c r="B96" s="279"/>
      <c r="C96" s="296"/>
      <c r="D96" s="297"/>
      <c r="E96" s="311"/>
      <c r="F96" s="311"/>
      <c r="G96" s="304"/>
      <c r="H96" s="304"/>
      <c r="I96" s="307"/>
      <c r="J96" s="307"/>
      <c r="K96" s="311"/>
      <c r="L96" s="311"/>
      <c r="M96" s="319"/>
      <c r="N96" s="365"/>
      <c r="O96" s="322"/>
      <c r="P96" s="380"/>
      <c r="R96" s="34"/>
      <c r="S96" s="34"/>
      <c r="T96" s="34" t="s">
        <v>413</v>
      </c>
      <c r="U96" s="314" t="s">
        <v>773</v>
      </c>
      <c r="V96" s="314"/>
      <c r="W96" s="34" t="s">
        <v>1119</v>
      </c>
      <c r="X96" s="202" t="s">
        <v>182</v>
      </c>
      <c r="Y96" s="221">
        <v>1021480</v>
      </c>
      <c r="Z96" s="214" t="s">
        <v>1123</v>
      </c>
      <c r="AA96" s="191"/>
      <c r="AB96" s="191"/>
    </row>
    <row r="97" spans="1:30" ht="19.5" customHeight="1" x14ac:dyDescent="0.2">
      <c r="A97" s="276"/>
      <c r="B97" s="279"/>
      <c r="C97" s="296"/>
      <c r="D97" s="297"/>
      <c r="E97" s="311"/>
      <c r="F97" s="311"/>
      <c r="G97" s="304"/>
      <c r="H97" s="304"/>
      <c r="I97" s="307"/>
      <c r="J97" s="307"/>
      <c r="K97" s="311"/>
      <c r="L97" s="311"/>
      <c r="M97" s="319"/>
      <c r="N97" s="365"/>
      <c r="O97" s="322"/>
      <c r="P97" s="380"/>
      <c r="R97" s="34"/>
      <c r="S97" s="34"/>
      <c r="T97" s="34" t="s">
        <v>203</v>
      </c>
      <c r="U97" s="314" t="s">
        <v>1120</v>
      </c>
      <c r="V97" s="316"/>
      <c r="W97" s="34" t="s">
        <v>1121</v>
      </c>
      <c r="X97" s="202" t="s">
        <v>182</v>
      </c>
      <c r="Y97" s="221">
        <v>1021480</v>
      </c>
      <c r="Z97" s="214" t="s">
        <v>1123</v>
      </c>
      <c r="AA97" s="191"/>
      <c r="AB97" s="191"/>
    </row>
    <row r="98" spans="1:30" ht="19.5" customHeight="1" x14ac:dyDescent="0.2">
      <c r="A98" s="276"/>
      <c r="B98" s="279"/>
      <c r="C98" s="296"/>
      <c r="D98" s="297"/>
      <c r="E98" s="311"/>
      <c r="F98" s="311"/>
      <c r="G98" s="304"/>
      <c r="H98" s="304"/>
      <c r="I98" s="307"/>
      <c r="J98" s="307"/>
      <c r="K98" s="311"/>
      <c r="L98" s="311"/>
      <c r="M98" s="319"/>
      <c r="N98" s="365"/>
      <c r="O98" s="322"/>
      <c r="P98" s="380"/>
      <c r="R98" s="34"/>
      <c r="S98" s="34"/>
      <c r="T98" s="34" t="s">
        <v>1122</v>
      </c>
      <c r="U98" s="314" t="s">
        <v>929</v>
      </c>
      <c r="V98" s="316"/>
      <c r="W98" s="34" t="s">
        <v>1121</v>
      </c>
      <c r="X98" s="202" t="s">
        <v>182</v>
      </c>
      <c r="Y98" s="221">
        <v>1021480</v>
      </c>
      <c r="Z98" s="214" t="s">
        <v>1123</v>
      </c>
      <c r="AA98" s="191"/>
      <c r="AB98" s="191"/>
    </row>
    <row r="99" spans="1:30" ht="19.5" customHeight="1" x14ac:dyDescent="0.2">
      <c r="A99" s="276"/>
      <c r="B99" s="279"/>
      <c r="C99" s="296"/>
      <c r="D99" s="297"/>
      <c r="E99" s="311"/>
      <c r="F99" s="311"/>
      <c r="G99" s="304"/>
      <c r="H99" s="304"/>
      <c r="I99" s="307"/>
      <c r="J99" s="307"/>
      <c r="K99" s="311"/>
      <c r="L99" s="311"/>
      <c r="M99" s="319"/>
      <c r="N99" s="365"/>
      <c r="O99" s="322"/>
      <c r="P99" s="380"/>
      <c r="R99" s="34" t="s">
        <v>448</v>
      </c>
      <c r="S99" s="34" t="s">
        <v>32</v>
      </c>
      <c r="T99" s="34"/>
      <c r="U99" s="168"/>
      <c r="V99" s="1"/>
      <c r="W99" s="34"/>
      <c r="X99" s="34"/>
      <c r="Y99" s="168"/>
      <c r="Z99" s="34"/>
    </row>
    <row r="100" spans="1:30" ht="19.5" customHeight="1" x14ac:dyDescent="0.2">
      <c r="A100" s="276"/>
      <c r="B100" s="279"/>
      <c r="C100" s="296"/>
      <c r="D100" s="297"/>
      <c r="E100" s="311"/>
      <c r="F100" s="311"/>
      <c r="G100" s="304"/>
      <c r="H100" s="304"/>
      <c r="I100" s="307"/>
      <c r="J100" s="307"/>
      <c r="K100" s="311"/>
      <c r="L100" s="311"/>
      <c r="M100" s="319"/>
      <c r="N100" s="365"/>
      <c r="O100" s="322"/>
      <c r="P100" s="380"/>
      <c r="R100" s="34"/>
      <c r="S100" s="34" t="s">
        <v>88</v>
      </c>
      <c r="T100" s="34"/>
      <c r="U100" s="168"/>
      <c r="V100" s="1"/>
      <c r="W100" s="34"/>
      <c r="X100" s="34"/>
      <c r="Y100" s="168"/>
      <c r="Z100" s="34"/>
    </row>
    <row r="101" spans="1:30" ht="19.5" customHeight="1" x14ac:dyDescent="0.2">
      <c r="A101" s="276"/>
      <c r="B101" s="279"/>
      <c r="C101" s="296"/>
      <c r="D101" s="297"/>
      <c r="E101" s="311"/>
      <c r="F101" s="311"/>
      <c r="G101" s="304"/>
      <c r="H101" s="304"/>
      <c r="I101" s="307"/>
      <c r="J101" s="307"/>
      <c r="K101" s="311"/>
      <c r="L101" s="311"/>
      <c r="M101" s="319"/>
      <c r="N101" s="365"/>
      <c r="O101" s="322"/>
      <c r="P101" s="380"/>
      <c r="R101" s="34"/>
      <c r="S101" s="34" t="s">
        <v>479</v>
      </c>
      <c r="T101" s="34"/>
      <c r="U101" s="168"/>
      <c r="V101" s="1"/>
      <c r="W101" s="34"/>
      <c r="X101" s="34"/>
      <c r="Y101" s="168"/>
      <c r="Z101" s="34"/>
    </row>
    <row r="102" spans="1:30" ht="19.5" customHeight="1" x14ac:dyDescent="0.2">
      <c r="A102" s="276"/>
      <c r="B102" s="279"/>
      <c r="C102" s="296"/>
      <c r="D102" s="297"/>
      <c r="E102" s="311"/>
      <c r="F102" s="311"/>
      <c r="G102" s="304"/>
      <c r="H102" s="304"/>
      <c r="I102" s="307"/>
      <c r="J102" s="307"/>
      <c r="K102" s="311"/>
      <c r="L102" s="311"/>
      <c r="M102" s="319"/>
      <c r="N102" s="365"/>
      <c r="O102" s="322"/>
      <c r="P102" s="380"/>
      <c r="R102" s="34"/>
      <c r="S102" s="34"/>
      <c r="T102" s="34" t="s">
        <v>1128</v>
      </c>
      <c r="U102" s="314" t="s">
        <v>1125</v>
      </c>
      <c r="V102" s="314"/>
      <c r="W102" s="202" t="s">
        <v>182</v>
      </c>
      <c r="X102" s="34"/>
      <c r="Y102" s="168"/>
      <c r="Z102" s="34"/>
    </row>
    <row r="103" spans="1:30" ht="19.5" customHeight="1" x14ac:dyDescent="0.2">
      <c r="A103" s="276"/>
      <c r="B103" s="279"/>
      <c r="C103" s="296"/>
      <c r="D103" s="297"/>
      <c r="E103" s="311"/>
      <c r="F103" s="311"/>
      <c r="G103" s="304"/>
      <c r="H103" s="304"/>
      <c r="I103" s="307"/>
      <c r="J103" s="307"/>
      <c r="K103" s="311"/>
      <c r="L103" s="311"/>
      <c r="M103" s="319"/>
      <c r="N103" s="365"/>
      <c r="O103" s="322"/>
      <c r="P103" s="380"/>
      <c r="R103" s="34"/>
      <c r="S103" s="34"/>
      <c r="T103" s="34" t="s">
        <v>1129</v>
      </c>
      <c r="U103" s="314" t="s">
        <v>1126</v>
      </c>
      <c r="V103" s="314"/>
      <c r="W103" s="202" t="s">
        <v>182</v>
      </c>
      <c r="X103" s="34"/>
      <c r="Y103" s="168"/>
      <c r="Z103" s="34"/>
    </row>
    <row r="104" spans="1:30" ht="19.5" customHeight="1" x14ac:dyDescent="0.2">
      <c r="A104" s="276"/>
      <c r="B104" s="279"/>
      <c r="C104" s="296"/>
      <c r="D104" s="297"/>
      <c r="E104" s="311"/>
      <c r="F104" s="311"/>
      <c r="G104" s="304"/>
      <c r="H104" s="304"/>
      <c r="I104" s="307"/>
      <c r="J104" s="307"/>
      <c r="K104" s="311"/>
      <c r="L104" s="311"/>
      <c r="M104" s="319"/>
      <c r="N104" s="365"/>
      <c r="O104" s="322"/>
      <c r="P104" s="380"/>
      <c r="R104" s="34"/>
      <c r="S104" s="34"/>
      <c r="T104" s="34" t="s">
        <v>1130</v>
      </c>
      <c r="U104" s="314" t="s">
        <v>1127</v>
      </c>
      <c r="V104" s="314"/>
      <c r="W104" s="202" t="s">
        <v>182</v>
      </c>
      <c r="X104" s="34"/>
      <c r="Y104" s="168"/>
      <c r="Z104" s="34"/>
    </row>
    <row r="105" spans="1:30" ht="19.5" customHeight="1" x14ac:dyDescent="0.2">
      <c r="A105" s="276"/>
      <c r="B105" s="279"/>
      <c r="C105" s="296"/>
      <c r="D105" s="297"/>
      <c r="E105" s="311"/>
      <c r="F105" s="311"/>
      <c r="G105" s="304"/>
      <c r="H105" s="304"/>
      <c r="I105" s="307"/>
      <c r="J105" s="307"/>
      <c r="K105" s="311"/>
      <c r="L105" s="311"/>
      <c r="M105" s="319"/>
      <c r="N105" s="365"/>
      <c r="O105" s="322"/>
      <c r="P105" s="380"/>
      <c r="R105" s="34" t="s">
        <v>199</v>
      </c>
      <c r="S105" s="34" t="s">
        <v>32</v>
      </c>
      <c r="T105" s="34"/>
      <c r="U105" s="168"/>
      <c r="V105" s="168"/>
      <c r="W105" s="34"/>
      <c r="X105" s="34"/>
      <c r="Y105" s="168"/>
      <c r="Z105" s="34"/>
    </row>
    <row r="106" spans="1:30" ht="19.5" customHeight="1" x14ac:dyDescent="0.2">
      <c r="A106" s="276"/>
      <c r="B106" s="279"/>
      <c r="C106" s="296"/>
      <c r="D106" s="297"/>
      <c r="E106" s="311"/>
      <c r="F106" s="311"/>
      <c r="G106" s="304"/>
      <c r="H106" s="304"/>
      <c r="I106" s="307"/>
      <c r="J106" s="307"/>
      <c r="K106" s="311"/>
      <c r="L106" s="311"/>
      <c r="M106" s="319"/>
      <c r="N106" s="365"/>
      <c r="O106" s="322"/>
      <c r="P106" s="380"/>
      <c r="R106" s="34"/>
      <c r="S106" s="34" t="s">
        <v>200</v>
      </c>
      <c r="T106" s="34"/>
      <c r="U106" s="168"/>
      <c r="V106" s="168"/>
      <c r="W106" s="34"/>
      <c r="X106" s="34"/>
      <c r="Y106" s="168"/>
      <c r="Z106" s="34"/>
    </row>
    <row r="107" spans="1:30" ht="19.5" customHeight="1" x14ac:dyDescent="0.2">
      <c r="A107" s="276"/>
      <c r="B107" s="279"/>
      <c r="C107" s="296"/>
      <c r="D107" s="297"/>
      <c r="E107" s="311"/>
      <c r="F107" s="311"/>
      <c r="G107" s="304"/>
      <c r="H107" s="304"/>
      <c r="I107" s="307"/>
      <c r="J107" s="307"/>
      <c r="K107" s="311"/>
      <c r="L107" s="311"/>
      <c r="M107" s="319"/>
      <c r="N107" s="365"/>
      <c r="O107" s="322"/>
      <c r="P107" s="380"/>
      <c r="R107" s="34"/>
      <c r="S107" s="34" t="s">
        <v>1132</v>
      </c>
      <c r="T107" s="34"/>
      <c r="U107" s="168"/>
      <c r="V107" s="168"/>
      <c r="W107" s="34"/>
      <c r="X107" s="34"/>
      <c r="Y107" s="168"/>
      <c r="Z107" s="34"/>
    </row>
    <row r="108" spans="1:30" ht="19.5" customHeight="1" x14ac:dyDescent="0.2">
      <c r="A108" s="276"/>
      <c r="B108" s="279"/>
      <c r="C108" s="296"/>
      <c r="D108" s="297"/>
      <c r="E108" s="311"/>
      <c r="F108" s="311"/>
      <c r="G108" s="304"/>
      <c r="H108" s="304"/>
      <c r="I108" s="307"/>
      <c r="J108" s="307"/>
      <c r="K108" s="311"/>
      <c r="L108" s="311"/>
      <c r="M108" s="319"/>
      <c r="N108" s="365"/>
      <c r="O108" s="322"/>
      <c r="P108" s="380"/>
      <c r="R108" s="34"/>
      <c r="S108" s="34"/>
      <c r="T108" s="34" t="s">
        <v>1133</v>
      </c>
      <c r="U108" s="314" t="s">
        <v>1134</v>
      </c>
      <c r="V108" s="314"/>
      <c r="W108" s="202" t="s">
        <v>182</v>
      </c>
      <c r="X108" s="34"/>
      <c r="Y108" s="168"/>
      <c r="Z108" s="34"/>
    </row>
    <row r="109" spans="1:30" ht="19.5" customHeight="1" x14ac:dyDescent="0.2">
      <c r="A109" s="276"/>
      <c r="B109" s="279"/>
      <c r="C109" s="296"/>
      <c r="D109" s="297"/>
      <c r="E109" s="311"/>
      <c r="F109" s="311"/>
      <c r="G109" s="304"/>
      <c r="H109" s="304"/>
      <c r="I109" s="307"/>
      <c r="J109" s="307"/>
      <c r="K109" s="311"/>
      <c r="L109" s="311"/>
      <c r="M109" s="319"/>
      <c r="N109" s="365"/>
      <c r="O109" s="322"/>
      <c r="P109" s="380"/>
      <c r="R109" s="34"/>
      <c r="S109" s="34"/>
      <c r="T109" s="34"/>
      <c r="U109" s="168"/>
      <c r="V109" s="168"/>
      <c r="W109" s="34"/>
      <c r="X109" s="34"/>
      <c r="Y109" s="168"/>
      <c r="Z109" s="34"/>
    </row>
    <row r="110" spans="1:30" ht="19.5" customHeight="1" x14ac:dyDescent="0.2">
      <c r="A110" s="277"/>
      <c r="B110" s="280"/>
      <c r="C110" s="298"/>
      <c r="D110" s="299"/>
      <c r="E110" s="312"/>
      <c r="F110" s="312"/>
      <c r="G110" s="305"/>
      <c r="H110" s="305"/>
      <c r="I110" s="308"/>
      <c r="J110" s="308"/>
      <c r="K110" s="312"/>
      <c r="L110" s="312"/>
      <c r="M110" s="320"/>
      <c r="N110" s="366"/>
      <c r="O110" s="323"/>
      <c r="P110" s="381"/>
      <c r="Q110" s="62">
        <v>0.29166666666666669</v>
      </c>
      <c r="AC110" s="34"/>
      <c r="AD110" s="34"/>
    </row>
    <row r="111" spans="1:30" ht="19.5" customHeight="1" x14ac:dyDescent="0.2">
      <c r="A111" s="275" t="s">
        <v>31</v>
      </c>
      <c r="B111" s="278">
        <f>SUM(B78+1)</f>
        <v>45765</v>
      </c>
      <c r="C111" s="294" t="s">
        <v>1147</v>
      </c>
      <c r="D111" s="295"/>
      <c r="E111" s="310"/>
      <c r="F111" s="310"/>
      <c r="G111" s="303">
        <v>0.3611111111111111</v>
      </c>
      <c r="H111" s="303">
        <v>0.52083333333333337</v>
      </c>
      <c r="I111" s="306">
        <v>0.54166666666666663</v>
      </c>
      <c r="J111" s="306">
        <v>0.67847222222222225</v>
      </c>
      <c r="K111" s="310"/>
      <c r="L111" s="310"/>
      <c r="M111" s="318">
        <f>(F124-E124)+(L124-K124)</f>
        <v>0</v>
      </c>
      <c r="N111" s="364">
        <f>(H111-G111)</f>
        <v>0.15972222222222227</v>
      </c>
      <c r="O111" s="321">
        <f>(J111-I111)</f>
        <v>0.13680555555555562</v>
      </c>
      <c r="P111" s="379">
        <f>SUM(M111:O124)</f>
        <v>0.29652777777777789</v>
      </c>
      <c r="R111" s="34" t="s">
        <v>1099</v>
      </c>
      <c r="S111" s="34" t="s">
        <v>28</v>
      </c>
      <c r="W111" s="34"/>
      <c r="AC111" s="34"/>
    </row>
    <row r="112" spans="1:30" ht="19.5" customHeight="1" x14ac:dyDescent="0.2">
      <c r="A112" s="276"/>
      <c r="B112" s="279"/>
      <c r="C112" s="296"/>
      <c r="D112" s="297"/>
      <c r="E112" s="311"/>
      <c r="F112" s="311"/>
      <c r="G112" s="304"/>
      <c r="H112" s="304"/>
      <c r="I112" s="307"/>
      <c r="J112" s="307"/>
      <c r="K112" s="311"/>
      <c r="L112" s="311"/>
      <c r="M112" s="319"/>
      <c r="N112" s="365"/>
      <c r="O112" s="322"/>
      <c r="P112" s="380"/>
      <c r="S112" s="34" t="s">
        <v>1100</v>
      </c>
      <c r="W112" s="34"/>
      <c r="AC112" s="34"/>
    </row>
    <row r="113" spans="1:29" ht="19.5" customHeight="1" x14ac:dyDescent="0.2">
      <c r="A113" s="276"/>
      <c r="B113" s="279"/>
      <c r="C113" s="296"/>
      <c r="D113" s="297"/>
      <c r="E113" s="311"/>
      <c r="F113" s="311"/>
      <c r="G113" s="304"/>
      <c r="H113" s="304"/>
      <c r="I113" s="307"/>
      <c r="J113" s="307"/>
      <c r="K113" s="311"/>
      <c r="L113" s="311"/>
      <c r="M113" s="319"/>
      <c r="N113" s="365"/>
      <c r="O113" s="322"/>
      <c r="P113" s="380"/>
      <c r="S113" s="34" t="s">
        <v>1137</v>
      </c>
      <c r="U113" s="202" t="s">
        <v>182</v>
      </c>
      <c r="W113" s="34"/>
      <c r="AC113" s="34"/>
    </row>
    <row r="114" spans="1:29" ht="19.5" customHeight="1" x14ac:dyDescent="0.2">
      <c r="A114" s="276"/>
      <c r="B114" s="279"/>
      <c r="C114" s="296"/>
      <c r="D114" s="297"/>
      <c r="E114" s="311"/>
      <c r="F114" s="311"/>
      <c r="G114" s="304"/>
      <c r="H114" s="304"/>
      <c r="I114" s="307"/>
      <c r="J114" s="307"/>
      <c r="K114" s="311"/>
      <c r="L114" s="311"/>
      <c r="M114" s="319"/>
      <c r="N114" s="365"/>
      <c r="O114" s="322"/>
      <c r="P114" s="380"/>
      <c r="S114" s="34" t="s">
        <v>1145</v>
      </c>
      <c r="U114" s="202" t="s">
        <v>182</v>
      </c>
      <c r="V114" s="191" t="s">
        <v>1146</v>
      </c>
      <c r="W114" s="214"/>
      <c r="AC114" s="34"/>
    </row>
    <row r="115" spans="1:29" ht="19.5" customHeight="1" x14ac:dyDescent="0.2">
      <c r="A115" s="276"/>
      <c r="B115" s="279"/>
      <c r="C115" s="296"/>
      <c r="D115" s="297"/>
      <c r="E115" s="311"/>
      <c r="F115" s="311"/>
      <c r="G115" s="304"/>
      <c r="H115" s="304"/>
      <c r="I115" s="307"/>
      <c r="J115" s="307"/>
      <c r="K115" s="311"/>
      <c r="L115" s="311"/>
      <c r="M115" s="319"/>
      <c r="N115" s="365"/>
      <c r="O115" s="322"/>
      <c r="P115" s="380"/>
      <c r="R115" t="s">
        <v>1142</v>
      </c>
      <c r="S115" s="34" t="s">
        <v>28</v>
      </c>
      <c r="W115" s="34"/>
      <c r="AC115" s="34"/>
    </row>
    <row r="116" spans="1:29" ht="19.5" customHeight="1" x14ac:dyDescent="0.2">
      <c r="A116" s="276"/>
      <c r="B116" s="279"/>
      <c r="C116" s="296"/>
      <c r="D116" s="297"/>
      <c r="E116" s="311"/>
      <c r="F116" s="311"/>
      <c r="G116" s="304"/>
      <c r="H116" s="304"/>
      <c r="I116" s="307"/>
      <c r="J116" s="307"/>
      <c r="K116" s="311"/>
      <c r="L116" s="311"/>
      <c r="M116" s="319"/>
      <c r="N116" s="365"/>
      <c r="O116" s="322"/>
      <c r="P116" s="380"/>
      <c r="S116" s="34" t="s">
        <v>1141</v>
      </c>
      <c r="V116" s="202" t="s">
        <v>182</v>
      </c>
      <c r="W116" s="34"/>
      <c r="AC116" s="34"/>
    </row>
    <row r="117" spans="1:29" ht="19.5" customHeight="1" x14ac:dyDescent="0.2">
      <c r="A117" s="276"/>
      <c r="B117" s="279"/>
      <c r="C117" s="296"/>
      <c r="D117" s="297"/>
      <c r="E117" s="311"/>
      <c r="F117" s="311"/>
      <c r="G117" s="304"/>
      <c r="H117" s="304"/>
      <c r="I117" s="307"/>
      <c r="J117" s="307"/>
      <c r="K117" s="311"/>
      <c r="L117" s="311"/>
      <c r="M117" s="319"/>
      <c r="N117" s="365"/>
      <c r="O117" s="322"/>
      <c r="P117" s="380"/>
      <c r="R117" t="s">
        <v>975</v>
      </c>
      <c r="S117" s="34" t="s">
        <v>28</v>
      </c>
      <c r="W117" s="34"/>
      <c r="AC117" s="34"/>
    </row>
    <row r="118" spans="1:29" ht="19.5" customHeight="1" x14ac:dyDescent="0.2">
      <c r="A118" s="276"/>
      <c r="B118" s="279"/>
      <c r="C118" s="296"/>
      <c r="D118" s="297"/>
      <c r="E118" s="311"/>
      <c r="F118" s="311"/>
      <c r="G118" s="304"/>
      <c r="H118" s="304"/>
      <c r="I118" s="307"/>
      <c r="J118" s="307"/>
      <c r="K118" s="311"/>
      <c r="L118" s="311"/>
      <c r="M118" s="319"/>
      <c r="N118" s="365"/>
      <c r="O118" s="322"/>
      <c r="P118" s="380"/>
      <c r="S118" t="s">
        <v>976</v>
      </c>
      <c r="W118" s="34"/>
      <c r="AC118" s="34"/>
    </row>
    <row r="119" spans="1:29" ht="19.5" customHeight="1" x14ac:dyDescent="0.2">
      <c r="A119" s="276"/>
      <c r="B119" s="279"/>
      <c r="C119" s="296"/>
      <c r="D119" s="297"/>
      <c r="E119" s="311"/>
      <c r="F119" s="311"/>
      <c r="G119" s="304"/>
      <c r="H119" s="304"/>
      <c r="I119" s="307"/>
      <c r="J119" s="307"/>
      <c r="K119" s="311"/>
      <c r="L119" s="311"/>
      <c r="M119" s="319"/>
      <c r="N119" s="365"/>
      <c r="O119" s="322"/>
      <c r="P119" s="380"/>
      <c r="S119" t="s">
        <v>1143</v>
      </c>
      <c r="W119" s="34"/>
      <c r="AC119" s="34"/>
    </row>
    <row r="120" spans="1:29" ht="19.5" customHeight="1" x14ac:dyDescent="0.2">
      <c r="A120" s="276"/>
      <c r="B120" s="279"/>
      <c r="C120" s="296"/>
      <c r="D120" s="297"/>
      <c r="E120" s="311"/>
      <c r="F120" s="311"/>
      <c r="G120" s="304"/>
      <c r="H120" s="304"/>
      <c r="I120" s="307"/>
      <c r="J120" s="307"/>
      <c r="K120" s="311"/>
      <c r="L120" s="311"/>
      <c r="M120" s="319"/>
      <c r="N120" s="365"/>
      <c r="O120" s="322"/>
      <c r="P120" s="380"/>
      <c r="T120" t="s">
        <v>413</v>
      </c>
      <c r="U120" t="s">
        <v>1144</v>
      </c>
      <c r="W120" s="34" t="s">
        <v>1121</v>
      </c>
      <c r="X120" s="202" t="s">
        <v>182</v>
      </c>
      <c r="Y120" s="191" t="s">
        <v>1146</v>
      </c>
      <c r="Z120" s="214"/>
      <c r="AC120" s="34"/>
    </row>
    <row r="121" spans="1:29" ht="19.5" customHeight="1" x14ac:dyDescent="0.2">
      <c r="A121" s="276"/>
      <c r="B121" s="279"/>
      <c r="C121" s="296"/>
      <c r="D121" s="297"/>
      <c r="E121" s="311"/>
      <c r="F121" s="311"/>
      <c r="G121" s="304"/>
      <c r="H121" s="304"/>
      <c r="I121" s="307"/>
      <c r="J121" s="307"/>
      <c r="K121" s="311"/>
      <c r="L121" s="311"/>
      <c r="M121" s="319"/>
      <c r="N121" s="365"/>
      <c r="O121" s="322"/>
      <c r="P121" s="380"/>
      <c r="R121" t="s">
        <v>171</v>
      </c>
      <c r="S121" t="s">
        <v>24</v>
      </c>
      <c r="W121" s="34"/>
      <c r="AC121" s="34"/>
    </row>
    <row r="122" spans="1:29" ht="19.5" customHeight="1" x14ac:dyDescent="0.2">
      <c r="A122" s="276"/>
      <c r="B122" s="279"/>
      <c r="C122" s="296"/>
      <c r="D122" s="297"/>
      <c r="E122" s="311"/>
      <c r="F122" s="311"/>
      <c r="G122" s="304"/>
      <c r="H122" s="304"/>
      <c r="I122" s="307"/>
      <c r="J122" s="307"/>
      <c r="K122" s="311"/>
      <c r="L122" s="311"/>
      <c r="M122" s="319"/>
      <c r="N122" s="365"/>
      <c r="O122" s="322"/>
      <c r="P122" s="380"/>
      <c r="S122" t="s">
        <v>179</v>
      </c>
      <c r="W122" s="34"/>
      <c r="AC122" s="34"/>
    </row>
    <row r="123" spans="1:29" ht="19.5" customHeight="1" x14ac:dyDescent="0.2">
      <c r="A123" s="276"/>
      <c r="B123" s="279"/>
      <c r="C123" s="296"/>
      <c r="D123" s="297"/>
      <c r="E123" s="311"/>
      <c r="F123" s="311"/>
      <c r="G123" s="304"/>
      <c r="H123" s="304"/>
      <c r="I123" s="307"/>
      <c r="J123" s="307"/>
      <c r="K123" s="311"/>
      <c r="L123" s="311"/>
      <c r="M123" s="319"/>
      <c r="N123" s="365"/>
      <c r="O123" s="322"/>
      <c r="P123" s="380"/>
      <c r="S123" t="s">
        <v>1148</v>
      </c>
      <c r="W123" s="202" t="s">
        <v>182</v>
      </c>
      <c r="AC123" s="34"/>
    </row>
    <row r="124" spans="1:29" ht="19.5" customHeight="1" x14ac:dyDescent="0.2">
      <c r="A124" s="277"/>
      <c r="B124" s="280"/>
      <c r="C124" s="298"/>
      <c r="D124" s="299"/>
      <c r="E124" s="312"/>
      <c r="F124" s="312"/>
      <c r="G124" s="305"/>
      <c r="H124" s="305"/>
      <c r="I124" s="308"/>
      <c r="J124" s="308"/>
      <c r="K124" s="312"/>
      <c r="L124" s="312"/>
      <c r="M124" s="320"/>
      <c r="N124" s="366"/>
      <c r="O124" s="323"/>
      <c r="P124" s="381"/>
      <c r="Q124" s="62">
        <v>0.29166666666666669</v>
      </c>
      <c r="W124" s="34"/>
      <c r="AC124" s="34"/>
    </row>
    <row r="125" spans="1:29" ht="19.5" customHeight="1" x14ac:dyDescent="0.2">
      <c r="A125" s="35" t="s">
        <v>34</v>
      </c>
      <c r="B125" s="36">
        <f>SUM(B111+1)</f>
        <v>45766</v>
      </c>
      <c r="C125" s="294"/>
      <c r="D125" s="295"/>
      <c r="E125" s="117"/>
      <c r="F125" s="107"/>
      <c r="G125" s="107"/>
      <c r="H125" s="107"/>
      <c r="I125" s="107"/>
      <c r="J125" s="107"/>
      <c r="K125" s="300"/>
      <c r="L125" s="300"/>
      <c r="M125" s="263">
        <f>(F125-E125)+(L125-K125)</f>
        <v>0</v>
      </c>
      <c r="N125" s="263">
        <f>(G125-F125)+(M125-L125)</f>
        <v>0</v>
      </c>
      <c r="O125" s="263">
        <f>(H126-G126)+(J126-I126)</f>
        <v>0</v>
      </c>
      <c r="P125" s="263">
        <f>(I126-H126)+(K126-J126)</f>
        <v>0</v>
      </c>
    </row>
    <row r="126" spans="1:29" ht="19.5" customHeight="1" x14ac:dyDescent="0.2">
      <c r="A126" s="37" t="s">
        <v>35</v>
      </c>
      <c r="B126" s="36">
        <f>SUM(B125+1)</f>
        <v>45767</v>
      </c>
      <c r="C126" s="298"/>
      <c r="D126" s="299"/>
      <c r="E126" s="116"/>
      <c r="F126" s="101"/>
      <c r="G126" s="101"/>
      <c r="H126" s="101"/>
      <c r="I126" s="101"/>
      <c r="J126" s="101"/>
      <c r="K126" s="302"/>
      <c r="L126" s="302"/>
      <c r="M126" s="264"/>
      <c r="N126" s="264"/>
      <c r="O126" s="264"/>
      <c r="P126" s="264"/>
    </row>
    <row r="127" spans="1:29" ht="30" customHeight="1" x14ac:dyDescent="0.2">
      <c r="A127" s="38"/>
      <c r="B127" s="38"/>
      <c r="C127" s="38"/>
      <c r="D127" s="38"/>
      <c r="E127" s="39"/>
      <c r="F127" s="40"/>
      <c r="G127" s="40"/>
      <c r="H127" s="38"/>
      <c r="I127" s="38"/>
      <c r="J127" s="38"/>
      <c r="K127" s="41"/>
      <c r="L127" s="41"/>
      <c r="M127" s="41"/>
      <c r="N127" s="38"/>
    </row>
    <row r="128" spans="1:29" ht="30.75" customHeight="1" x14ac:dyDescent="0.2">
      <c r="A128" s="38"/>
      <c r="B128" s="38"/>
      <c r="C128" s="38"/>
      <c r="D128" s="38"/>
      <c r="F128" s="38"/>
      <c r="G128" s="38"/>
      <c r="H128" s="38"/>
      <c r="I128" s="38"/>
      <c r="J128" s="281" t="s">
        <v>36</v>
      </c>
      <c r="K128" s="281"/>
      <c r="L128" s="281"/>
      <c r="M128" s="108">
        <f>SUM(M9+M39+M60+M78+M111+M125+M126)</f>
        <v>0</v>
      </c>
      <c r="N128" s="110">
        <f>SUM(N9+N39+N60+N78+N111+N125+N126)</f>
        <v>0.87916666666666687</v>
      </c>
      <c r="O128" s="109">
        <f>SUM(O9+O39+O60+O78+O111+O125+O126)</f>
        <v>0.76041666666666696</v>
      </c>
      <c r="P128" s="111">
        <f>SUM(P9+P39+P60+P78+P111+P125+P126)</f>
        <v>1.6395833333333338</v>
      </c>
    </row>
    <row r="129" spans="1:15" ht="30.75" customHeight="1" x14ac:dyDescent="0.2">
      <c r="A129" s="38"/>
      <c r="B129" s="38"/>
      <c r="C129" s="38"/>
      <c r="D129" s="38"/>
      <c r="F129" s="38"/>
      <c r="G129" s="38"/>
      <c r="H129" s="38"/>
      <c r="I129" s="38"/>
      <c r="J129" s="281" t="s">
        <v>37</v>
      </c>
      <c r="K129" s="281"/>
      <c r="L129" s="282"/>
      <c r="M129" s="42"/>
      <c r="N129" s="51">
        <f>SUM(Q9:Q126)</f>
        <v>1.4583333333333335</v>
      </c>
      <c r="O129" s="43"/>
    </row>
    <row r="130" spans="1:15" ht="30.75" customHeight="1" x14ac:dyDescent="0.2">
      <c r="A130" s="38"/>
      <c r="B130" s="38"/>
      <c r="C130" s="38"/>
      <c r="D130" s="38"/>
      <c r="F130" s="38"/>
      <c r="G130" s="38"/>
      <c r="H130" s="38"/>
      <c r="I130" s="38"/>
      <c r="J130" s="281" t="s">
        <v>38</v>
      </c>
      <c r="K130" s="281"/>
      <c r="L130" s="282"/>
      <c r="M130" s="42"/>
      <c r="N130" s="51">
        <f>SUM(P128-N129)</f>
        <v>0.18125000000000036</v>
      </c>
      <c r="O130" s="43"/>
    </row>
    <row r="131" spans="1:15" ht="30.75" customHeight="1" x14ac:dyDescent="0.2">
      <c r="A131" s="38"/>
      <c r="B131" s="38"/>
      <c r="C131" s="38"/>
      <c r="D131" s="38"/>
      <c r="F131" s="38"/>
      <c r="G131" s="38"/>
      <c r="H131" s="38"/>
      <c r="I131" s="38"/>
      <c r="J131" s="281" t="s">
        <v>39</v>
      </c>
      <c r="K131" s="281"/>
      <c r="L131" s="282"/>
      <c r="M131" s="42"/>
      <c r="N131" s="51">
        <f>'SEM15'!N111</f>
        <v>0.25902777777777808</v>
      </c>
      <c r="O131" s="43"/>
    </row>
    <row r="132" spans="1:15" ht="30.75" customHeight="1" x14ac:dyDescent="0.2">
      <c r="H132" s="38"/>
      <c r="I132" s="38"/>
      <c r="J132" s="281" t="s">
        <v>40</v>
      </c>
      <c r="K132" s="281"/>
      <c r="L132" s="282"/>
      <c r="M132" s="44"/>
      <c r="N132" s="52">
        <f>N130+N131</f>
        <v>0.44027777777777843</v>
      </c>
      <c r="O132" s="45"/>
    </row>
    <row r="139" spans="1:15" x14ac:dyDescent="0.2">
      <c r="F139" s="38"/>
      <c r="G139" s="38"/>
      <c r="H139" s="38"/>
      <c r="I139" s="38"/>
    </row>
    <row r="140" spans="1:15" x14ac:dyDescent="0.2">
      <c r="F140" s="38"/>
      <c r="G140" s="38"/>
      <c r="H140" s="38"/>
      <c r="I140" s="38"/>
    </row>
    <row r="141" spans="1:15" x14ac:dyDescent="0.2">
      <c r="F141" s="38"/>
      <c r="G141" s="38"/>
      <c r="H141" s="38"/>
      <c r="I141" s="38"/>
    </row>
    <row r="142" spans="1:15" x14ac:dyDescent="0.2">
      <c r="F142" s="38"/>
      <c r="G142" s="38"/>
      <c r="H142" s="38"/>
      <c r="I142" s="38"/>
    </row>
    <row r="143" spans="1:15" x14ac:dyDescent="0.2">
      <c r="F143" s="38"/>
      <c r="G143" s="38"/>
      <c r="H143" s="38"/>
      <c r="I143" s="38"/>
    </row>
    <row r="144" spans="1:15" x14ac:dyDescent="0.2">
      <c r="F144" s="38"/>
      <c r="G144" s="38"/>
      <c r="H144" s="38"/>
      <c r="I144" s="38"/>
    </row>
  </sheetData>
  <mergeCells count="107">
    <mergeCell ref="U104:V104"/>
    <mergeCell ref="U108:V108"/>
    <mergeCell ref="U96:V96"/>
    <mergeCell ref="U97:V97"/>
    <mergeCell ref="U98:V98"/>
    <mergeCell ref="U102:V102"/>
    <mergeCell ref="U103:V103"/>
    <mergeCell ref="U46:V46"/>
    <mergeCell ref="U47:V47"/>
    <mergeCell ref="P125:P126"/>
    <mergeCell ref="J60:J77"/>
    <mergeCell ref="J78:J110"/>
    <mergeCell ref="J111:J124"/>
    <mergeCell ref="M125:M126"/>
    <mergeCell ref="N125:N126"/>
    <mergeCell ref="K78:K110"/>
    <mergeCell ref="L78:L110"/>
    <mergeCell ref="K111:K124"/>
    <mergeCell ref="L111:L124"/>
    <mergeCell ref="K125:K126"/>
    <mergeCell ref="L125:L126"/>
    <mergeCell ref="P111:P124"/>
    <mergeCell ref="M60:M77"/>
    <mergeCell ref="N60:N77"/>
    <mergeCell ref="O60:O77"/>
    <mergeCell ref="P60:P77"/>
    <mergeCell ref="M78:M110"/>
    <mergeCell ref="N78:N110"/>
    <mergeCell ref="O78:O110"/>
    <mergeCell ref="P78:P110"/>
    <mergeCell ref="O111:O124"/>
    <mergeCell ref="M111:M124"/>
    <mergeCell ref="N111:N124"/>
    <mergeCell ref="I78:I110"/>
    <mergeCell ref="I111:I124"/>
    <mergeCell ref="H9:H38"/>
    <mergeCell ref="H39:H59"/>
    <mergeCell ref="H60:H77"/>
    <mergeCell ref="H78:H110"/>
    <mergeCell ref="H111:H124"/>
    <mergeCell ref="C125:D126"/>
    <mergeCell ref="O125:O126"/>
    <mergeCell ref="E78:E110"/>
    <mergeCell ref="E111:E124"/>
    <mergeCell ref="F78:F110"/>
    <mergeCell ref="F111:F124"/>
    <mergeCell ref="G78:G110"/>
    <mergeCell ref="G111:G124"/>
    <mergeCell ref="C78:D110"/>
    <mergeCell ref="C111:D124"/>
    <mergeCell ref="L9:L38"/>
    <mergeCell ref="K39:K59"/>
    <mergeCell ref="L39:L59"/>
    <mergeCell ref="K60:K77"/>
    <mergeCell ref="L60:L77"/>
    <mergeCell ref="K9:K38"/>
    <mergeCell ref="J9:J38"/>
    <mergeCell ref="J39:J59"/>
    <mergeCell ref="C60:D77"/>
    <mergeCell ref="C9:D38"/>
    <mergeCell ref="C39:D59"/>
    <mergeCell ref="E60:E77"/>
    <mergeCell ref="F60:F77"/>
    <mergeCell ref="G9:G38"/>
    <mergeCell ref="G39:G59"/>
    <mergeCell ref="G60:G77"/>
    <mergeCell ref="E9:E38"/>
    <mergeCell ref="E39:E59"/>
    <mergeCell ref="F9:F38"/>
    <mergeCell ref="F39:F59"/>
    <mergeCell ref="I9:I38"/>
    <mergeCell ref="I39:I59"/>
    <mergeCell ref="I60:I77"/>
    <mergeCell ref="Q6:Q7"/>
    <mergeCell ref="A1:N1"/>
    <mergeCell ref="G6:H6"/>
    <mergeCell ref="I6:J6"/>
    <mergeCell ref="K6:L6"/>
    <mergeCell ref="M6:P6"/>
    <mergeCell ref="J132:L132"/>
    <mergeCell ref="J128:L128"/>
    <mergeCell ref="J129:L129"/>
    <mergeCell ref="J130:L130"/>
    <mergeCell ref="J131:L131"/>
    <mergeCell ref="A111:A124"/>
    <mergeCell ref="B9:B38"/>
    <mergeCell ref="B39:B59"/>
    <mergeCell ref="B60:B77"/>
    <mergeCell ref="B78:B110"/>
    <mergeCell ref="B111:B124"/>
    <mergeCell ref="A9:A38"/>
    <mergeCell ref="A39:A59"/>
    <mergeCell ref="A60:A77"/>
    <mergeCell ref="A78:A110"/>
    <mergeCell ref="M9:M38"/>
    <mergeCell ref="N9:N38"/>
    <mergeCell ref="O9:O38"/>
    <mergeCell ref="V25:W25"/>
    <mergeCell ref="U32:V32"/>
    <mergeCell ref="U33:V33"/>
    <mergeCell ref="V27:W27"/>
    <mergeCell ref="V28:W28"/>
    <mergeCell ref="P9:P38"/>
    <mergeCell ref="M39:M59"/>
    <mergeCell ref="N39:N59"/>
    <mergeCell ref="O39:O59"/>
    <mergeCell ref="P39:P59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2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109">
    <pageSetUpPr fitToPage="1"/>
  </sheetPr>
  <dimension ref="A1:AA77"/>
  <sheetViews>
    <sheetView topLeftCell="A27" zoomScale="85" zoomScaleNormal="85" workbookViewId="0">
      <selection activeCell="S42" sqref="S42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3.140625" customWidth="1"/>
  </cols>
  <sheetData>
    <row r="1" spans="1:23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3" ht="60.6" hidden="1" customHeight="1" x14ac:dyDescent="0.2"/>
    <row r="3" spans="1:23" s="3" customFormat="1" ht="12.75" customHeight="1" x14ac:dyDescent="0.2">
      <c r="K3" s="4"/>
      <c r="L3" s="4"/>
      <c r="M3" s="4"/>
      <c r="O3" s="5"/>
      <c r="P3" s="5"/>
      <c r="Q3" s="60"/>
    </row>
    <row r="4" spans="1:23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3" ht="39" customHeight="1" x14ac:dyDescent="0.2">
      <c r="A5" s="12" t="s">
        <v>80</v>
      </c>
      <c r="B5" s="13" t="s">
        <v>3</v>
      </c>
      <c r="C5" s="14">
        <f>SUM('SEM16'!B126+1)</f>
        <v>45768</v>
      </c>
      <c r="D5" s="15" t="s">
        <v>4</v>
      </c>
      <c r="E5" s="16">
        <f>SUM(B59)</f>
        <v>45774</v>
      </c>
      <c r="F5" s="17"/>
      <c r="G5" s="17"/>
      <c r="H5" s="17"/>
      <c r="I5" s="17"/>
      <c r="J5" s="17"/>
      <c r="K5" s="18"/>
      <c r="L5" s="18"/>
      <c r="P5" s="19"/>
    </row>
    <row r="6" spans="1:23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3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3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3" ht="19.5" customHeight="1" x14ac:dyDescent="0.2">
      <c r="A9" s="275" t="s">
        <v>20</v>
      </c>
      <c r="B9" s="278">
        <f>SUM(C5)</f>
        <v>45768</v>
      </c>
      <c r="C9" s="288" t="s">
        <v>77</v>
      </c>
      <c r="D9" s="289"/>
      <c r="E9" s="355"/>
      <c r="F9" s="355"/>
      <c r="G9" s="355">
        <v>0</v>
      </c>
      <c r="H9" s="355">
        <v>0</v>
      </c>
      <c r="I9" s="355">
        <v>0</v>
      </c>
      <c r="J9" s="355">
        <v>0</v>
      </c>
      <c r="K9" s="355"/>
      <c r="L9" s="355"/>
      <c r="M9" s="382">
        <f>(F11-E11)+(L11-K11)</f>
        <v>0</v>
      </c>
      <c r="N9" s="382">
        <f>(H9-G9)</f>
        <v>0</v>
      </c>
      <c r="O9" s="382">
        <f>(J9-I9)</f>
        <v>0</v>
      </c>
      <c r="P9" s="382">
        <f>SUM(M9:O11)</f>
        <v>0</v>
      </c>
      <c r="R9" s="34"/>
      <c r="W9" s="34"/>
    </row>
    <row r="10" spans="1:23" ht="19.5" customHeight="1" x14ac:dyDescent="0.2">
      <c r="A10" s="276"/>
      <c r="B10" s="279"/>
      <c r="C10" s="290"/>
      <c r="D10" s="291"/>
      <c r="E10" s="356"/>
      <c r="F10" s="356"/>
      <c r="G10" s="356"/>
      <c r="H10" s="356"/>
      <c r="I10" s="356"/>
      <c r="J10" s="356"/>
      <c r="K10" s="356"/>
      <c r="L10" s="356"/>
      <c r="M10" s="383"/>
      <c r="N10" s="383"/>
      <c r="O10" s="383"/>
      <c r="P10" s="383"/>
      <c r="R10" s="34"/>
      <c r="S10" s="34"/>
      <c r="T10" s="34"/>
    </row>
    <row r="11" spans="1:23" ht="19.5" customHeight="1" x14ac:dyDescent="0.2">
      <c r="A11" s="277"/>
      <c r="B11" s="280"/>
      <c r="C11" s="292"/>
      <c r="D11" s="293"/>
      <c r="E11" s="357"/>
      <c r="F11" s="357"/>
      <c r="G11" s="357"/>
      <c r="H11" s="357"/>
      <c r="I11" s="357"/>
      <c r="J11" s="357"/>
      <c r="K11" s="357"/>
      <c r="L11" s="357"/>
      <c r="M11" s="384"/>
      <c r="N11" s="384"/>
      <c r="O11" s="384"/>
      <c r="P11" s="384"/>
      <c r="Q11" s="62">
        <v>0</v>
      </c>
    </row>
    <row r="12" spans="1:23" ht="19.5" customHeight="1" x14ac:dyDescent="0.2">
      <c r="A12" s="275" t="s">
        <v>22</v>
      </c>
      <c r="B12" s="278">
        <f>SUM(B9+1)</f>
        <v>45769</v>
      </c>
      <c r="C12" s="294" t="s">
        <v>1152</v>
      </c>
      <c r="D12" s="295"/>
      <c r="E12" s="310"/>
      <c r="F12" s="310"/>
      <c r="G12" s="303">
        <v>0.32916666666666666</v>
      </c>
      <c r="H12" s="303">
        <v>0.52083333333333337</v>
      </c>
      <c r="I12" s="306">
        <v>0.54166666666666663</v>
      </c>
      <c r="J12" s="306">
        <v>0.73611111111111116</v>
      </c>
      <c r="K12" s="310"/>
      <c r="L12" s="310"/>
      <c r="M12" s="318">
        <f>(F24-E24)+(L24-K24)</f>
        <v>0</v>
      </c>
      <c r="N12" s="364">
        <f>(H12-G12)</f>
        <v>0.19166666666666671</v>
      </c>
      <c r="O12" s="321">
        <f>(J12-I12)</f>
        <v>0.19444444444444453</v>
      </c>
      <c r="P12" s="367">
        <f>SUM(M12:O24)</f>
        <v>0.38611111111111124</v>
      </c>
      <c r="R12" s="34" t="s">
        <v>171</v>
      </c>
      <c r="S12" s="34"/>
    </row>
    <row r="13" spans="1:23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11"/>
      <c r="L13" s="311"/>
      <c r="M13" s="319"/>
      <c r="N13" s="365"/>
      <c r="O13" s="322"/>
      <c r="P13" s="368"/>
      <c r="S13" t="s">
        <v>179</v>
      </c>
    </row>
    <row r="14" spans="1:23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319"/>
      <c r="N14" s="365"/>
      <c r="O14" s="322"/>
      <c r="P14" s="368"/>
      <c r="S14" s="34" t="s">
        <v>1138</v>
      </c>
    </row>
    <row r="15" spans="1:23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319"/>
      <c r="N15" s="365"/>
      <c r="O15" s="322"/>
      <c r="P15" s="368"/>
      <c r="S15" s="34"/>
      <c r="T15" t="s">
        <v>1139</v>
      </c>
      <c r="V15" s="34"/>
    </row>
    <row r="16" spans="1:23" ht="19.5" customHeight="1" x14ac:dyDescent="0.2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11"/>
      <c r="L16" s="311"/>
      <c r="M16" s="319"/>
      <c r="N16" s="365"/>
      <c r="O16" s="322"/>
      <c r="P16" s="368"/>
      <c r="R16" s="34"/>
      <c r="S16" s="34"/>
      <c r="T16" s="34" t="s">
        <v>1140</v>
      </c>
    </row>
    <row r="17" spans="1:27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319"/>
      <c r="N17" s="365"/>
      <c r="O17" s="322"/>
      <c r="P17" s="368"/>
      <c r="R17" t="s">
        <v>975</v>
      </c>
      <c r="S17" s="34" t="s">
        <v>42</v>
      </c>
      <c r="W17" s="34"/>
    </row>
    <row r="18" spans="1:27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319"/>
      <c r="N18" s="365"/>
      <c r="O18" s="322"/>
      <c r="P18" s="368"/>
      <c r="S18" t="s">
        <v>976</v>
      </c>
      <c r="W18" s="34"/>
    </row>
    <row r="19" spans="1:27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319"/>
      <c r="N19" s="365"/>
      <c r="O19" s="322"/>
      <c r="P19" s="368"/>
      <c r="S19" t="s">
        <v>1143</v>
      </c>
      <c r="W19" s="34"/>
    </row>
    <row r="20" spans="1:27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319"/>
      <c r="N20" s="365"/>
      <c r="O20" s="322"/>
      <c r="P20" s="368"/>
      <c r="T20" t="s">
        <v>545</v>
      </c>
      <c r="U20" s="316" t="s">
        <v>1149</v>
      </c>
      <c r="V20" s="316"/>
      <c r="W20" s="34" t="s">
        <v>1121</v>
      </c>
      <c r="X20" s="202" t="s">
        <v>182</v>
      </c>
      <c r="Y20" s="214" t="s">
        <v>1135</v>
      </c>
      <c r="Z20" s="191"/>
      <c r="AA20" s="191"/>
    </row>
    <row r="21" spans="1:27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319"/>
      <c r="N21" s="365"/>
      <c r="O21" s="322"/>
      <c r="P21" s="368"/>
      <c r="T21" t="s">
        <v>792</v>
      </c>
      <c r="U21" s="316" t="s">
        <v>1150</v>
      </c>
      <c r="V21" s="316"/>
      <c r="W21" s="34" t="s">
        <v>1121</v>
      </c>
      <c r="X21" s="202" t="s">
        <v>182</v>
      </c>
      <c r="Y21" s="214" t="s">
        <v>1151</v>
      </c>
      <c r="Z21" s="191"/>
      <c r="AA21" s="191"/>
    </row>
    <row r="22" spans="1:27" ht="19.5" customHeight="1" x14ac:dyDescent="0.2">
      <c r="A22" s="276"/>
      <c r="B22" s="279"/>
      <c r="C22" s="296"/>
      <c r="D22" s="297"/>
      <c r="E22" s="311"/>
      <c r="F22" s="311"/>
      <c r="G22" s="304"/>
      <c r="H22" s="304"/>
      <c r="I22" s="307"/>
      <c r="J22" s="307"/>
      <c r="K22" s="311"/>
      <c r="L22" s="311"/>
      <c r="M22" s="319"/>
      <c r="N22" s="365"/>
      <c r="O22" s="322"/>
      <c r="P22" s="368"/>
      <c r="T22" t="s">
        <v>413</v>
      </c>
      <c r="U22" s="316" t="s">
        <v>1144</v>
      </c>
      <c r="V22" s="316"/>
      <c r="W22" s="34" t="s">
        <v>1121</v>
      </c>
      <c r="X22" s="202" t="s">
        <v>182</v>
      </c>
      <c r="Y22" s="34"/>
    </row>
    <row r="23" spans="1:27" ht="19.5" customHeight="1" x14ac:dyDescent="0.2">
      <c r="A23" s="276"/>
      <c r="B23" s="279"/>
      <c r="C23" s="296"/>
      <c r="D23" s="297"/>
      <c r="E23" s="311"/>
      <c r="F23" s="311"/>
      <c r="G23" s="304"/>
      <c r="H23" s="304"/>
      <c r="I23" s="307"/>
      <c r="J23" s="307"/>
      <c r="K23" s="311"/>
      <c r="L23" s="311"/>
      <c r="M23" s="319"/>
      <c r="N23" s="365"/>
      <c r="O23" s="322"/>
      <c r="P23" s="368"/>
      <c r="S23" s="34"/>
    </row>
    <row r="24" spans="1:27" ht="19.5" customHeight="1" x14ac:dyDescent="0.2">
      <c r="A24" s="277"/>
      <c r="B24" s="280"/>
      <c r="C24" s="298"/>
      <c r="D24" s="299"/>
      <c r="E24" s="312"/>
      <c r="F24" s="312"/>
      <c r="G24" s="305"/>
      <c r="H24" s="305"/>
      <c r="I24" s="308"/>
      <c r="J24" s="308"/>
      <c r="K24" s="312"/>
      <c r="L24" s="312"/>
      <c r="M24" s="320"/>
      <c r="N24" s="366"/>
      <c r="O24" s="323"/>
      <c r="P24" s="369"/>
      <c r="Q24" s="62">
        <v>0.29166666666666669</v>
      </c>
    </row>
    <row r="25" spans="1:27" ht="19.5" customHeight="1" x14ac:dyDescent="0.2">
      <c r="A25" s="275" t="s">
        <v>26</v>
      </c>
      <c r="B25" s="278">
        <f>SUM(B12+1)</f>
        <v>45770</v>
      </c>
      <c r="C25" s="294" t="s">
        <v>975</v>
      </c>
      <c r="D25" s="295"/>
      <c r="E25" s="310"/>
      <c r="F25" s="310"/>
      <c r="G25" s="303">
        <v>0.30069444444444443</v>
      </c>
      <c r="H25" s="303">
        <v>0.52083333333333337</v>
      </c>
      <c r="I25" s="306">
        <v>0.55208333333333337</v>
      </c>
      <c r="J25" s="306">
        <v>0.7270833333333333</v>
      </c>
      <c r="K25" s="310"/>
      <c r="L25" s="310"/>
      <c r="M25" s="318">
        <f>(F31-E31)+(L31-K31)</f>
        <v>0</v>
      </c>
      <c r="N25" s="364">
        <f>(H25-G25)</f>
        <v>0.22013888888888894</v>
      </c>
      <c r="O25" s="321">
        <f>(J25-I25)</f>
        <v>0.17499999999999993</v>
      </c>
      <c r="P25" s="367">
        <f>SUM(M25:O31)</f>
        <v>0.39513888888888887</v>
      </c>
      <c r="R25" t="s">
        <v>975</v>
      </c>
      <c r="S25" s="34" t="s">
        <v>42</v>
      </c>
    </row>
    <row r="26" spans="1:27" ht="19.5" customHeight="1" x14ac:dyDescent="0.2">
      <c r="A26" s="276"/>
      <c r="B26" s="279"/>
      <c r="C26" s="296"/>
      <c r="D26" s="297"/>
      <c r="E26" s="311"/>
      <c r="F26" s="311"/>
      <c r="G26" s="304"/>
      <c r="H26" s="304"/>
      <c r="I26" s="307"/>
      <c r="J26" s="307"/>
      <c r="K26" s="311"/>
      <c r="L26" s="311"/>
      <c r="M26" s="319"/>
      <c r="N26" s="365"/>
      <c r="O26" s="322"/>
      <c r="P26" s="368"/>
      <c r="S26" t="s">
        <v>976</v>
      </c>
    </row>
    <row r="27" spans="1:27" ht="19.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11"/>
      <c r="L27" s="311"/>
      <c r="M27" s="319"/>
      <c r="N27" s="365"/>
      <c r="O27" s="322"/>
      <c r="P27" s="368"/>
      <c r="S27" t="s">
        <v>1143</v>
      </c>
    </row>
    <row r="28" spans="1:27" ht="19.5" customHeight="1" x14ac:dyDescent="0.2">
      <c r="A28" s="276"/>
      <c r="B28" s="279"/>
      <c r="C28" s="296"/>
      <c r="D28" s="297"/>
      <c r="E28" s="311"/>
      <c r="F28" s="311"/>
      <c r="G28" s="304"/>
      <c r="H28" s="304"/>
      <c r="I28" s="307"/>
      <c r="J28" s="307"/>
      <c r="K28" s="311"/>
      <c r="L28" s="311"/>
      <c r="M28" s="319"/>
      <c r="N28" s="365"/>
      <c r="O28" s="322"/>
      <c r="P28" s="368"/>
      <c r="R28" s="34"/>
      <c r="S28" s="34"/>
      <c r="T28" t="s">
        <v>513</v>
      </c>
      <c r="U28" s="316" t="s">
        <v>1153</v>
      </c>
      <c r="V28" s="316"/>
      <c r="W28" s="34" t="s">
        <v>1121</v>
      </c>
      <c r="X28" s="202" t="s">
        <v>182</v>
      </c>
    </row>
    <row r="29" spans="1:27" ht="19.5" customHeight="1" x14ac:dyDescent="0.2">
      <c r="A29" s="276"/>
      <c r="B29" s="279"/>
      <c r="C29" s="296"/>
      <c r="D29" s="297"/>
      <c r="E29" s="311"/>
      <c r="F29" s="311"/>
      <c r="G29" s="304"/>
      <c r="H29" s="304"/>
      <c r="I29" s="307"/>
      <c r="J29" s="307"/>
      <c r="K29" s="311"/>
      <c r="L29" s="311"/>
      <c r="M29" s="319"/>
      <c r="N29" s="365"/>
      <c r="O29" s="322"/>
      <c r="P29" s="368"/>
      <c r="S29" s="34" t="s">
        <v>1154</v>
      </c>
      <c r="V29" s="202" t="s">
        <v>182</v>
      </c>
    </row>
    <row r="30" spans="1:27" ht="19.5" customHeight="1" x14ac:dyDescent="0.2">
      <c r="A30" s="276"/>
      <c r="B30" s="279"/>
      <c r="C30" s="296"/>
      <c r="D30" s="297"/>
      <c r="E30" s="311"/>
      <c r="F30" s="311"/>
      <c r="G30" s="304"/>
      <c r="H30" s="304"/>
      <c r="I30" s="307"/>
      <c r="J30" s="307"/>
      <c r="K30" s="311"/>
      <c r="L30" s="311"/>
      <c r="M30" s="319"/>
      <c r="N30" s="365"/>
      <c r="O30" s="322"/>
      <c r="P30" s="368"/>
      <c r="S30" s="34" t="s">
        <v>1155</v>
      </c>
      <c r="T30" s="202" t="s">
        <v>182</v>
      </c>
    </row>
    <row r="31" spans="1:27" ht="19.5" customHeight="1" x14ac:dyDescent="0.2">
      <c r="A31" s="277"/>
      <c r="B31" s="280"/>
      <c r="C31" s="298"/>
      <c r="D31" s="299"/>
      <c r="E31" s="312"/>
      <c r="F31" s="312"/>
      <c r="G31" s="305"/>
      <c r="H31" s="305"/>
      <c r="I31" s="308"/>
      <c r="J31" s="308"/>
      <c r="K31" s="312"/>
      <c r="L31" s="312"/>
      <c r="M31" s="320"/>
      <c r="N31" s="366"/>
      <c r="O31" s="323"/>
      <c r="P31" s="369"/>
      <c r="Q31" s="62">
        <v>0.29166666666666669</v>
      </c>
      <c r="S31" s="34"/>
    </row>
    <row r="32" spans="1:27" ht="19.5" customHeight="1" x14ac:dyDescent="0.2">
      <c r="A32" s="275" t="s">
        <v>30</v>
      </c>
      <c r="B32" s="278">
        <f>SUM(B25+1)</f>
        <v>45771</v>
      </c>
      <c r="C32" s="294" t="s">
        <v>1156</v>
      </c>
      <c r="D32" s="295"/>
      <c r="E32" s="310"/>
      <c r="F32" s="310"/>
      <c r="G32" s="303">
        <v>0.35625000000000001</v>
      </c>
      <c r="H32" s="303">
        <v>0.52083333333333337</v>
      </c>
      <c r="I32" s="306">
        <v>0.5625</v>
      </c>
      <c r="J32" s="306">
        <v>0.73611111111111116</v>
      </c>
      <c r="K32" s="310"/>
      <c r="L32" s="310"/>
      <c r="M32" s="318">
        <f>(F53-E53)+(L53-K53)</f>
        <v>0</v>
      </c>
      <c r="N32" s="364">
        <f>(H32-G32)</f>
        <v>0.16458333333333336</v>
      </c>
      <c r="O32" s="321">
        <f>(J32-I32)</f>
        <v>0.17361111111111116</v>
      </c>
      <c r="P32" s="367">
        <f>SUM(M32:O53)</f>
        <v>0.33819444444444452</v>
      </c>
      <c r="R32" t="s">
        <v>975</v>
      </c>
      <c r="S32" s="34" t="s">
        <v>24</v>
      </c>
      <c r="T32" s="34"/>
    </row>
    <row r="33" spans="1:25" ht="19.5" customHeight="1" x14ac:dyDescent="0.2">
      <c r="A33" s="276"/>
      <c r="B33" s="279"/>
      <c r="C33" s="296"/>
      <c r="D33" s="297"/>
      <c r="E33" s="311"/>
      <c r="F33" s="311"/>
      <c r="G33" s="304"/>
      <c r="H33" s="304"/>
      <c r="I33" s="307"/>
      <c r="J33" s="307"/>
      <c r="K33" s="311"/>
      <c r="L33" s="311"/>
      <c r="M33" s="319"/>
      <c r="N33" s="365"/>
      <c r="O33" s="322"/>
      <c r="P33" s="368"/>
      <c r="S33" t="s">
        <v>976</v>
      </c>
    </row>
    <row r="34" spans="1:25" ht="19.5" customHeight="1" x14ac:dyDescent="0.2">
      <c r="A34" s="276"/>
      <c r="B34" s="279"/>
      <c r="C34" s="296"/>
      <c r="D34" s="297"/>
      <c r="E34" s="311"/>
      <c r="F34" s="311"/>
      <c r="G34" s="304"/>
      <c r="H34" s="304"/>
      <c r="I34" s="307"/>
      <c r="J34" s="307"/>
      <c r="K34" s="311"/>
      <c r="L34" s="311"/>
      <c r="M34" s="319"/>
      <c r="N34" s="365"/>
      <c r="O34" s="322"/>
      <c r="P34" s="368"/>
      <c r="S34" s="34" t="s">
        <v>1003</v>
      </c>
    </row>
    <row r="35" spans="1:25" ht="19.5" customHeight="1" x14ac:dyDescent="0.2">
      <c r="A35" s="276"/>
      <c r="B35" s="279"/>
      <c r="C35" s="296"/>
      <c r="D35" s="297"/>
      <c r="E35" s="311"/>
      <c r="F35" s="311"/>
      <c r="G35" s="304"/>
      <c r="H35" s="304"/>
      <c r="I35" s="307"/>
      <c r="J35" s="307"/>
      <c r="K35" s="311"/>
      <c r="L35" s="311"/>
      <c r="M35" s="319"/>
      <c r="N35" s="365"/>
      <c r="O35" s="322"/>
      <c r="P35" s="368"/>
      <c r="S35" s="34"/>
      <c r="T35" s="34" t="s">
        <v>792</v>
      </c>
      <c r="U35" s="316" t="s">
        <v>1150</v>
      </c>
      <c r="V35" s="316"/>
      <c r="W35" s="34" t="s">
        <v>1121</v>
      </c>
      <c r="X35" s="202" t="s">
        <v>182</v>
      </c>
    </row>
    <row r="36" spans="1:25" ht="19.5" customHeight="1" x14ac:dyDescent="0.2">
      <c r="A36" s="276"/>
      <c r="B36" s="279"/>
      <c r="C36" s="296"/>
      <c r="D36" s="297"/>
      <c r="E36" s="311"/>
      <c r="F36" s="311"/>
      <c r="G36" s="304"/>
      <c r="H36" s="304"/>
      <c r="I36" s="307"/>
      <c r="J36" s="307"/>
      <c r="K36" s="311"/>
      <c r="L36" s="311"/>
      <c r="M36" s="319"/>
      <c r="N36" s="365"/>
      <c r="O36" s="322"/>
      <c r="P36" s="368"/>
      <c r="S36" s="34"/>
      <c r="T36" s="34" t="s">
        <v>675</v>
      </c>
      <c r="U36" s="314" t="s">
        <v>1098</v>
      </c>
      <c r="V36" s="316"/>
      <c r="W36" s="34" t="s">
        <v>1121</v>
      </c>
      <c r="X36" s="202" t="s">
        <v>182</v>
      </c>
    </row>
    <row r="37" spans="1:25" ht="19.5" customHeight="1" x14ac:dyDescent="0.2">
      <c r="A37" s="276"/>
      <c r="B37" s="279"/>
      <c r="C37" s="296"/>
      <c r="D37" s="297"/>
      <c r="E37" s="311"/>
      <c r="F37" s="311"/>
      <c r="G37" s="304"/>
      <c r="H37" s="304"/>
      <c r="I37" s="307"/>
      <c r="J37" s="307"/>
      <c r="K37" s="311"/>
      <c r="L37" s="311"/>
      <c r="M37" s="319"/>
      <c r="N37" s="365"/>
      <c r="O37" s="322"/>
      <c r="P37" s="368"/>
      <c r="S37" s="34"/>
      <c r="T37" s="34" t="s">
        <v>545</v>
      </c>
      <c r="U37" s="316" t="s">
        <v>1149</v>
      </c>
      <c r="V37" s="316"/>
      <c r="W37" s="34" t="s">
        <v>1121</v>
      </c>
      <c r="X37" s="202" t="s">
        <v>182</v>
      </c>
    </row>
    <row r="38" spans="1:25" ht="19.5" customHeight="1" x14ac:dyDescent="0.2">
      <c r="A38" s="276"/>
      <c r="B38" s="279"/>
      <c r="C38" s="296"/>
      <c r="D38" s="297"/>
      <c r="E38" s="311"/>
      <c r="F38" s="311"/>
      <c r="G38" s="304"/>
      <c r="H38" s="304"/>
      <c r="I38" s="307"/>
      <c r="J38" s="307"/>
      <c r="K38" s="311"/>
      <c r="L38" s="311"/>
      <c r="M38" s="319"/>
      <c r="N38" s="365"/>
      <c r="O38" s="322"/>
      <c r="P38" s="368"/>
      <c r="S38" s="34"/>
      <c r="T38" s="34" t="s">
        <v>413</v>
      </c>
      <c r="U38" s="316" t="s">
        <v>1144</v>
      </c>
      <c r="V38" s="316"/>
      <c r="W38" s="34" t="s">
        <v>1121</v>
      </c>
      <c r="X38" s="202" t="s">
        <v>182</v>
      </c>
    </row>
    <row r="39" spans="1:25" ht="19.5" customHeight="1" x14ac:dyDescent="0.2">
      <c r="A39" s="276"/>
      <c r="B39" s="279"/>
      <c r="C39" s="296"/>
      <c r="D39" s="297"/>
      <c r="E39" s="311"/>
      <c r="F39" s="311"/>
      <c r="G39" s="304"/>
      <c r="H39" s="304"/>
      <c r="I39" s="307"/>
      <c r="J39" s="307"/>
      <c r="K39" s="311"/>
      <c r="L39" s="311"/>
      <c r="M39" s="319"/>
      <c r="N39" s="365"/>
      <c r="O39" s="322"/>
      <c r="P39" s="368"/>
      <c r="S39" s="34" t="s">
        <v>1143</v>
      </c>
      <c r="T39" s="34"/>
      <c r="U39" s="1"/>
      <c r="V39" s="1"/>
      <c r="W39" s="34"/>
      <c r="X39" s="34"/>
    </row>
    <row r="40" spans="1:25" ht="19.5" customHeight="1" x14ac:dyDescent="0.2">
      <c r="A40" s="276"/>
      <c r="B40" s="279"/>
      <c r="C40" s="296"/>
      <c r="D40" s="297"/>
      <c r="E40" s="311"/>
      <c r="F40" s="311"/>
      <c r="G40" s="304"/>
      <c r="H40" s="304"/>
      <c r="I40" s="307"/>
      <c r="J40" s="307"/>
      <c r="K40" s="311"/>
      <c r="L40" s="311"/>
      <c r="M40" s="319"/>
      <c r="N40" s="365"/>
      <c r="O40" s="322"/>
      <c r="P40" s="368"/>
      <c r="S40" s="34"/>
      <c r="T40" s="34" t="s">
        <v>205</v>
      </c>
      <c r="U40" s="316" t="s">
        <v>1158</v>
      </c>
      <c r="V40" s="316"/>
      <c r="W40" s="34" t="s">
        <v>1121</v>
      </c>
      <c r="X40" s="202" t="s">
        <v>182</v>
      </c>
    </row>
    <row r="41" spans="1:25" ht="19.5" customHeight="1" x14ac:dyDescent="0.2">
      <c r="A41" s="276"/>
      <c r="B41" s="279"/>
      <c r="C41" s="296"/>
      <c r="D41" s="297"/>
      <c r="E41" s="311"/>
      <c r="F41" s="311"/>
      <c r="G41" s="304"/>
      <c r="H41" s="304"/>
      <c r="I41" s="307"/>
      <c r="J41" s="307"/>
      <c r="K41" s="311"/>
      <c r="L41" s="311"/>
      <c r="M41" s="319"/>
      <c r="N41" s="365"/>
      <c r="O41" s="322"/>
      <c r="P41" s="368"/>
      <c r="S41" s="34"/>
      <c r="T41" s="34"/>
      <c r="U41" s="1"/>
      <c r="V41" s="1"/>
      <c r="W41" s="34"/>
      <c r="X41" s="34"/>
    </row>
    <row r="42" spans="1:25" ht="19.5" customHeight="1" x14ac:dyDescent="0.2">
      <c r="A42" s="276"/>
      <c r="B42" s="279"/>
      <c r="C42" s="296"/>
      <c r="D42" s="297"/>
      <c r="E42" s="311"/>
      <c r="F42" s="311"/>
      <c r="G42" s="304"/>
      <c r="H42" s="304"/>
      <c r="I42" s="307"/>
      <c r="J42" s="307"/>
      <c r="K42" s="311"/>
      <c r="L42" s="311"/>
      <c r="M42" s="319"/>
      <c r="N42" s="365"/>
      <c r="O42" s="322"/>
      <c r="P42" s="368"/>
      <c r="R42" s="34" t="s">
        <v>448</v>
      </c>
      <c r="S42" s="34" t="s">
        <v>32</v>
      </c>
    </row>
    <row r="43" spans="1:25" ht="19.5" customHeight="1" x14ac:dyDescent="0.2">
      <c r="A43" s="276"/>
      <c r="B43" s="279"/>
      <c r="C43" s="296"/>
      <c r="D43" s="297"/>
      <c r="E43" s="311"/>
      <c r="F43" s="311"/>
      <c r="G43" s="304"/>
      <c r="H43" s="304"/>
      <c r="I43" s="307"/>
      <c r="J43" s="307"/>
      <c r="K43" s="311"/>
      <c r="L43" s="311"/>
      <c r="M43" s="319"/>
      <c r="N43" s="365"/>
      <c r="O43" s="322"/>
      <c r="P43" s="368"/>
      <c r="S43" s="34" t="s">
        <v>88</v>
      </c>
    </row>
    <row r="44" spans="1:25" ht="19.5" customHeight="1" x14ac:dyDescent="0.2">
      <c r="A44" s="276"/>
      <c r="B44" s="279"/>
      <c r="C44" s="296"/>
      <c r="D44" s="297"/>
      <c r="E44" s="311"/>
      <c r="F44" s="311"/>
      <c r="G44" s="304"/>
      <c r="H44" s="304"/>
      <c r="I44" s="307"/>
      <c r="J44" s="307"/>
      <c r="K44" s="311"/>
      <c r="L44" s="311"/>
      <c r="M44" s="319"/>
      <c r="N44" s="365"/>
      <c r="O44" s="322"/>
      <c r="P44" s="368"/>
      <c r="S44" s="34" t="s">
        <v>1157</v>
      </c>
      <c r="Y44" s="202" t="s">
        <v>182</v>
      </c>
    </row>
    <row r="45" spans="1:25" ht="19.5" customHeight="1" x14ac:dyDescent="0.2">
      <c r="A45" s="276"/>
      <c r="B45" s="279"/>
      <c r="C45" s="296"/>
      <c r="D45" s="297"/>
      <c r="E45" s="311"/>
      <c r="F45" s="311"/>
      <c r="G45" s="304"/>
      <c r="H45" s="304"/>
      <c r="I45" s="307"/>
      <c r="J45" s="307"/>
      <c r="K45" s="311"/>
      <c r="L45" s="311"/>
      <c r="M45" s="319"/>
      <c r="N45" s="365"/>
      <c r="O45" s="322"/>
      <c r="P45" s="368"/>
      <c r="R45" s="34" t="s">
        <v>1099</v>
      </c>
      <c r="S45" s="180" t="s">
        <v>28</v>
      </c>
    </row>
    <row r="46" spans="1:25" ht="19.5" customHeight="1" x14ac:dyDescent="0.2">
      <c r="A46" s="276"/>
      <c r="B46" s="279"/>
      <c r="C46" s="296"/>
      <c r="D46" s="297"/>
      <c r="E46" s="311"/>
      <c r="F46" s="311"/>
      <c r="G46" s="304"/>
      <c r="H46" s="304"/>
      <c r="I46" s="307"/>
      <c r="J46" s="307"/>
      <c r="K46" s="311"/>
      <c r="L46" s="311"/>
      <c r="M46" s="319"/>
      <c r="N46" s="365"/>
      <c r="O46" s="322"/>
      <c r="P46" s="368"/>
      <c r="S46" s="34" t="s">
        <v>1100</v>
      </c>
    </row>
    <row r="47" spans="1:25" ht="19.5" customHeight="1" x14ac:dyDescent="0.2">
      <c r="A47" s="276"/>
      <c r="B47" s="279"/>
      <c r="C47" s="296"/>
      <c r="D47" s="297"/>
      <c r="E47" s="311"/>
      <c r="F47" s="311"/>
      <c r="G47" s="304"/>
      <c r="H47" s="304"/>
      <c r="I47" s="307"/>
      <c r="J47" s="307"/>
      <c r="K47" s="311"/>
      <c r="L47" s="311"/>
      <c r="M47" s="319"/>
      <c r="N47" s="365"/>
      <c r="O47" s="322"/>
      <c r="P47" s="368"/>
      <c r="R47" s="34"/>
      <c r="S47" s="34" t="s">
        <v>1159</v>
      </c>
      <c r="V47" s="202" t="s">
        <v>182</v>
      </c>
      <c r="W47" s="214" t="s">
        <v>1160</v>
      </c>
      <c r="X47" s="191"/>
      <c r="Y47" s="191"/>
    </row>
    <row r="48" spans="1:25" ht="19.5" customHeight="1" x14ac:dyDescent="0.2">
      <c r="A48" s="276"/>
      <c r="B48" s="279"/>
      <c r="C48" s="296"/>
      <c r="D48" s="297"/>
      <c r="E48" s="311"/>
      <c r="F48" s="311"/>
      <c r="G48" s="304"/>
      <c r="H48" s="304"/>
      <c r="I48" s="307"/>
      <c r="J48" s="307"/>
      <c r="K48" s="311"/>
      <c r="L48" s="311"/>
      <c r="M48" s="319"/>
      <c r="N48" s="365"/>
      <c r="O48" s="322"/>
      <c r="P48" s="368"/>
      <c r="S48" s="34"/>
    </row>
    <row r="49" spans="1:23" ht="19.5" customHeight="1" x14ac:dyDescent="0.2">
      <c r="A49" s="276"/>
      <c r="B49" s="279"/>
      <c r="C49" s="296"/>
      <c r="D49" s="297"/>
      <c r="E49" s="311"/>
      <c r="F49" s="311"/>
      <c r="G49" s="304"/>
      <c r="H49" s="304"/>
      <c r="I49" s="307"/>
      <c r="J49" s="307"/>
      <c r="K49" s="311"/>
      <c r="L49" s="311"/>
      <c r="M49" s="319"/>
      <c r="N49" s="365"/>
      <c r="O49" s="322"/>
      <c r="P49" s="368"/>
      <c r="S49" s="34"/>
    </row>
    <row r="50" spans="1:23" ht="19.5" customHeight="1" x14ac:dyDescent="0.2">
      <c r="A50" s="276"/>
      <c r="B50" s="279"/>
      <c r="C50" s="296"/>
      <c r="D50" s="297"/>
      <c r="E50" s="311"/>
      <c r="F50" s="311"/>
      <c r="G50" s="304"/>
      <c r="H50" s="304"/>
      <c r="I50" s="307"/>
      <c r="J50" s="307"/>
      <c r="K50" s="311"/>
      <c r="L50" s="311"/>
      <c r="M50" s="319"/>
      <c r="N50" s="365"/>
      <c r="O50" s="322"/>
      <c r="P50" s="368"/>
      <c r="S50" s="34"/>
    </row>
    <row r="51" spans="1:23" ht="19.5" customHeight="1" x14ac:dyDescent="0.2">
      <c r="A51" s="276"/>
      <c r="B51" s="279"/>
      <c r="C51" s="296"/>
      <c r="D51" s="297"/>
      <c r="E51" s="311"/>
      <c r="F51" s="311"/>
      <c r="G51" s="304"/>
      <c r="H51" s="304"/>
      <c r="I51" s="307"/>
      <c r="J51" s="307"/>
      <c r="K51" s="311"/>
      <c r="L51" s="311"/>
      <c r="M51" s="319"/>
      <c r="N51" s="365"/>
      <c r="O51" s="322"/>
      <c r="P51" s="368"/>
      <c r="S51" s="34"/>
    </row>
    <row r="52" spans="1:23" ht="19.5" customHeight="1" x14ac:dyDescent="0.2">
      <c r="A52" s="276"/>
      <c r="B52" s="279"/>
      <c r="C52" s="296"/>
      <c r="D52" s="297"/>
      <c r="E52" s="311"/>
      <c r="F52" s="311"/>
      <c r="G52" s="304"/>
      <c r="H52" s="304"/>
      <c r="I52" s="307"/>
      <c r="J52" s="307"/>
      <c r="K52" s="311"/>
      <c r="L52" s="311"/>
      <c r="M52" s="319"/>
      <c r="N52" s="365"/>
      <c r="O52" s="322"/>
      <c r="P52" s="368"/>
      <c r="S52" s="34"/>
    </row>
    <row r="53" spans="1:23" ht="19.5" customHeight="1" x14ac:dyDescent="0.2">
      <c r="A53" s="277"/>
      <c r="B53" s="280"/>
      <c r="C53" s="298"/>
      <c r="D53" s="299"/>
      <c r="E53" s="312"/>
      <c r="F53" s="312"/>
      <c r="G53" s="305"/>
      <c r="H53" s="305"/>
      <c r="I53" s="308"/>
      <c r="J53" s="308"/>
      <c r="K53" s="312"/>
      <c r="L53" s="312"/>
      <c r="M53" s="320"/>
      <c r="N53" s="366"/>
      <c r="O53" s="323"/>
      <c r="P53" s="369"/>
      <c r="Q53" s="62">
        <v>0.29166666666666669</v>
      </c>
    </row>
    <row r="54" spans="1:23" ht="19.5" customHeight="1" x14ac:dyDescent="0.2">
      <c r="A54" s="275" t="s">
        <v>31</v>
      </c>
      <c r="B54" s="278">
        <f>SUM(B32+1)</f>
        <v>45772</v>
      </c>
      <c r="C54" s="288" t="s">
        <v>1080</v>
      </c>
      <c r="D54" s="289"/>
      <c r="E54" s="352"/>
      <c r="F54" s="352"/>
      <c r="G54" s="355">
        <v>0</v>
      </c>
      <c r="H54" s="355">
        <v>0</v>
      </c>
      <c r="I54" s="355">
        <v>0</v>
      </c>
      <c r="J54" s="355">
        <v>0</v>
      </c>
      <c r="K54" s="352"/>
      <c r="L54" s="352"/>
      <c r="M54" s="348">
        <f>(F57-E57)+(L57-K57)</f>
        <v>0</v>
      </c>
      <c r="N54" s="348">
        <f>(H54-G54)</f>
        <v>0</v>
      </c>
      <c r="O54" s="348">
        <f>(J54-I54)</f>
        <v>0</v>
      </c>
      <c r="P54" s="348">
        <f>SUM(M54:O57)</f>
        <v>0</v>
      </c>
      <c r="S54" s="34"/>
      <c r="T54" s="34"/>
      <c r="W54" s="34"/>
    </row>
    <row r="55" spans="1:23" ht="19.5" customHeight="1" x14ac:dyDescent="0.2">
      <c r="A55" s="276"/>
      <c r="B55" s="279"/>
      <c r="C55" s="290"/>
      <c r="D55" s="291"/>
      <c r="E55" s="353"/>
      <c r="F55" s="353"/>
      <c r="G55" s="356"/>
      <c r="H55" s="356"/>
      <c r="I55" s="356"/>
      <c r="J55" s="356"/>
      <c r="K55" s="353"/>
      <c r="L55" s="353"/>
      <c r="M55" s="349"/>
      <c r="N55" s="349"/>
      <c r="O55" s="349"/>
      <c r="P55" s="349"/>
      <c r="R55" s="34"/>
      <c r="S55" s="34"/>
      <c r="W55" s="34"/>
    </row>
    <row r="56" spans="1:23" ht="19.5" customHeight="1" x14ac:dyDescent="0.2">
      <c r="A56" s="276"/>
      <c r="B56" s="279"/>
      <c r="C56" s="290"/>
      <c r="D56" s="291"/>
      <c r="E56" s="353"/>
      <c r="F56" s="353"/>
      <c r="G56" s="356"/>
      <c r="H56" s="356"/>
      <c r="I56" s="356"/>
      <c r="J56" s="356"/>
      <c r="K56" s="353"/>
      <c r="L56" s="353"/>
      <c r="M56" s="349"/>
      <c r="N56" s="349"/>
      <c r="O56" s="349"/>
      <c r="P56" s="349"/>
      <c r="R56" s="34"/>
      <c r="S56" s="34"/>
      <c r="W56" s="34"/>
    </row>
    <row r="57" spans="1:23" ht="19.5" customHeight="1" x14ac:dyDescent="0.2">
      <c r="A57" s="277"/>
      <c r="B57" s="280"/>
      <c r="C57" s="292"/>
      <c r="D57" s="293"/>
      <c r="E57" s="354"/>
      <c r="F57" s="354"/>
      <c r="G57" s="357"/>
      <c r="H57" s="357"/>
      <c r="I57" s="357"/>
      <c r="J57" s="357"/>
      <c r="K57" s="354"/>
      <c r="L57" s="354"/>
      <c r="M57" s="350"/>
      <c r="N57" s="350"/>
      <c r="O57" s="350"/>
      <c r="P57" s="350"/>
      <c r="Q57" s="62">
        <v>0</v>
      </c>
      <c r="W57" s="34"/>
    </row>
    <row r="58" spans="1:23" ht="19.5" customHeight="1" x14ac:dyDescent="0.2">
      <c r="A58" s="35" t="s">
        <v>34</v>
      </c>
      <c r="B58" s="36">
        <f>SUM(B54+1)</f>
        <v>45773</v>
      </c>
      <c r="C58" s="294"/>
      <c r="D58" s="295"/>
      <c r="E58" s="300"/>
      <c r="F58" s="300"/>
      <c r="G58" s="107"/>
      <c r="H58" s="107"/>
      <c r="I58" s="107"/>
      <c r="J58" s="107"/>
      <c r="K58" s="300"/>
      <c r="L58" s="300"/>
      <c r="M58" s="263">
        <f>(F59-E59)+(H59-G59)</f>
        <v>0</v>
      </c>
      <c r="N58" s="263">
        <f>(G59-F59)+(I59-H59)</f>
        <v>0</v>
      </c>
      <c r="O58" s="263">
        <f>(H59-G59)+(J59-I59)</f>
        <v>0</v>
      </c>
      <c r="P58" s="263">
        <f>(I59-H59)+(K59-J59)</f>
        <v>0</v>
      </c>
    </row>
    <row r="59" spans="1:23" ht="19.5" customHeight="1" x14ac:dyDescent="0.2">
      <c r="A59" s="37" t="s">
        <v>35</v>
      </c>
      <c r="B59" s="36">
        <f>SUM(B58+1)</f>
        <v>45774</v>
      </c>
      <c r="C59" s="298"/>
      <c r="D59" s="299"/>
      <c r="E59" s="302"/>
      <c r="F59" s="302"/>
      <c r="G59" s="101"/>
      <c r="H59" s="101"/>
      <c r="I59" s="101"/>
      <c r="J59" s="101"/>
      <c r="K59" s="302"/>
      <c r="L59" s="302"/>
      <c r="M59" s="264"/>
      <c r="N59" s="264"/>
      <c r="O59" s="264"/>
      <c r="P59" s="264"/>
    </row>
    <row r="60" spans="1:23" ht="30" customHeight="1" x14ac:dyDescent="0.2">
      <c r="A60" s="38"/>
      <c r="B60" s="38"/>
      <c r="C60" s="38"/>
      <c r="D60" s="38"/>
      <c r="E60" s="39"/>
      <c r="F60" s="40"/>
      <c r="G60" s="40"/>
      <c r="H60" s="38"/>
      <c r="I60" s="38"/>
      <c r="J60" s="38"/>
      <c r="K60" s="41"/>
      <c r="L60" s="41"/>
      <c r="M60" s="41"/>
      <c r="N60" s="38"/>
    </row>
    <row r="61" spans="1:23" ht="30.75" customHeight="1" x14ac:dyDescent="0.2">
      <c r="A61" s="38"/>
      <c r="B61" s="38"/>
      <c r="C61" s="38"/>
      <c r="D61" s="38"/>
      <c r="F61" s="38"/>
      <c r="G61" s="38"/>
      <c r="H61" s="38"/>
      <c r="I61" s="38"/>
      <c r="J61" s="281" t="s">
        <v>36</v>
      </c>
      <c r="K61" s="281"/>
      <c r="L61" s="281"/>
      <c r="M61" s="108">
        <f>SUM(M9+M12+M25+M32+M54+M58+M59)</f>
        <v>0</v>
      </c>
      <c r="N61" s="110">
        <f>SUM(N9+N12+N25+N32+N54+N58+N59)</f>
        <v>0.57638888888888906</v>
      </c>
      <c r="O61" s="109">
        <f>SUM(O9+O12+O25+O32+O54+O58+O59)</f>
        <v>0.54305555555555562</v>
      </c>
      <c r="P61" s="111">
        <f>SUM(P9+P12+P25+P32+P54+P58+P59)</f>
        <v>1.1194444444444447</v>
      </c>
    </row>
    <row r="62" spans="1:23" ht="30.75" customHeight="1" x14ac:dyDescent="0.2">
      <c r="A62" s="38"/>
      <c r="B62" s="38"/>
      <c r="C62" s="38"/>
      <c r="D62" s="38"/>
      <c r="F62" s="38"/>
      <c r="G62" s="38"/>
      <c r="H62" s="38"/>
      <c r="I62" s="38"/>
      <c r="J62" s="281" t="s">
        <v>37</v>
      </c>
      <c r="K62" s="281"/>
      <c r="L62" s="282"/>
      <c r="M62" s="42"/>
      <c r="N62" s="51">
        <f>SUM(Q9:Q59)</f>
        <v>0.875</v>
      </c>
      <c r="O62" s="43"/>
    </row>
    <row r="63" spans="1:23" ht="30.75" customHeight="1" x14ac:dyDescent="0.2">
      <c r="A63" s="38"/>
      <c r="B63" s="38"/>
      <c r="C63" s="38"/>
      <c r="D63" s="38"/>
      <c r="F63" s="38"/>
      <c r="G63" s="38"/>
      <c r="H63" s="38"/>
      <c r="I63" s="38"/>
      <c r="J63" s="281" t="s">
        <v>38</v>
      </c>
      <c r="K63" s="281"/>
      <c r="L63" s="282"/>
      <c r="M63" s="42"/>
      <c r="N63" s="51">
        <f>SUM(P61-N62)</f>
        <v>0.24444444444444469</v>
      </c>
      <c r="O63" s="43"/>
    </row>
    <row r="64" spans="1:23" ht="30.75" customHeight="1" x14ac:dyDescent="0.2">
      <c r="A64" s="38"/>
      <c r="B64" s="38"/>
      <c r="C64" s="38"/>
      <c r="D64" s="38"/>
      <c r="F64" s="38"/>
      <c r="G64" s="38"/>
      <c r="H64" s="38"/>
      <c r="I64" s="38"/>
      <c r="J64" s="281" t="s">
        <v>39</v>
      </c>
      <c r="K64" s="281"/>
      <c r="L64" s="282"/>
      <c r="M64" s="42"/>
      <c r="N64" s="51">
        <f>'SEM16'!N132</f>
        <v>0.44027777777777843</v>
      </c>
      <c r="O64" s="43"/>
    </row>
    <row r="65" spans="6:15" ht="30.75" customHeight="1" x14ac:dyDescent="0.2">
      <c r="H65" s="38"/>
      <c r="I65" s="38"/>
      <c r="J65" s="281" t="s">
        <v>40</v>
      </c>
      <c r="K65" s="281"/>
      <c r="L65" s="282"/>
      <c r="M65" s="44"/>
      <c r="N65" s="52">
        <f>N63+N64</f>
        <v>0.68472222222222312</v>
      </c>
      <c r="O65" s="45"/>
    </row>
    <row r="72" spans="6:15" x14ac:dyDescent="0.2">
      <c r="F72" s="38"/>
      <c r="G72" s="38"/>
      <c r="H72" s="38"/>
      <c r="I72" s="38"/>
    </row>
    <row r="73" spans="6:15" x14ac:dyDescent="0.2">
      <c r="F73" s="38"/>
      <c r="G73" s="38"/>
      <c r="H73" s="38"/>
      <c r="I73" s="38"/>
    </row>
    <row r="74" spans="6:15" x14ac:dyDescent="0.2">
      <c r="F74" s="38"/>
      <c r="G74" s="38"/>
      <c r="H74" s="38"/>
      <c r="I74" s="38"/>
    </row>
    <row r="75" spans="6:15" x14ac:dyDescent="0.2">
      <c r="F75" s="38"/>
      <c r="G75" s="38"/>
      <c r="H75" s="38"/>
      <c r="I75" s="38"/>
    </row>
    <row r="76" spans="6:15" x14ac:dyDescent="0.2">
      <c r="F76" s="38"/>
      <c r="G76" s="38"/>
      <c r="H76" s="38"/>
      <c r="I76" s="38"/>
    </row>
    <row r="77" spans="6:15" x14ac:dyDescent="0.2">
      <c r="F77" s="38"/>
      <c r="G77" s="38"/>
      <c r="H77" s="38"/>
      <c r="I77" s="38"/>
    </row>
  </sheetData>
  <mergeCells count="104">
    <mergeCell ref="L9:L11"/>
    <mergeCell ref="K12:K24"/>
    <mergeCell ref="U20:V20"/>
    <mergeCell ref="U21:V21"/>
    <mergeCell ref="U22:V22"/>
    <mergeCell ref="U28:V28"/>
    <mergeCell ref="J9:J11"/>
    <mergeCell ref="J12:J24"/>
    <mergeCell ref="J25:J31"/>
    <mergeCell ref="L12:L24"/>
    <mergeCell ref="K25:K31"/>
    <mergeCell ref="L25:L31"/>
    <mergeCell ref="L32:L53"/>
    <mergeCell ref="K54:K57"/>
    <mergeCell ref="L54:L57"/>
    <mergeCell ref="N12:N24"/>
    <mergeCell ref="U40:V40"/>
    <mergeCell ref="U35:V35"/>
    <mergeCell ref="U37:V37"/>
    <mergeCell ref="U38:V38"/>
    <mergeCell ref="U36:V36"/>
    <mergeCell ref="E58:E59"/>
    <mergeCell ref="C58:D59"/>
    <mergeCell ref="C9:D11"/>
    <mergeCell ref="C12:D24"/>
    <mergeCell ref="C25:D31"/>
    <mergeCell ref="C32:D53"/>
    <mergeCell ref="C54:D57"/>
    <mergeCell ref="E9:E11"/>
    <mergeCell ref="E12:E24"/>
    <mergeCell ref="E25:E31"/>
    <mergeCell ref="E32:E53"/>
    <mergeCell ref="E54:E57"/>
    <mergeCell ref="F9:F11"/>
    <mergeCell ref="F12:F24"/>
    <mergeCell ref="F25:F31"/>
    <mergeCell ref="F32:F53"/>
    <mergeCell ref="F54:F57"/>
    <mergeCell ref="F58:F59"/>
    <mergeCell ref="K9:K11"/>
    <mergeCell ref="H54:H57"/>
    <mergeCell ref="J32:J53"/>
    <mergeCell ref="J54:J57"/>
    <mergeCell ref="I9:I11"/>
    <mergeCell ref="I54:I57"/>
    <mergeCell ref="G9:G11"/>
    <mergeCell ref="G12:G24"/>
    <mergeCell ref="G25:G31"/>
    <mergeCell ref="H9:H11"/>
    <mergeCell ref="H12:H24"/>
    <mergeCell ref="H25:H31"/>
    <mergeCell ref="H32:H53"/>
    <mergeCell ref="I12:I24"/>
    <mergeCell ref="I25:I31"/>
    <mergeCell ref="I32:I53"/>
    <mergeCell ref="K32:K53"/>
    <mergeCell ref="J65:L65"/>
    <mergeCell ref="J61:L61"/>
    <mergeCell ref="J62:L62"/>
    <mergeCell ref="J63:L63"/>
    <mergeCell ref="J64:L64"/>
    <mergeCell ref="B54:B57"/>
    <mergeCell ref="O12:O24"/>
    <mergeCell ref="P12:P24"/>
    <mergeCell ref="N25:N31"/>
    <mergeCell ref="B12:B24"/>
    <mergeCell ref="B25:B31"/>
    <mergeCell ref="G32:G53"/>
    <mergeCell ref="G54:G57"/>
    <mergeCell ref="O58:O59"/>
    <mergeCell ref="P58:P59"/>
    <mergeCell ref="M54:M57"/>
    <mergeCell ref="N54:N57"/>
    <mergeCell ref="O54:O57"/>
    <mergeCell ref="P54:P57"/>
    <mergeCell ref="M32:M53"/>
    <mergeCell ref="N32:N53"/>
    <mergeCell ref="O32:O53"/>
    <mergeCell ref="P32:P53"/>
    <mergeCell ref="M25:M31"/>
    <mergeCell ref="Q6:Q7"/>
    <mergeCell ref="O25:O31"/>
    <mergeCell ref="M58:M59"/>
    <mergeCell ref="N58:N59"/>
    <mergeCell ref="A1:N1"/>
    <mergeCell ref="G6:H6"/>
    <mergeCell ref="I6:J6"/>
    <mergeCell ref="K6:L6"/>
    <mergeCell ref="M6:P6"/>
    <mergeCell ref="A9:A11"/>
    <mergeCell ref="M9:M11"/>
    <mergeCell ref="N9:N11"/>
    <mergeCell ref="O9:O11"/>
    <mergeCell ref="P9:P11"/>
    <mergeCell ref="B9:B11"/>
    <mergeCell ref="A32:A53"/>
    <mergeCell ref="A54:A57"/>
    <mergeCell ref="B32:B53"/>
    <mergeCell ref="A12:A24"/>
    <mergeCell ref="A25:A31"/>
    <mergeCell ref="K58:K59"/>
    <mergeCell ref="L58:L59"/>
    <mergeCell ref="P25:P31"/>
    <mergeCell ref="M12:M24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43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108">
    <pageSetUpPr fitToPage="1"/>
  </sheetPr>
  <dimension ref="A1:W43"/>
  <sheetViews>
    <sheetView topLeftCell="A3" zoomScale="90" workbookViewId="0">
      <selection activeCell="T18" sqref="T18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4.28515625" customWidth="1"/>
  </cols>
  <sheetData>
    <row r="1" spans="1:23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3" ht="60.6" hidden="1" customHeight="1" x14ac:dyDescent="0.2"/>
    <row r="3" spans="1:23" s="3" customFormat="1" ht="12.75" customHeight="1" x14ac:dyDescent="0.2">
      <c r="K3" s="4"/>
      <c r="L3" s="4"/>
      <c r="M3" s="4"/>
      <c r="O3" s="5"/>
      <c r="P3" s="5"/>
      <c r="Q3" s="60"/>
    </row>
    <row r="4" spans="1:23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3" ht="39" customHeight="1" x14ac:dyDescent="0.2">
      <c r="A5" s="12" t="s">
        <v>81</v>
      </c>
      <c r="B5" s="13" t="s">
        <v>3</v>
      </c>
      <c r="C5" s="14">
        <f>SUM('SEM17'!B59+1)</f>
        <v>45775</v>
      </c>
      <c r="D5" s="15" t="s">
        <v>4</v>
      </c>
      <c r="E5" s="16">
        <f>SUM(B25)</f>
        <v>45781</v>
      </c>
      <c r="F5" s="17"/>
      <c r="G5" s="17"/>
      <c r="H5" s="17"/>
      <c r="I5" s="17"/>
      <c r="J5" s="17"/>
      <c r="K5" s="18"/>
      <c r="L5" s="18"/>
      <c r="P5" s="19"/>
    </row>
    <row r="6" spans="1:23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3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3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3" ht="19.5" customHeight="1" x14ac:dyDescent="0.2">
      <c r="A9" s="275" t="s">
        <v>20</v>
      </c>
      <c r="B9" s="278">
        <f>SUM(C5)</f>
        <v>45775</v>
      </c>
      <c r="C9" s="288" t="s">
        <v>79</v>
      </c>
      <c r="D9" s="289"/>
      <c r="E9" s="385"/>
      <c r="F9" s="385"/>
      <c r="G9" s="355">
        <v>0</v>
      </c>
      <c r="H9" s="355">
        <v>0</v>
      </c>
      <c r="I9" s="355">
        <v>0</v>
      </c>
      <c r="J9" s="355">
        <v>0</v>
      </c>
      <c r="K9" s="385"/>
      <c r="L9" s="385"/>
      <c r="M9" s="382">
        <f>(F11-E11)+(L11-K11)</f>
        <v>0</v>
      </c>
      <c r="N9" s="382">
        <f>(H9-G9)</f>
        <v>0</v>
      </c>
      <c r="O9" s="382">
        <f>(J9-I9)</f>
        <v>0</v>
      </c>
      <c r="P9" s="382">
        <f>SUM(M9:O11)</f>
        <v>0</v>
      </c>
      <c r="R9" s="34"/>
      <c r="S9" s="34"/>
      <c r="T9" s="34"/>
    </row>
    <row r="10" spans="1:23" ht="19.5" customHeight="1" x14ac:dyDescent="0.2">
      <c r="A10" s="276"/>
      <c r="B10" s="279"/>
      <c r="C10" s="290"/>
      <c r="D10" s="291"/>
      <c r="E10" s="386"/>
      <c r="F10" s="386"/>
      <c r="G10" s="356"/>
      <c r="H10" s="356"/>
      <c r="I10" s="356"/>
      <c r="J10" s="356"/>
      <c r="K10" s="386"/>
      <c r="L10" s="386"/>
      <c r="M10" s="383"/>
      <c r="N10" s="383"/>
      <c r="O10" s="383"/>
      <c r="P10" s="383"/>
      <c r="S10" s="34"/>
    </row>
    <row r="11" spans="1:23" ht="19.5" customHeight="1" x14ac:dyDescent="0.2">
      <c r="A11" s="277"/>
      <c r="B11" s="280"/>
      <c r="C11" s="292"/>
      <c r="D11" s="293"/>
      <c r="E11" s="387"/>
      <c r="F11" s="387"/>
      <c r="G11" s="357"/>
      <c r="H11" s="357"/>
      <c r="I11" s="357"/>
      <c r="J11" s="357"/>
      <c r="K11" s="387"/>
      <c r="L11" s="387"/>
      <c r="M11" s="384"/>
      <c r="N11" s="384"/>
      <c r="O11" s="384"/>
      <c r="P11" s="384"/>
      <c r="Q11" s="62">
        <v>0</v>
      </c>
    </row>
    <row r="12" spans="1:23" ht="19.5" customHeight="1" x14ac:dyDescent="0.2">
      <c r="A12" s="275" t="s">
        <v>22</v>
      </c>
      <c r="B12" s="278">
        <f>SUM(B9+1)</f>
        <v>45776</v>
      </c>
      <c r="C12" s="288" t="s">
        <v>79</v>
      </c>
      <c r="D12" s="289"/>
      <c r="E12" s="385"/>
      <c r="F12" s="385"/>
      <c r="G12" s="355">
        <v>0</v>
      </c>
      <c r="H12" s="355">
        <v>0</v>
      </c>
      <c r="I12" s="355">
        <v>0</v>
      </c>
      <c r="J12" s="355">
        <v>0</v>
      </c>
      <c r="K12" s="385"/>
      <c r="L12" s="385"/>
      <c r="M12" s="382">
        <f>(F14-E14)+(L14-K14)</f>
        <v>0</v>
      </c>
      <c r="N12" s="382">
        <f>(H12-G12)</f>
        <v>0</v>
      </c>
      <c r="O12" s="382">
        <f>(J12-I12)</f>
        <v>0</v>
      </c>
      <c r="P12" s="382">
        <f>SUM(M12:O14)</f>
        <v>0</v>
      </c>
      <c r="R12" s="34"/>
      <c r="S12" s="34"/>
      <c r="U12" s="34"/>
      <c r="W12" s="34"/>
    </row>
    <row r="13" spans="1:23" ht="19.5" customHeight="1" x14ac:dyDescent="0.2">
      <c r="A13" s="276"/>
      <c r="B13" s="279"/>
      <c r="C13" s="290"/>
      <c r="D13" s="291"/>
      <c r="E13" s="386"/>
      <c r="F13" s="386"/>
      <c r="G13" s="356"/>
      <c r="H13" s="356"/>
      <c r="I13" s="356"/>
      <c r="J13" s="356"/>
      <c r="K13" s="386"/>
      <c r="L13" s="386"/>
      <c r="M13" s="383"/>
      <c r="N13" s="383"/>
      <c r="O13" s="383"/>
      <c r="P13" s="383"/>
      <c r="S13" s="34"/>
      <c r="T13" s="34"/>
    </row>
    <row r="14" spans="1:23" ht="19.5" customHeight="1" x14ac:dyDescent="0.2">
      <c r="A14" s="277"/>
      <c r="B14" s="280"/>
      <c r="C14" s="292"/>
      <c r="D14" s="293"/>
      <c r="E14" s="387"/>
      <c r="F14" s="387"/>
      <c r="G14" s="357"/>
      <c r="H14" s="357"/>
      <c r="I14" s="357"/>
      <c r="J14" s="357"/>
      <c r="K14" s="387"/>
      <c r="L14" s="387"/>
      <c r="M14" s="384"/>
      <c r="N14" s="384"/>
      <c r="O14" s="384"/>
      <c r="P14" s="384"/>
      <c r="Q14" s="62">
        <v>0</v>
      </c>
    </row>
    <row r="15" spans="1:23" ht="19.5" customHeight="1" x14ac:dyDescent="0.2">
      <c r="A15" s="275" t="s">
        <v>26</v>
      </c>
      <c r="B15" s="278">
        <f>SUM(B12+1)</f>
        <v>45777</v>
      </c>
      <c r="C15" s="288" t="s">
        <v>79</v>
      </c>
      <c r="D15" s="289"/>
      <c r="E15" s="352"/>
      <c r="F15" s="352"/>
      <c r="G15" s="355">
        <v>0</v>
      </c>
      <c r="H15" s="355">
        <v>0</v>
      </c>
      <c r="I15" s="355">
        <v>0</v>
      </c>
      <c r="J15" s="355">
        <v>0</v>
      </c>
      <c r="K15" s="352"/>
      <c r="L15" s="352"/>
      <c r="M15" s="382">
        <f>(F17-E17)+(L17-K17)</f>
        <v>0</v>
      </c>
      <c r="N15" s="382">
        <f>(H15-G15)</f>
        <v>0</v>
      </c>
      <c r="O15" s="382">
        <f>(J15-I15)</f>
        <v>0</v>
      </c>
      <c r="P15" s="382">
        <f>SUM(M15:O17)</f>
        <v>0</v>
      </c>
      <c r="R15" s="34"/>
      <c r="S15" s="34"/>
      <c r="U15" s="34"/>
    </row>
    <row r="16" spans="1:23" ht="19.5" customHeight="1" x14ac:dyDescent="0.2">
      <c r="A16" s="276"/>
      <c r="B16" s="279"/>
      <c r="C16" s="290"/>
      <c r="D16" s="291"/>
      <c r="E16" s="353"/>
      <c r="F16" s="353"/>
      <c r="G16" s="356"/>
      <c r="H16" s="356"/>
      <c r="I16" s="356"/>
      <c r="J16" s="356"/>
      <c r="K16" s="353"/>
      <c r="L16" s="353"/>
      <c r="M16" s="383"/>
      <c r="N16" s="383"/>
      <c r="O16" s="383"/>
      <c r="P16" s="383"/>
    </row>
    <row r="17" spans="1:23" ht="19.5" customHeight="1" x14ac:dyDescent="0.2">
      <c r="A17" s="277"/>
      <c r="B17" s="280"/>
      <c r="C17" s="292"/>
      <c r="D17" s="293"/>
      <c r="E17" s="354"/>
      <c r="F17" s="354"/>
      <c r="G17" s="357"/>
      <c r="H17" s="357"/>
      <c r="I17" s="357"/>
      <c r="J17" s="357"/>
      <c r="K17" s="354"/>
      <c r="L17" s="354"/>
      <c r="M17" s="384"/>
      <c r="N17" s="384"/>
      <c r="O17" s="384"/>
      <c r="P17" s="384"/>
      <c r="Q17" s="62">
        <v>0</v>
      </c>
    </row>
    <row r="18" spans="1:23" ht="19.5" customHeight="1" x14ac:dyDescent="0.2">
      <c r="A18" s="275" t="s">
        <v>30</v>
      </c>
      <c r="B18" s="278">
        <f>SUM(B15+1)</f>
        <v>45778</v>
      </c>
      <c r="C18" s="288" t="s">
        <v>77</v>
      </c>
      <c r="D18" s="289"/>
      <c r="E18" s="352"/>
      <c r="F18" s="352"/>
      <c r="G18" s="355">
        <v>0</v>
      </c>
      <c r="H18" s="355">
        <v>0</v>
      </c>
      <c r="I18" s="355">
        <v>0</v>
      </c>
      <c r="J18" s="355">
        <v>0</v>
      </c>
      <c r="K18" s="352"/>
      <c r="L18" s="352"/>
      <c r="M18" s="382">
        <f>(F20-E20)+(L20-K20)</f>
        <v>0</v>
      </c>
      <c r="N18" s="382">
        <f>(H18-G18)</f>
        <v>0</v>
      </c>
      <c r="O18" s="382">
        <f>(J18-I18)</f>
        <v>0</v>
      </c>
      <c r="P18" s="382">
        <f>SUM(M18:O20)</f>
        <v>0</v>
      </c>
      <c r="R18" s="34"/>
      <c r="S18" s="34"/>
      <c r="U18" s="34"/>
    </row>
    <row r="19" spans="1:23" ht="19.5" customHeight="1" x14ac:dyDescent="0.2">
      <c r="A19" s="276"/>
      <c r="B19" s="279"/>
      <c r="C19" s="290"/>
      <c r="D19" s="291"/>
      <c r="E19" s="353"/>
      <c r="F19" s="353"/>
      <c r="G19" s="356"/>
      <c r="H19" s="356"/>
      <c r="I19" s="356"/>
      <c r="J19" s="356"/>
      <c r="K19" s="353"/>
      <c r="L19" s="353"/>
      <c r="M19" s="383"/>
      <c r="N19" s="383"/>
      <c r="O19" s="383"/>
      <c r="P19" s="383"/>
      <c r="S19" s="34"/>
      <c r="T19" s="34"/>
      <c r="W19" s="174"/>
    </row>
    <row r="20" spans="1:23" ht="19.5" customHeight="1" x14ac:dyDescent="0.2">
      <c r="A20" s="277"/>
      <c r="B20" s="280"/>
      <c r="C20" s="292"/>
      <c r="D20" s="293"/>
      <c r="E20" s="354"/>
      <c r="F20" s="354"/>
      <c r="G20" s="357"/>
      <c r="H20" s="357"/>
      <c r="I20" s="357"/>
      <c r="J20" s="357"/>
      <c r="K20" s="354"/>
      <c r="L20" s="354"/>
      <c r="M20" s="384"/>
      <c r="N20" s="384"/>
      <c r="O20" s="384"/>
      <c r="P20" s="384"/>
      <c r="Q20" s="62">
        <v>0</v>
      </c>
    </row>
    <row r="21" spans="1:23" ht="19.5" customHeight="1" x14ac:dyDescent="0.2">
      <c r="A21" s="275" t="s">
        <v>31</v>
      </c>
      <c r="B21" s="278">
        <f>SUM(B18+1)</f>
        <v>45779</v>
      </c>
      <c r="C21" s="288" t="s">
        <v>79</v>
      </c>
      <c r="D21" s="289"/>
      <c r="E21" s="352"/>
      <c r="F21" s="352"/>
      <c r="G21" s="355">
        <v>0</v>
      </c>
      <c r="H21" s="355">
        <v>0</v>
      </c>
      <c r="I21" s="355">
        <v>0</v>
      </c>
      <c r="J21" s="355">
        <v>0</v>
      </c>
      <c r="K21" s="352"/>
      <c r="L21" s="352"/>
      <c r="M21" s="348">
        <f>(F23-E23)+(L23-K23)</f>
        <v>0</v>
      </c>
      <c r="N21" s="382">
        <f>(H21-G21)</f>
        <v>0</v>
      </c>
      <c r="O21" s="382">
        <f>(J21-I21)</f>
        <v>0</v>
      </c>
      <c r="P21" s="382">
        <f>SUM(M21:O23)</f>
        <v>0</v>
      </c>
      <c r="R21" s="34"/>
      <c r="S21" s="34"/>
      <c r="W21" s="34"/>
    </row>
    <row r="22" spans="1:23" ht="19.5" customHeight="1" x14ac:dyDescent="0.2">
      <c r="A22" s="276"/>
      <c r="B22" s="279"/>
      <c r="C22" s="290"/>
      <c r="D22" s="291"/>
      <c r="E22" s="353"/>
      <c r="F22" s="353"/>
      <c r="G22" s="356"/>
      <c r="H22" s="356"/>
      <c r="I22" s="356"/>
      <c r="J22" s="356"/>
      <c r="K22" s="353"/>
      <c r="L22" s="353"/>
      <c r="M22" s="349"/>
      <c r="N22" s="383"/>
      <c r="O22" s="383"/>
      <c r="P22" s="383"/>
      <c r="S22" s="34"/>
      <c r="W22" s="34"/>
    </row>
    <row r="23" spans="1:23" ht="19.5" customHeight="1" x14ac:dyDescent="0.2">
      <c r="A23" s="277"/>
      <c r="B23" s="280"/>
      <c r="C23" s="292"/>
      <c r="D23" s="293"/>
      <c r="E23" s="354"/>
      <c r="F23" s="354"/>
      <c r="G23" s="357"/>
      <c r="H23" s="357"/>
      <c r="I23" s="357"/>
      <c r="J23" s="357"/>
      <c r="K23" s="354"/>
      <c r="L23" s="354"/>
      <c r="M23" s="350"/>
      <c r="N23" s="384"/>
      <c r="O23" s="384"/>
      <c r="P23" s="384"/>
      <c r="Q23" s="62">
        <v>0</v>
      </c>
      <c r="W23" s="34"/>
    </row>
    <row r="24" spans="1:23" ht="19.5" customHeight="1" x14ac:dyDescent="0.2">
      <c r="A24" s="35" t="s">
        <v>34</v>
      </c>
      <c r="B24" s="36">
        <f>SUM(B21+1)</f>
        <v>45780</v>
      </c>
      <c r="C24" s="294"/>
      <c r="D24" s="295"/>
      <c r="E24" s="117"/>
      <c r="F24" s="107"/>
      <c r="G24" s="107"/>
      <c r="H24" s="107"/>
      <c r="I24" s="107"/>
      <c r="J24" s="107"/>
      <c r="K24" s="107"/>
      <c r="L24" s="107"/>
      <c r="M24" s="263">
        <f>(F25-E25)+(H25-G25)</f>
        <v>0</v>
      </c>
      <c r="N24" s="263">
        <f>(G25-F25)+(I25-H25)</f>
        <v>0</v>
      </c>
      <c r="O24" s="263">
        <f>(H25-G25)+(J25-I25)</f>
        <v>0</v>
      </c>
      <c r="P24" s="263">
        <f>(I25-H25)+(K25-J25)</f>
        <v>0</v>
      </c>
    </row>
    <row r="25" spans="1:23" ht="19.5" customHeight="1" x14ac:dyDescent="0.2">
      <c r="A25" s="37" t="s">
        <v>35</v>
      </c>
      <c r="B25" s="36">
        <f>SUM(B24+1)</f>
        <v>45781</v>
      </c>
      <c r="C25" s="298"/>
      <c r="D25" s="299"/>
      <c r="E25" s="116"/>
      <c r="F25" s="101"/>
      <c r="G25" s="101"/>
      <c r="H25" s="101"/>
      <c r="I25" s="101"/>
      <c r="J25" s="101"/>
      <c r="K25" s="101"/>
      <c r="L25" s="101"/>
      <c r="M25" s="264"/>
      <c r="N25" s="264"/>
      <c r="O25" s="264"/>
      <c r="P25" s="264"/>
    </row>
    <row r="26" spans="1:23" ht="30" customHeight="1" x14ac:dyDescent="0.2">
      <c r="A26" s="38"/>
      <c r="B26" s="38"/>
      <c r="C26" s="38"/>
      <c r="D26" s="38"/>
      <c r="E26" s="39"/>
      <c r="F26" s="40"/>
      <c r="G26" s="40"/>
      <c r="H26" s="38"/>
      <c r="I26" s="38"/>
      <c r="J26" s="38"/>
      <c r="K26" s="41"/>
      <c r="L26" s="41"/>
      <c r="M26" s="41"/>
      <c r="N26" s="38"/>
    </row>
    <row r="27" spans="1:23" ht="30.75" customHeight="1" x14ac:dyDescent="0.2">
      <c r="A27" s="38"/>
      <c r="B27" s="38"/>
      <c r="C27" s="38"/>
      <c r="D27" s="38"/>
      <c r="F27" s="38"/>
      <c r="G27" s="38"/>
      <c r="H27" s="38"/>
      <c r="I27" s="38"/>
      <c r="J27" s="281" t="s">
        <v>36</v>
      </c>
      <c r="K27" s="281"/>
      <c r="L27" s="281"/>
      <c r="M27" s="108">
        <f>SUM(M9+M12+M15+M18+M21+M24+M25)</f>
        <v>0</v>
      </c>
      <c r="N27" s="110">
        <f>SUM(N9+N12+N15+N18+N21+N24+N25)</f>
        <v>0</v>
      </c>
      <c r="O27" s="109">
        <f>SUM(O9+O12+O15+O18+O21+O24+O25)</f>
        <v>0</v>
      </c>
      <c r="P27" s="111">
        <f>SUM(P9+P12+P15+P18+P21+P24+P25)</f>
        <v>0</v>
      </c>
    </row>
    <row r="28" spans="1:23" ht="30.75" customHeight="1" x14ac:dyDescent="0.2">
      <c r="A28" s="38"/>
      <c r="B28" s="38"/>
      <c r="C28" s="38"/>
      <c r="D28" s="38"/>
      <c r="F28" s="38"/>
      <c r="G28" s="38"/>
      <c r="H28" s="38"/>
      <c r="I28" s="38"/>
      <c r="J28" s="281" t="s">
        <v>37</v>
      </c>
      <c r="K28" s="281"/>
      <c r="L28" s="282"/>
      <c r="M28" s="42"/>
      <c r="N28" s="51">
        <f>SUM(Q9:Q25)</f>
        <v>0</v>
      </c>
      <c r="O28" s="43"/>
    </row>
    <row r="29" spans="1:23" ht="30.75" customHeight="1" x14ac:dyDescent="0.2">
      <c r="A29" s="38"/>
      <c r="B29" s="38"/>
      <c r="C29" s="38"/>
      <c r="D29" s="38"/>
      <c r="F29" s="38"/>
      <c r="G29" s="38"/>
      <c r="H29" s="38"/>
      <c r="I29" s="38"/>
      <c r="J29" s="281" t="s">
        <v>38</v>
      </c>
      <c r="K29" s="281"/>
      <c r="L29" s="282"/>
      <c r="M29" s="42"/>
      <c r="N29" s="51">
        <f>SUM(P27-N28)</f>
        <v>0</v>
      </c>
      <c r="O29" s="43"/>
    </row>
    <row r="30" spans="1:23" ht="30.75" customHeight="1" x14ac:dyDescent="0.2">
      <c r="A30" s="38"/>
      <c r="B30" s="38"/>
      <c r="C30" s="38"/>
      <c r="D30" s="38"/>
      <c r="F30" s="38"/>
      <c r="G30" s="38"/>
      <c r="H30" s="38"/>
      <c r="I30" s="38"/>
      <c r="J30" s="281" t="s">
        <v>39</v>
      </c>
      <c r="K30" s="281"/>
      <c r="L30" s="282"/>
      <c r="M30" s="42"/>
      <c r="N30" s="51">
        <f>'SEM17'!N65</f>
        <v>0.68472222222222312</v>
      </c>
      <c r="O30" s="43"/>
    </row>
    <row r="31" spans="1:23" ht="30.75" customHeight="1" x14ac:dyDescent="0.2">
      <c r="H31" s="38"/>
      <c r="I31" s="38"/>
      <c r="J31" s="281" t="s">
        <v>40</v>
      </c>
      <c r="K31" s="281"/>
      <c r="L31" s="282"/>
      <c r="M31" s="44"/>
      <c r="N31" s="52">
        <f>N29+N30</f>
        <v>0.68472222222222312</v>
      </c>
      <c r="O31" s="45"/>
    </row>
    <row r="38" spans="6:9" x14ac:dyDescent="0.2">
      <c r="F38" s="38"/>
      <c r="G38" s="38"/>
      <c r="H38" s="38"/>
      <c r="I38" s="38"/>
    </row>
    <row r="39" spans="6:9" x14ac:dyDescent="0.2">
      <c r="F39" s="38"/>
      <c r="G39" s="38"/>
      <c r="H39" s="38"/>
      <c r="I39" s="38"/>
    </row>
    <row r="40" spans="6:9" x14ac:dyDescent="0.2">
      <c r="F40" s="38"/>
      <c r="G40" s="38"/>
      <c r="H40" s="38"/>
      <c r="I40" s="38"/>
    </row>
    <row r="41" spans="6:9" x14ac:dyDescent="0.2">
      <c r="F41" s="38"/>
      <c r="G41" s="38"/>
      <c r="H41" s="38"/>
      <c r="I41" s="38"/>
    </row>
    <row r="42" spans="6:9" x14ac:dyDescent="0.2">
      <c r="F42" s="38"/>
      <c r="G42" s="38"/>
      <c r="H42" s="38"/>
      <c r="I42" s="38"/>
    </row>
    <row r="43" spans="6:9" x14ac:dyDescent="0.2">
      <c r="F43" s="38"/>
      <c r="G43" s="38"/>
      <c r="H43" s="38"/>
      <c r="I43" s="38"/>
    </row>
  </sheetData>
  <mergeCells count="91">
    <mergeCell ref="K9:K11"/>
    <mergeCell ref="L9:L11"/>
    <mergeCell ref="K12:K14"/>
    <mergeCell ref="L12:L14"/>
    <mergeCell ref="K15:K17"/>
    <mergeCell ref="L15:L17"/>
    <mergeCell ref="C24:D25"/>
    <mergeCell ref="E9:E11"/>
    <mergeCell ref="F9:F11"/>
    <mergeCell ref="E12:E14"/>
    <mergeCell ref="F12:F14"/>
    <mergeCell ref="E15:E17"/>
    <mergeCell ref="F15:F17"/>
    <mergeCell ref="E18:E20"/>
    <mergeCell ref="F18:F20"/>
    <mergeCell ref="C18:D20"/>
    <mergeCell ref="C21:D23"/>
    <mergeCell ref="E21:E23"/>
    <mergeCell ref="F21:F23"/>
    <mergeCell ref="C9:D11"/>
    <mergeCell ref="C12:D14"/>
    <mergeCell ref="C15:D17"/>
    <mergeCell ref="M24:M25"/>
    <mergeCell ref="N24:N25"/>
    <mergeCell ref="O24:O25"/>
    <mergeCell ref="P24:P25"/>
    <mergeCell ref="Q6:Q7"/>
    <mergeCell ref="M9:M11"/>
    <mergeCell ref="N9:N11"/>
    <mergeCell ref="O9:O11"/>
    <mergeCell ref="P9:P11"/>
    <mergeCell ref="M12:M14"/>
    <mergeCell ref="N12:N14"/>
    <mergeCell ref="O12:O14"/>
    <mergeCell ref="P12:P14"/>
    <mergeCell ref="M21:M23"/>
    <mergeCell ref="N21:N23"/>
    <mergeCell ref="O21:O23"/>
    <mergeCell ref="A1:N1"/>
    <mergeCell ref="G6:H6"/>
    <mergeCell ref="I6:J6"/>
    <mergeCell ref="K6:L6"/>
    <mergeCell ref="M6:P6"/>
    <mergeCell ref="J31:L31"/>
    <mergeCell ref="J27:L27"/>
    <mergeCell ref="J28:L28"/>
    <mergeCell ref="J29:L29"/>
    <mergeCell ref="J30:L30"/>
    <mergeCell ref="A21:A23"/>
    <mergeCell ref="B9:B11"/>
    <mergeCell ref="B12:B14"/>
    <mergeCell ref="B15:B17"/>
    <mergeCell ref="B18:B20"/>
    <mergeCell ref="B21:B23"/>
    <mergeCell ref="A9:A11"/>
    <mergeCell ref="A12:A14"/>
    <mergeCell ref="A15:A17"/>
    <mergeCell ref="A18:A20"/>
    <mergeCell ref="M15:M17"/>
    <mergeCell ref="N15:N17"/>
    <mergeCell ref="O15:O17"/>
    <mergeCell ref="P15:P17"/>
    <mergeCell ref="M18:M20"/>
    <mergeCell ref="N18:N20"/>
    <mergeCell ref="O18:O20"/>
    <mergeCell ref="P18:P20"/>
    <mergeCell ref="P21:P23"/>
    <mergeCell ref="J18:J20"/>
    <mergeCell ref="J21:J23"/>
    <mergeCell ref="K21:K23"/>
    <mergeCell ref="L21:L23"/>
    <mergeCell ref="K18:K20"/>
    <mergeCell ref="L18:L20"/>
    <mergeCell ref="G18:G20"/>
    <mergeCell ref="G21:G23"/>
    <mergeCell ref="H18:H20"/>
    <mergeCell ref="H21:H23"/>
    <mergeCell ref="I18:I20"/>
    <mergeCell ref="I21:I23"/>
    <mergeCell ref="G9:G11"/>
    <mergeCell ref="G12:G14"/>
    <mergeCell ref="G15:G17"/>
    <mergeCell ref="J9:J11"/>
    <mergeCell ref="J12:J14"/>
    <mergeCell ref="J15:J17"/>
    <mergeCell ref="H9:H11"/>
    <mergeCell ref="H12:H14"/>
    <mergeCell ref="H15:H17"/>
    <mergeCell ref="I9:I11"/>
    <mergeCell ref="I12:I14"/>
    <mergeCell ref="I15:I17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84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euil107">
    <pageSetUpPr fitToPage="1"/>
  </sheetPr>
  <dimension ref="A1:AB115"/>
  <sheetViews>
    <sheetView topLeftCell="A43" zoomScale="90" workbookViewId="0">
      <selection activeCell="W63" sqref="W63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4.28515625" customWidth="1"/>
    <col min="19" max="19" width="12.85546875" customWidth="1"/>
    <col min="20" max="20" width="14.28515625" customWidth="1"/>
    <col min="21" max="21" width="13.28515625" customWidth="1"/>
    <col min="23" max="23" width="14" customWidth="1"/>
  </cols>
  <sheetData>
    <row r="1" spans="1:28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8" ht="60.6" hidden="1" customHeight="1" x14ac:dyDescent="0.2"/>
    <row r="3" spans="1:28" s="3" customFormat="1" ht="12.75" customHeight="1" x14ac:dyDescent="0.2">
      <c r="K3" s="4"/>
      <c r="L3" s="4"/>
      <c r="M3" s="4"/>
      <c r="O3" s="5"/>
      <c r="P3" s="5"/>
      <c r="Q3" s="60"/>
    </row>
    <row r="4" spans="1:28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8" ht="39" customHeight="1" x14ac:dyDescent="0.2">
      <c r="A5" s="12" t="s">
        <v>82</v>
      </c>
      <c r="B5" s="13" t="s">
        <v>3</v>
      </c>
      <c r="C5" s="14">
        <f>SUM('SEM18'!B25+1)</f>
        <v>45782</v>
      </c>
      <c r="D5" s="15" t="s">
        <v>4</v>
      </c>
      <c r="E5" s="16">
        <f>SUM(B97)</f>
        <v>45788</v>
      </c>
      <c r="F5" s="17"/>
      <c r="G5" s="17"/>
      <c r="H5" s="17"/>
      <c r="I5" s="17"/>
      <c r="J5" s="17"/>
      <c r="K5" s="18"/>
      <c r="L5" s="18"/>
      <c r="P5" s="19"/>
    </row>
    <row r="6" spans="1:28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8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8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8" ht="19.5" customHeight="1" x14ac:dyDescent="0.2">
      <c r="A9" s="275" t="s">
        <v>20</v>
      </c>
      <c r="B9" s="278">
        <f>SUM(C5)</f>
        <v>45782</v>
      </c>
      <c r="C9" s="294" t="s">
        <v>1173</v>
      </c>
      <c r="D9" s="295"/>
      <c r="E9" s="300"/>
      <c r="F9" s="300"/>
      <c r="G9" s="303">
        <v>0.35416666666666669</v>
      </c>
      <c r="H9" s="303">
        <v>0.52083333333333337</v>
      </c>
      <c r="I9" s="306">
        <v>0.5625</v>
      </c>
      <c r="J9" s="306">
        <v>0.72986111111111107</v>
      </c>
      <c r="K9" s="300"/>
      <c r="L9" s="300"/>
      <c r="M9" s="263">
        <f>(F36-E36)+(L36-K36)</f>
        <v>0</v>
      </c>
      <c r="N9" s="364">
        <f>(H9-G9)</f>
        <v>0.16666666666666669</v>
      </c>
      <c r="O9" s="321">
        <f>(J9-I9)</f>
        <v>0.16736111111111107</v>
      </c>
      <c r="P9" s="367">
        <f>SUM(M9:O36)</f>
        <v>0.33402777777777776</v>
      </c>
      <c r="R9" s="34" t="s">
        <v>242</v>
      </c>
      <c r="S9" s="34" t="s">
        <v>23</v>
      </c>
      <c r="W9" s="34"/>
    </row>
    <row r="10" spans="1:28" ht="19.5" customHeight="1" x14ac:dyDescent="0.2">
      <c r="A10" s="276"/>
      <c r="B10" s="279"/>
      <c r="C10" s="296"/>
      <c r="D10" s="297"/>
      <c r="E10" s="301"/>
      <c r="F10" s="301"/>
      <c r="G10" s="304"/>
      <c r="H10" s="304"/>
      <c r="I10" s="307"/>
      <c r="J10" s="307"/>
      <c r="K10" s="301"/>
      <c r="L10" s="301"/>
      <c r="M10" s="265"/>
      <c r="N10" s="365"/>
      <c r="O10" s="322"/>
      <c r="P10" s="368"/>
      <c r="S10" s="34" t="s">
        <v>612</v>
      </c>
      <c r="W10" s="34"/>
      <c r="X10" s="34"/>
    </row>
    <row r="11" spans="1:28" ht="19.5" customHeight="1" x14ac:dyDescent="0.2">
      <c r="A11" s="276"/>
      <c r="B11" s="279"/>
      <c r="C11" s="296"/>
      <c r="D11" s="297"/>
      <c r="E11" s="301"/>
      <c r="F11" s="301"/>
      <c r="G11" s="304"/>
      <c r="H11" s="304"/>
      <c r="I11" s="307"/>
      <c r="J11" s="307"/>
      <c r="K11" s="301"/>
      <c r="L11" s="301"/>
      <c r="M11" s="265"/>
      <c r="N11" s="365"/>
      <c r="O11" s="322"/>
      <c r="P11" s="368"/>
      <c r="S11" s="34" t="s">
        <v>1161</v>
      </c>
      <c r="U11" s="202" t="s">
        <v>182</v>
      </c>
    </row>
    <row r="12" spans="1:28" ht="19.5" customHeight="1" x14ac:dyDescent="0.2">
      <c r="A12" s="276"/>
      <c r="B12" s="279"/>
      <c r="C12" s="296"/>
      <c r="D12" s="297"/>
      <c r="E12" s="301"/>
      <c r="F12" s="301"/>
      <c r="G12" s="304"/>
      <c r="H12" s="304"/>
      <c r="I12" s="307"/>
      <c r="J12" s="307"/>
      <c r="K12" s="301"/>
      <c r="L12" s="301"/>
      <c r="M12" s="265"/>
      <c r="N12" s="365"/>
      <c r="O12" s="322"/>
      <c r="P12" s="368"/>
      <c r="S12" s="34" t="s">
        <v>1162</v>
      </c>
      <c r="W12" s="202" t="s">
        <v>182</v>
      </c>
      <c r="X12" s="330" t="s">
        <v>1178</v>
      </c>
      <c r="Y12" s="330"/>
    </row>
    <row r="13" spans="1:28" ht="19.5" customHeight="1" x14ac:dyDescent="0.2">
      <c r="A13" s="276"/>
      <c r="B13" s="279"/>
      <c r="C13" s="296"/>
      <c r="D13" s="297"/>
      <c r="E13" s="301"/>
      <c r="F13" s="301"/>
      <c r="G13" s="304"/>
      <c r="H13" s="304"/>
      <c r="I13" s="307"/>
      <c r="J13" s="307"/>
      <c r="K13" s="301"/>
      <c r="L13" s="301"/>
      <c r="M13" s="265"/>
      <c r="N13" s="365"/>
      <c r="O13" s="322"/>
      <c r="P13" s="368"/>
      <c r="S13" s="34" t="s">
        <v>1179</v>
      </c>
    </row>
    <row r="14" spans="1:28" ht="19.5" customHeight="1" x14ac:dyDescent="0.2">
      <c r="A14" s="276"/>
      <c r="B14" s="279"/>
      <c r="C14" s="296"/>
      <c r="D14" s="297"/>
      <c r="E14" s="301"/>
      <c r="F14" s="301"/>
      <c r="G14" s="304"/>
      <c r="H14" s="304"/>
      <c r="I14" s="307"/>
      <c r="J14" s="307"/>
      <c r="K14" s="301"/>
      <c r="L14" s="301"/>
      <c r="M14" s="265"/>
      <c r="N14" s="365"/>
      <c r="O14" s="322"/>
      <c r="P14" s="368"/>
      <c r="S14" s="34"/>
      <c r="T14" t="s">
        <v>204</v>
      </c>
      <c r="U14" s="316" t="s">
        <v>1180</v>
      </c>
      <c r="V14" s="316"/>
      <c r="W14" s="202" t="s">
        <v>182</v>
      </c>
      <c r="X14" s="168" t="s">
        <v>694</v>
      </c>
      <c r="Y14" s="220">
        <v>1021678</v>
      </c>
      <c r="Z14" s="330" t="s">
        <v>1181</v>
      </c>
      <c r="AA14" s="330"/>
      <c r="AB14" s="330"/>
    </row>
    <row r="15" spans="1:28" ht="19.5" customHeight="1" x14ac:dyDescent="0.2">
      <c r="A15" s="276"/>
      <c r="B15" s="279"/>
      <c r="C15" s="296"/>
      <c r="D15" s="297"/>
      <c r="E15" s="301"/>
      <c r="F15" s="301"/>
      <c r="G15" s="304"/>
      <c r="H15" s="304"/>
      <c r="I15" s="307"/>
      <c r="J15" s="307"/>
      <c r="K15" s="301"/>
      <c r="L15" s="301"/>
      <c r="M15" s="265"/>
      <c r="N15" s="365"/>
      <c r="O15" s="322"/>
      <c r="P15" s="368"/>
      <c r="S15" s="34"/>
      <c r="U15" s="1"/>
      <c r="V15" s="1"/>
      <c r="W15" s="34"/>
      <c r="X15" s="168"/>
      <c r="Y15" s="168"/>
      <c r="Z15" s="168"/>
      <c r="AA15" s="168"/>
      <c r="AB15" s="168"/>
    </row>
    <row r="16" spans="1:28" ht="19.5" customHeight="1" x14ac:dyDescent="0.2">
      <c r="A16" s="276"/>
      <c r="B16" s="279"/>
      <c r="C16" s="296"/>
      <c r="D16" s="297"/>
      <c r="E16" s="301"/>
      <c r="F16" s="301"/>
      <c r="G16" s="304"/>
      <c r="H16" s="304"/>
      <c r="I16" s="307"/>
      <c r="J16" s="307"/>
      <c r="K16" s="301"/>
      <c r="L16" s="301"/>
      <c r="M16" s="265"/>
      <c r="N16" s="365"/>
      <c r="O16" s="322"/>
      <c r="P16" s="368"/>
      <c r="S16" s="34"/>
      <c r="U16" s="1"/>
      <c r="V16" s="1"/>
      <c r="W16" s="34"/>
      <c r="X16" s="168"/>
      <c r="Y16" s="168"/>
      <c r="Z16" s="168"/>
      <c r="AA16" s="168"/>
      <c r="AB16" s="168"/>
    </row>
    <row r="17" spans="1:28" ht="19.5" customHeight="1" x14ac:dyDescent="0.2">
      <c r="A17" s="276"/>
      <c r="B17" s="279"/>
      <c r="C17" s="296"/>
      <c r="D17" s="297"/>
      <c r="E17" s="301"/>
      <c r="F17" s="301"/>
      <c r="G17" s="304"/>
      <c r="H17" s="304"/>
      <c r="I17" s="307"/>
      <c r="J17" s="307"/>
      <c r="K17" s="301"/>
      <c r="L17" s="301"/>
      <c r="M17" s="265"/>
      <c r="N17" s="365"/>
      <c r="O17" s="322"/>
      <c r="P17" s="368"/>
      <c r="S17" s="34"/>
      <c r="U17" s="1"/>
      <c r="V17" s="1"/>
      <c r="W17" s="34"/>
      <c r="X17" s="168"/>
      <c r="Y17" s="168"/>
      <c r="Z17" s="168"/>
      <c r="AA17" s="168"/>
      <c r="AB17" s="168"/>
    </row>
    <row r="18" spans="1:28" ht="19.5" customHeight="1" x14ac:dyDescent="0.2">
      <c r="A18" s="276"/>
      <c r="B18" s="279"/>
      <c r="C18" s="296"/>
      <c r="D18" s="297"/>
      <c r="E18" s="301"/>
      <c r="F18" s="301"/>
      <c r="G18" s="304"/>
      <c r="H18" s="304"/>
      <c r="I18" s="307"/>
      <c r="J18" s="307"/>
      <c r="K18" s="301"/>
      <c r="L18" s="301"/>
      <c r="M18" s="265"/>
      <c r="N18" s="365"/>
      <c r="O18" s="322"/>
      <c r="P18" s="368"/>
      <c r="S18" s="34"/>
      <c r="U18" s="1"/>
      <c r="V18" s="1"/>
      <c r="W18" s="34"/>
      <c r="X18" s="168"/>
      <c r="Y18" s="168"/>
      <c r="Z18" s="168"/>
      <c r="AA18" s="168"/>
      <c r="AB18" s="168"/>
    </row>
    <row r="19" spans="1:28" ht="19.5" customHeight="1" x14ac:dyDescent="0.2">
      <c r="A19" s="276"/>
      <c r="B19" s="279"/>
      <c r="C19" s="296"/>
      <c r="D19" s="297"/>
      <c r="E19" s="301"/>
      <c r="F19" s="301"/>
      <c r="G19" s="304"/>
      <c r="H19" s="304"/>
      <c r="I19" s="307"/>
      <c r="J19" s="307"/>
      <c r="K19" s="301"/>
      <c r="L19" s="301"/>
      <c r="M19" s="265"/>
      <c r="N19" s="365"/>
      <c r="O19" s="322"/>
      <c r="P19" s="368"/>
      <c r="S19" s="34"/>
    </row>
    <row r="20" spans="1:28" ht="19.5" customHeight="1" x14ac:dyDescent="0.2">
      <c r="A20" s="276"/>
      <c r="B20" s="279"/>
      <c r="C20" s="296"/>
      <c r="D20" s="297"/>
      <c r="E20" s="301"/>
      <c r="F20" s="301"/>
      <c r="G20" s="304"/>
      <c r="H20" s="304"/>
      <c r="I20" s="307"/>
      <c r="J20" s="307"/>
      <c r="K20" s="301"/>
      <c r="L20" s="301"/>
      <c r="M20" s="265"/>
      <c r="N20" s="365"/>
      <c r="O20" s="322"/>
      <c r="P20" s="368"/>
      <c r="S20" s="34"/>
    </row>
    <row r="21" spans="1:28" ht="19.5" customHeight="1" x14ac:dyDescent="0.2">
      <c r="A21" s="276"/>
      <c r="B21" s="279"/>
      <c r="C21" s="296"/>
      <c r="D21" s="297"/>
      <c r="E21" s="301"/>
      <c r="F21" s="301"/>
      <c r="G21" s="304"/>
      <c r="H21" s="304"/>
      <c r="I21" s="307"/>
      <c r="J21" s="307"/>
      <c r="K21" s="301"/>
      <c r="L21" s="301"/>
      <c r="M21" s="265"/>
      <c r="N21" s="365"/>
      <c r="O21" s="322"/>
      <c r="P21" s="368"/>
      <c r="R21" t="s">
        <v>171</v>
      </c>
      <c r="S21" s="34" t="s">
        <v>23</v>
      </c>
      <c r="W21" s="34"/>
      <c r="X21" s="34"/>
    </row>
    <row r="22" spans="1:28" ht="19.5" customHeight="1" x14ac:dyDescent="0.2">
      <c r="A22" s="276"/>
      <c r="B22" s="279"/>
      <c r="C22" s="296"/>
      <c r="D22" s="297"/>
      <c r="E22" s="301"/>
      <c r="F22" s="301"/>
      <c r="G22" s="304"/>
      <c r="H22" s="304"/>
      <c r="I22" s="307"/>
      <c r="J22" s="307"/>
      <c r="K22" s="301"/>
      <c r="L22" s="301"/>
      <c r="M22" s="265"/>
      <c r="N22" s="365"/>
      <c r="O22" s="322"/>
      <c r="P22" s="368"/>
      <c r="S22" s="34" t="s">
        <v>179</v>
      </c>
      <c r="W22" s="34"/>
      <c r="X22" s="34"/>
    </row>
    <row r="23" spans="1:28" ht="19.5" customHeight="1" x14ac:dyDescent="0.2">
      <c r="A23" s="276"/>
      <c r="B23" s="279"/>
      <c r="C23" s="296"/>
      <c r="D23" s="297"/>
      <c r="E23" s="301"/>
      <c r="F23" s="301"/>
      <c r="G23" s="304"/>
      <c r="H23" s="304"/>
      <c r="I23" s="307"/>
      <c r="J23" s="307"/>
      <c r="K23" s="301"/>
      <c r="L23" s="301"/>
      <c r="M23" s="265"/>
      <c r="N23" s="365"/>
      <c r="O23" s="322"/>
      <c r="P23" s="368"/>
      <c r="S23" s="34" t="s">
        <v>479</v>
      </c>
      <c r="W23" s="34"/>
      <c r="X23" s="34"/>
    </row>
    <row r="24" spans="1:28" ht="19.5" customHeight="1" x14ac:dyDescent="0.2">
      <c r="A24" s="276"/>
      <c r="B24" s="279"/>
      <c r="C24" s="296"/>
      <c r="D24" s="297"/>
      <c r="E24" s="301"/>
      <c r="F24" s="301"/>
      <c r="G24" s="304"/>
      <c r="H24" s="304"/>
      <c r="I24" s="307"/>
      <c r="J24" s="307"/>
      <c r="K24" s="301"/>
      <c r="L24" s="301"/>
      <c r="M24" s="265"/>
      <c r="N24" s="365"/>
      <c r="O24" s="322"/>
      <c r="P24" s="368"/>
      <c r="S24" s="34"/>
      <c r="T24" t="s">
        <v>1163</v>
      </c>
      <c r="U24" s="314" t="s">
        <v>1164</v>
      </c>
      <c r="V24" s="316"/>
      <c r="W24" s="202" t="s">
        <v>182</v>
      </c>
      <c r="X24" s="34"/>
    </row>
    <row r="25" spans="1:28" ht="19.5" customHeight="1" x14ac:dyDescent="0.2">
      <c r="A25" s="276"/>
      <c r="B25" s="279"/>
      <c r="C25" s="296"/>
      <c r="D25" s="297"/>
      <c r="E25" s="301"/>
      <c r="F25" s="301"/>
      <c r="G25" s="304"/>
      <c r="H25" s="304"/>
      <c r="I25" s="307"/>
      <c r="J25" s="307"/>
      <c r="K25" s="301"/>
      <c r="L25" s="301"/>
      <c r="M25" s="265"/>
      <c r="N25" s="365"/>
      <c r="O25" s="322"/>
      <c r="P25" s="368"/>
      <c r="S25" s="34"/>
      <c r="T25" t="s">
        <v>1167</v>
      </c>
      <c r="U25" s="314" t="s">
        <v>1171</v>
      </c>
      <c r="V25" s="316"/>
      <c r="W25" s="202" t="s">
        <v>182</v>
      </c>
      <c r="X25" s="34"/>
    </row>
    <row r="26" spans="1:28" ht="19.5" customHeight="1" x14ac:dyDescent="0.2">
      <c r="A26" s="276"/>
      <c r="B26" s="279"/>
      <c r="C26" s="296"/>
      <c r="D26" s="297"/>
      <c r="E26" s="301"/>
      <c r="F26" s="301"/>
      <c r="G26" s="304"/>
      <c r="H26" s="304"/>
      <c r="I26" s="307"/>
      <c r="J26" s="307"/>
      <c r="K26" s="301"/>
      <c r="L26" s="301"/>
      <c r="M26" s="265"/>
      <c r="N26" s="365"/>
      <c r="O26" s="322"/>
      <c r="P26" s="368"/>
      <c r="S26" s="34"/>
      <c r="T26" t="s">
        <v>1168</v>
      </c>
      <c r="U26" s="314" t="s">
        <v>1172</v>
      </c>
      <c r="V26" s="316"/>
      <c r="W26" s="202" t="s">
        <v>182</v>
      </c>
      <c r="X26" s="34"/>
    </row>
    <row r="27" spans="1:28" ht="19.5" customHeight="1" x14ac:dyDescent="0.2">
      <c r="A27" s="276"/>
      <c r="B27" s="279"/>
      <c r="C27" s="296"/>
      <c r="D27" s="297"/>
      <c r="E27" s="301"/>
      <c r="F27" s="301"/>
      <c r="G27" s="304"/>
      <c r="H27" s="304"/>
      <c r="I27" s="307"/>
      <c r="J27" s="307"/>
      <c r="K27" s="301"/>
      <c r="L27" s="301"/>
      <c r="M27" s="265"/>
      <c r="N27" s="365"/>
      <c r="O27" s="322"/>
      <c r="P27" s="368"/>
      <c r="S27" s="34"/>
      <c r="T27" s="34" t="s">
        <v>1169</v>
      </c>
      <c r="U27" s="314" t="s">
        <v>1165</v>
      </c>
      <c r="V27" s="316"/>
      <c r="W27" s="202" t="s">
        <v>182</v>
      </c>
      <c r="X27" s="34"/>
    </row>
    <row r="28" spans="1:28" ht="19.5" customHeight="1" x14ac:dyDescent="0.2">
      <c r="A28" s="276"/>
      <c r="B28" s="279"/>
      <c r="C28" s="296"/>
      <c r="D28" s="297"/>
      <c r="E28" s="301"/>
      <c r="F28" s="301"/>
      <c r="G28" s="304"/>
      <c r="H28" s="304"/>
      <c r="I28" s="307"/>
      <c r="J28" s="307"/>
      <c r="K28" s="301"/>
      <c r="L28" s="301"/>
      <c r="M28" s="265"/>
      <c r="N28" s="365"/>
      <c r="O28" s="322"/>
      <c r="P28" s="368"/>
      <c r="S28" s="34"/>
      <c r="T28" s="34" t="s">
        <v>1122</v>
      </c>
      <c r="U28" s="314" t="s">
        <v>1166</v>
      </c>
      <c r="V28" s="316"/>
      <c r="W28" s="202" t="s">
        <v>182</v>
      </c>
      <c r="X28" s="34"/>
    </row>
    <row r="29" spans="1:28" ht="19.5" customHeight="1" x14ac:dyDescent="0.2">
      <c r="A29" s="276"/>
      <c r="B29" s="279"/>
      <c r="C29" s="296"/>
      <c r="D29" s="297"/>
      <c r="E29" s="301"/>
      <c r="F29" s="301"/>
      <c r="G29" s="304"/>
      <c r="H29" s="304"/>
      <c r="I29" s="307"/>
      <c r="J29" s="307"/>
      <c r="K29" s="301"/>
      <c r="L29" s="301"/>
      <c r="M29" s="265"/>
      <c r="N29" s="365"/>
      <c r="O29" s="322"/>
      <c r="P29" s="368"/>
      <c r="S29" s="34" t="s">
        <v>1170</v>
      </c>
      <c r="T29" s="34"/>
      <c r="U29" s="202" t="s">
        <v>182</v>
      </c>
      <c r="V29" s="168" t="s">
        <v>694</v>
      </c>
      <c r="W29" s="220">
        <v>1021752</v>
      </c>
      <c r="X29" s="388" t="s">
        <v>1183</v>
      </c>
      <c r="Y29" s="388"/>
      <c r="Z29" s="388"/>
    </row>
    <row r="30" spans="1:28" ht="19.5" customHeight="1" x14ac:dyDescent="0.2">
      <c r="A30" s="276"/>
      <c r="B30" s="279"/>
      <c r="C30" s="296"/>
      <c r="D30" s="297"/>
      <c r="E30" s="301"/>
      <c r="F30" s="301"/>
      <c r="G30" s="304"/>
      <c r="H30" s="304"/>
      <c r="I30" s="307"/>
      <c r="J30" s="307"/>
      <c r="K30" s="301"/>
      <c r="L30" s="301"/>
      <c r="M30" s="265"/>
      <c r="N30" s="365"/>
      <c r="O30" s="322"/>
      <c r="P30" s="368"/>
      <c r="S30" s="34" t="s">
        <v>1182</v>
      </c>
      <c r="T30" s="34"/>
      <c r="U30" s="202" t="s">
        <v>182</v>
      </c>
      <c r="V30" s="168"/>
      <c r="W30" s="168"/>
      <c r="X30" s="34"/>
    </row>
    <row r="31" spans="1:28" ht="19.5" customHeight="1" x14ac:dyDescent="0.2">
      <c r="A31" s="276"/>
      <c r="B31" s="279"/>
      <c r="C31" s="296"/>
      <c r="D31" s="297"/>
      <c r="E31" s="301"/>
      <c r="F31" s="301"/>
      <c r="G31" s="304"/>
      <c r="H31" s="304"/>
      <c r="I31" s="307"/>
      <c r="J31" s="307"/>
      <c r="K31" s="301"/>
      <c r="L31" s="301"/>
      <c r="M31" s="265"/>
      <c r="N31" s="365"/>
      <c r="O31" s="322"/>
      <c r="P31" s="368"/>
      <c r="R31" s="34" t="s">
        <v>975</v>
      </c>
      <c r="S31" s="34" t="s">
        <v>32</v>
      </c>
      <c r="T31" s="34"/>
      <c r="U31" s="34"/>
      <c r="V31" s="168"/>
      <c r="W31" s="168"/>
      <c r="X31" s="34"/>
    </row>
    <row r="32" spans="1:28" ht="19.5" customHeight="1" x14ac:dyDescent="0.2">
      <c r="A32" s="276"/>
      <c r="B32" s="279"/>
      <c r="C32" s="296"/>
      <c r="D32" s="297"/>
      <c r="E32" s="301"/>
      <c r="F32" s="301"/>
      <c r="G32" s="304"/>
      <c r="H32" s="304"/>
      <c r="I32" s="307"/>
      <c r="J32" s="307"/>
      <c r="K32" s="301"/>
      <c r="L32" s="301"/>
      <c r="M32" s="265"/>
      <c r="N32" s="365"/>
      <c r="O32" s="322"/>
      <c r="P32" s="368"/>
      <c r="S32" s="34" t="s">
        <v>976</v>
      </c>
      <c r="X32" s="34"/>
    </row>
    <row r="33" spans="1:27" ht="19.5" customHeight="1" x14ac:dyDescent="0.2">
      <c r="A33" s="276"/>
      <c r="B33" s="279"/>
      <c r="C33" s="296"/>
      <c r="D33" s="297"/>
      <c r="E33" s="301"/>
      <c r="F33" s="301"/>
      <c r="G33" s="304"/>
      <c r="H33" s="304"/>
      <c r="I33" s="307"/>
      <c r="J33" s="307"/>
      <c r="K33" s="301"/>
      <c r="L33" s="301"/>
      <c r="M33" s="265"/>
      <c r="N33" s="365"/>
      <c r="O33" s="322"/>
      <c r="P33" s="368"/>
      <c r="S33" s="34" t="s">
        <v>1174</v>
      </c>
      <c r="W33" s="202" t="s">
        <v>182</v>
      </c>
      <c r="X33" s="34"/>
    </row>
    <row r="34" spans="1:27" ht="19.5" customHeight="1" x14ac:dyDescent="0.2">
      <c r="A34" s="276"/>
      <c r="B34" s="279"/>
      <c r="C34" s="296"/>
      <c r="D34" s="297"/>
      <c r="E34" s="301"/>
      <c r="F34" s="301"/>
      <c r="G34" s="304"/>
      <c r="H34" s="304"/>
      <c r="I34" s="307"/>
      <c r="J34" s="307"/>
      <c r="K34" s="301"/>
      <c r="L34" s="301"/>
      <c r="M34" s="265"/>
      <c r="N34" s="365"/>
      <c r="O34" s="322"/>
      <c r="P34" s="368"/>
      <c r="S34" s="34" t="s">
        <v>1175</v>
      </c>
      <c r="W34" s="34"/>
      <c r="X34" s="34"/>
    </row>
    <row r="35" spans="1:27" ht="19.5" customHeight="1" x14ac:dyDescent="0.2">
      <c r="A35" s="276"/>
      <c r="B35" s="279"/>
      <c r="C35" s="296"/>
      <c r="D35" s="297"/>
      <c r="E35" s="301"/>
      <c r="F35" s="301"/>
      <c r="G35" s="304"/>
      <c r="H35" s="304"/>
      <c r="I35" s="307"/>
      <c r="J35" s="307"/>
      <c r="K35" s="301"/>
      <c r="L35" s="301"/>
      <c r="M35" s="265"/>
      <c r="N35" s="365"/>
      <c r="O35" s="322"/>
      <c r="P35" s="368"/>
      <c r="S35" s="34"/>
      <c r="T35" t="s">
        <v>1176</v>
      </c>
      <c r="U35" s="316" t="s">
        <v>1177</v>
      </c>
      <c r="V35" s="316"/>
      <c r="W35" s="202" t="s">
        <v>182</v>
      </c>
      <c r="X35" s="330" t="s">
        <v>1178</v>
      </c>
      <c r="Y35" s="330"/>
    </row>
    <row r="36" spans="1:27" ht="19.5" customHeight="1" x14ac:dyDescent="0.2">
      <c r="A36" s="277"/>
      <c r="B36" s="280"/>
      <c r="C36" s="298"/>
      <c r="D36" s="299"/>
      <c r="E36" s="302"/>
      <c r="F36" s="302"/>
      <c r="G36" s="305"/>
      <c r="H36" s="305"/>
      <c r="I36" s="308"/>
      <c r="J36" s="308"/>
      <c r="K36" s="302"/>
      <c r="L36" s="302"/>
      <c r="M36" s="264"/>
      <c r="N36" s="366"/>
      <c r="O36" s="323"/>
      <c r="P36" s="369"/>
      <c r="Q36" s="62">
        <v>0.29166666666666669</v>
      </c>
      <c r="Y36" s="34"/>
    </row>
    <row r="37" spans="1:27" ht="19.5" customHeight="1" x14ac:dyDescent="0.2">
      <c r="A37" s="275" t="s">
        <v>22</v>
      </c>
      <c r="B37" s="278">
        <f>SUM(B9+1)</f>
        <v>45783</v>
      </c>
      <c r="C37" s="294" t="s">
        <v>1185</v>
      </c>
      <c r="D37" s="295"/>
      <c r="E37" s="300"/>
      <c r="F37" s="300"/>
      <c r="G37" s="303">
        <v>0.3263888888888889</v>
      </c>
      <c r="H37" s="303">
        <v>0.52083333333333337</v>
      </c>
      <c r="I37" s="324">
        <v>0.55208333333333337</v>
      </c>
      <c r="J37" s="324">
        <v>0.75208333333333333</v>
      </c>
      <c r="K37" s="300"/>
      <c r="L37" s="300"/>
      <c r="M37" s="263">
        <f>(F51-E51)+(L51-K51)</f>
        <v>0</v>
      </c>
      <c r="N37" s="364">
        <f>(H37-G37)</f>
        <v>0.19444444444444448</v>
      </c>
      <c r="O37" s="321">
        <f>(J37-I37)</f>
        <v>0.19999999999999996</v>
      </c>
      <c r="P37" s="367">
        <f>SUM(M37:O51)</f>
        <v>0.39444444444444443</v>
      </c>
      <c r="R37" s="34" t="s">
        <v>975</v>
      </c>
      <c r="S37" s="34" t="s">
        <v>48</v>
      </c>
    </row>
    <row r="38" spans="1:27" ht="19.5" customHeight="1" x14ac:dyDescent="0.2">
      <c r="A38" s="276"/>
      <c r="B38" s="279"/>
      <c r="C38" s="296"/>
      <c r="D38" s="297"/>
      <c r="E38" s="301"/>
      <c r="F38" s="301"/>
      <c r="G38" s="304"/>
      <c r="H38" s="304"/>
      <c r="I38" s="325"/>
      <c r="J38" s="325"/>
      <c r="K38" s="301"/>
      <c r="L38" s="301"/>
      <c r="M38" s="265"/>
      <c r="N38" s="365"/>
      <c r="O38" s="322"/>
      <c r="P38" s="368"/>
      <c r="S38" s="34" t="s">
        <v>976</v>
      </c>
    </row>
    <row r="39" spans="1:27" ht="19.5" customHeight="1" x14ac:dyDescent="0.2">
      <c r="A39" s="276"/>
      <c r="B39" s="279"/>
      <c r="C39" s="296"/>
      <c r="D39" s="297"/>
      <c r="E39" s="301"/>
      <c r="F39" s="301"/>
      <c r="G39" s="304"/>
      <c r="H39" s="304"/>
      <c r="I39" s="325"/>
      <c r="J39" s="325"/>
      <c r="K39" s="301"/>
      <c r="L39" s="301"/>
      <c r="M39" s="265"/>
      <c r="N39" s="365"/>
      <c r="O39" s="322"/>
      <c r="P39" s="368"/>
      <c r="S39" s="34" t="s">
        <v>758</v>
      </c>
    </row>
    <row r="40" spans="1:27" ht="19.5" customHeight="1" x14ac:dyDescent="0.2">
      <c r="A40" s="276"/>
      <c r="B40" s="279"/>
      <c r="C40" s="296"/>
      <c r="D40" s="297"/>
      <c r="E40" s="301"/>
      <c r="F40" s="301"/>
      <c r="G40" s="304"/>
      <c r="H40" s="304"/>
      <c r="I40" s="325"/>
      <c r="J40" s="325"/>
      <c r="K40" s="301"/>
      <c r="L40" s="301"/>
      <c r="M40" s="265"/>
      <c r="N40" s="365"/>
      <c r="O40" s="322"/>
      <c r="P40" s="368"/>
      <c r="S40" s="34"/>
      <c r="T40" t="s">
        <v>413</v>
      </c>
      <c r="U40" s="316" t="s">
        <v>1144</v>
      </c>
      <c r="V40" s="316"/>
      <c r="W40" s="202" t="s">
        <v>182</v>
      </c>
    </row>
    <row r="41" spans="1:27" ht="19.5" customHeight="1" x14ac:dyDescent="0.2">
      <c r="A41" s="276"/>
      <c r="B41" s="279"/>
      <c r="C41" s="296"/>
      <c r="D41" s="297"/>
      <c r="E41" s="301"/>
      <c r="F41" s="301"/>
      <c r="G41" s="304"/>
      <c r="H41" s="304"/>
      <c r="I41" s="325"/>
      <c r="J41" s="325"/>
      <c r="K41" s="301"/>
      <c r="L41" s="301"/>
      <c r="M41" s="265"/>
      <c r="N41" s="365"/>
      <c r="O41" s="322"/>
      <c r="P41" s="368"/>
      <c r="S41" s="34" t="s">
        <v>1184</v>
      </c>
      <c r="V41" s="202" t="s">
        <v>182</v>
      </c>
      <c r="W41" s="168" t="s">
        <v>694</v>
      </c>
      <c r="X41" s="220">
        <v>1021787</v>
      </c>
      <c r="Y41" s="214" t="s">
        <v>1188</v>
      </c>
      <c r="Z41" s="191"/>
      <c r="AA41" s="191"/>
    </row>
    <row r="42" spans="1:27" ht="19.5" customHeight="1" x14ac:dyDescent="0.2">
      <c r="A42" s="276"/>
      <c r="B42" s="279"/>
      <c r="C42" s="296"/>
      <c r="D42" s="297"/>
      <c r="E42" s="301"/>
      <c r="F42" s="301"/>
      <c r="G42" s="304"/>
      <c r="H42" s="304"/>
      <c r="I42" s="325"/>
      <c r="J42" s="325"/>
      <c r="K42" s="301"/>
      <c r="L42" s="301"/>
      <c r="M42" s="265"/>
      <c r="N42" s="365"/>
      <c r="O42" s="322"/>
      <c r="P42" s="368"/>
      <c r="S42" s="34" t="s">
        <v>1190</v>
      </c>
      <c r="V42" s="202" t="s">
        <v>182</v>
      </c>
      <c r="W42" s="168"/>
      <c r="X42" s="168"/>
      <c r="Y42" s="34"/>
    </row>
    <row r="43" spans="1:27" ht="19.5" customHeight="1" x14ac:dyDescent="0.2">
      <c r="A43" s="276"/>
      <c r="B43" s="279"/>
      <c r="C43" s="296"/>
      <c r="D43" s="297"/>
      <c r="E43" s="301"/>
      <c r="F43" s="301"/>
      <c r="G43" s="304"/>
      <c r="H43" s="304"/>
      <c r="I43" s="325"/>
      <c r="J43" s="325"/>
      <c r="K43" s="301"/>
      <c r="L43" s="301"/>
      <c r="M43" s="265"/>
      <c r="N43" s="365"/>
      <c r="O43" s="322"/>
      <c r="P43" s="368"/>
      <c r="R43" t="s">
        <v>1099</v>
      </c>
      <c r="S43" s="34" t="s">
        <v>24</v>
      </c>
    </row>
    <row r="44" spans="1:27" ht="19.5" customHeight="1" x14ac:dyDescent="0.2">
      <c r="A44" s="276"/>
      <c r="B44" s="279"/>
      <c r="C44" s="296"/>
      <c r="D44" s="297"/>
      <c r="E44" s="301"/>
      <c r="F44" s="301"/>
      <c r="G44" s="304"/>
      <c r="H44" s="304"/>
      <c r="I44" s="325"/>
      <c r="J44" s="325"/>
      <c r="K44" s="301"/>
      <c r="L44" s="301"/>
      <c r="M44" s="265"/>
      <c r="N44" s="365"/>
      <c r="O44" s="322"/>
      <c r="P44" s="368"/>
      <c r="S44" s="34" t="s">
        <v>1189</v>
      </c>
    </row>
    <row r="45" spans="1:27" ht="19.5" customHeight="1" x14ac:dyDescent="0.2">
      <c r="A45" s="276"/>
      <c r="B45" s="279"/>
      <c r="C45" s="296"/>
      <c r="D45" s="297"/>
      <c r="E45" s="301"/>
      <c r="F45" s="301"/>
      <c r="G45" s="304"/>
      <c r="H45" s="304"/>
      <c r="I45" s="325"/>
      <c r="J45" s="325"/>
      <c r="K45" s="301"/>
      <c r="L45" s="301"/>
      <c r="M45" s="265"/>
      <c r="N45" s="365"/>
      <c r="O45" s="322"/>
      <c r="P45" s="368"/>
      <c r="S45" s="34" t="s">
        <v>1097</v>
      </c>
    </row>
    <row r="46" spans="1:27" ht="19.5" customHeight="1" x14ac:dyDescent="0.2">
      <c r="A46" s="276"/>
      <c r="B46" s="279"/>
      <c r="C46" s="296"/>
      <c r="D46" s="297"/>
      <c r="E46" s="301"/>
      <c r="F46" s="301"/>
      <c r="G46" s="304"/>
      <c r="H46" s="304"/>
      <c r="I46" s="325"/>
      <c r="J46" s="325"/>
      <c r="K46" s="301"/>
      <c r="L46" s="301"/>
      <c r="M46" s="265"/>
      <c r="N46" s="365"/>
      <c r="O46" s="322"/>
      <c r="P46" s="368"/>
      <c r="S46" s="34"/>
      <c r="T46" s="34" t="s">
        <v>730</v>
      </c>
      <c r="U46" s="314" t="s">
        <v>1191</v>
      </c>
      <c r="V46" s="314"/>
      <c r="W46" s="187" t="s">
        <v>180</v>
      </c>
    </row>
    <row r="47" spans="1:27" ht="19.5" customHeight="1" x14ac:dyDescent="0.2">
      <c r="A47" s="276"/>
      <c r="B47" s="279"/>
      <c r="C47" s="296"/>
      <c r="D47" s="297"/>
      <c r="E47" s="301"/>
      <c r="F47" s="301"/>
      <c r="G47" s="304"/>
      <c r="H47" s="304"/>
      <c r="I47" s="325"/>
      <c r="J47" s="325"/>
      <c r="K47" s="301"/>
      <c r="L47" s="301"/>
      <c r="M47" s="265"/>
      <c r="N47" s="365"/>
      <c r="O47" s="322"/>
      <c r="P47" s="368"/>
      <c r="R47" t="s">
        <v>237</v>
      </c>
      <c r="S47" s="34" t="s">
        <v>32</v>
      </c>
    </row>
    <row r="48" spans="1:27" ht="19.5" customHeight="1" x14ac:dyDescent="0.2">
      <c r="A48" s="276"/>
      <c r="B48" s="279"/>
      <c r="C48" s="296"/>
      <c r="D48" s="297"/>
      <c r="E48" s="301"/>
      <c r="F48" s="301"/>
      <c r="G48" s="304"/>
      <c r="H48" s="304"/>
      <c r="I48" s="325"/>
      <c r="J48" s="325"/>
      <c r="K48" s="301"/>
      <c r="L48" s="301"/>
      <c r="M48" s="265"/>
      <c r="N48" s="365"/>
      <c r="O48" s="322"/>
      <c r="P48" s="368"/>
      <c r="S48" s="34" t="s">
        <v>148</v>
      </c>
    </row>
    <row r="49" spans="1:28" ht="19.5" customHeight="1" x14ac:dyDescent="0.2">
      <c r="A49" s="276"/>
      <c r="B49" s="279"/>
      <c r="C49" s="296"/>
      <c r="D49" s="297"/>
      <c r="E49" s="301"/>
      <c r="F49" s="301"/>
      <c r="G49" s="304"/>
      <c r="H49" s="304"/>
      <c r="I49" s="325"/>
      <c r="J49" s="325"/>
      <c r="K49" s="301"/>
      <c r="L49" s="301"/>
      <c r="M49" s="265"/>
      <c r="N49" s="365"/>
      <c r="O49" s="322"/>
      <c r="P49" s="368"/>
      <c r="R49" s="34"/>
      <c r="S49" s="34" t="s">
        <v>1186</v>
      </c>
    </row>
    <row r="50" spans="1:28" ht="19.5" customHeight="1" x14ac:dyDescent="0.2">
      <c r="A50" s="276"/>
      <c r="B50" s="279"/>
      <c r="C50" s="296"/>
      <c r="D50" s="297"/>
      <c r="E50" s="301"/>
      <c r="F50" s="301"/>
      <c r="G50" s="304"/>
      <c r="H50" s="304"/>
      <c r="I50" s="325"/>
      <c r="J50" s="325"/>
      <c r="K50" s="301"/>
      <c r="L50" s="301"/>
      <c r="M50" s="265"/>
      <c r="N50" s="365"/>
      <c r="O50" s="322"/>
      <c r="P50" s="368"/>
      <c r="R50" s="34"/>
      <c r="S50" s="34"/>
      <c r="T50" t="s">
        <v>1187</v>
      </c>
      <c r="U50" s="313">
        <v>2413918224701</v>
      </c>
      <c r="V50" s="313"/>
      <c r="W50" s="202" t="s">
        <v>182</v>
      </c>
    </row>
    <row r="51" spans="1:28" ht="19.5" customHeight="1" x14ac:dyDescent="0.2">
      <c r="A51" s="277"/>
      <c r="B51" s="280"/>
      <c r="C51" s="298"/>
      <c r="D51" s="299"/>
      <c r="E51" s="302"/>
      <c r="F51" s="302"/>
      <c r="G51" s="305"/>
      <c r="H51" s="305"/>
      <c r="I51" s="326"/>
      <c r="J51" s="326"/>
      <c r="K51" s="302"/>
      <c r="L51" s="302"/>
      <c r="M51" s="264"/>
      <c r="N51" s="366"/>
      <c r="O51" s="323"/>
      <c r="P51" s="369"/>
      <c r="Q51" s="62">
        <v>0.29166666666666669</v>
      </c>
    </row>
    <row r="52" spans="1:28" ht="19.5" customHeight="1" x14ac:dyDescent="0.2">
      <c r="A52" s="275" t="s">
        <v>26</v>
      </c>
      <c r="B52" s="278">
        <f>SUM(B37+1)</f>
        <v>45784</v>
      </c>
      <c r="C52" s="294" t="s">
        <v>1197</v>
      </c>
      <c r="D52" s="295"/>
      <c r="E52" s="300"/>
      <c r="F52" s="300"/>
      <c r="G52" s="303">
        <v>0.32291666666666669</v>
      </c>
      <c r="H52" s="303">
        <v>0.52083333333333337</v>
      </c>
      <c r="I52" s="306">
        <v>0.5625</v>
      </c>
      <c r="J52" s="306">
        <v>0.75416666666666665</v>
      </c>
      <c r="K52" s="300"/>
      <c r="L52" s="300"/>
      <c r="M52" s="263">
        <f>(F70-E70)+(L70-K70)</f>
        <v>0</v>
      </c>
      <c r="N52" s="364">
        <f>(H52-G52)</f>
        <v>0.19791666666666669</v>
      </c>
      <c r="O52" s="321">
        <f>(J52-I52)</f>
        <v>0.19166666666666665</v>
      </c>
      <c r="P52" s="379">
        <f>SUM(M52:O70)</f>
        <v>0.38958333333333334</v>
      </c>
      <c r="R52" t="s">
        <v>145</v>
      </c>
      <c r="S52" t="s">
        <v>32</v>
      </c>
    </row>
    <row r="53" spans="1:28" ht="19.5" customHeight="1" x14ac:dyDescent="0.2">
      <c r="A53" s="276"/>
      <c r="B53" s="279"/>
      <c r="C53" s="296"/>
      <c r="D53" s="297"/>
      <c r="E53" s="301"/>
      <c r="F53" s="301"/>
      <c r="G53" s="304"/>
      <c r="H53" s="304"/>
      <c r="I53" s="307"/>
      <c r="J53" s="307"/>
      <c r="K53" s="301"/>
      <c r="L53" s="301"/>
      <c r="M53" s="265"/>
      <c r="N53" s="365"/>
      <c r="O53" s="322"/>
      <c r="P53" s="380"/>
      <c r="S53" s="34" t="s">
        <v>189</v>
      </c>
    </row>
    <row r="54" spans="1:28" ht="19.5" customHeight="1" x14ac:dyDescent="0.2">
      <c r="A54" s="276"/>
      <c r="B54" s="279"/>
      <c r="C54" s="296"/>
      <c r="D54" s="297"/>
      <c r="E54" s="301"/>
      <c r="F54" s="301"/>
      <c r="G54" s="304"/>
      <c r="H54" s="304"/>
      <c r="I54" s="307"/>
      <c r="J54" s="307"/>
      <c r="K54" s="301"/>
      <c r="L54" s="301"/>
      <c r="M54" s="265"/>
      <c r="N54" s="365"/>
      <c r="O54" s="322"/>
      <c r="P54" s="380"/>
      <c r="S54" s="34" t="s">
        <v>1198</v>
      </c>
      <c r="U54" s="202" t="s">
        <v>182</v>
      </c>
    </row>
    <row r="55" spans="1:28" ht="19.5" customHeight="1" x14ac:dyDescent="0.2">
      <c r="A55" s="276"/>
      <c r="B55" s="279"/>
      <c r="C55" s="296"/>
      <c r="D55" s="297"/>
      <c r="E55" s="301"/>
      <c r="F55" s="301"/>
      <c r="G55" s="304"/>
      <c r="H55" s="304"/>
      <c r="I55" s="307"/>
      <c r="J55" s="307"/>
      <c r="K55" s="301"/>
      <c r="L55" s="301"/>
      <c r="M55" s="265"/>
      <c r="N55" s="365"/>
      <c r="O55" s="322"/>
      <c r="P55" s="380"/>
      <c r="S55" s="34" t="s">
        <v>1199</v>
      </c>
      <c r="U55" s="202" t="s">
        <v>182</v>
      </c>
      <c r="V55" s="198" t="s">
        <v>1200</v>
      </c>
    </row>
    <row r="56" spans="1:28" ht="19.5" customHeight="1" x14ac:dyDescent="0.2">
      <c r="A56" s="276"/>
      <c r="B56" s="279"/>
      <c r="C56" s="296"/>
      <c r="D56" s="297"/>
      <c r="E56" s="301"/>
      <c r="F56" s="301"/>
      <c r="G56" s="304"/>
      <c r="H56" s="304"/>
      <c r="I56" s="307"/>
      <c r="J56" s="307"/>
      <c r="K56" s="301"/>
      <c r="L56" s="301"/>
      <c r="M56" s="265"/>
      <c r="N56" s="365"/>
      <c r="O56" s="322"/>
      <c r="P56" s="380"/>
      <c r="R56" t="s">
        <v>1099</v>
      </c>
      <c r="S56" s="34" t="s">
        <v>48</v>
      </c>
    </row>
    <row r="57" spans="1:28" ht="19.5" customHeight="1" x14ac:dyDescent="0.2">
      <c r="A57" s="276"/>
      <c r="B57" s="279"/>
      <c r="C57" s="296"/>
      <c r="D57" s="297"/>
      <c r="E57" s="301"/>
      <c r="F57" s="301"/>
      <c r="G57" s="304"/>
      <c r="H57" s="304"/>
      <c r="I57" s="307"/>
      <c r="J57" s="307"/>
      <c r="K57" s="301"/>
      <c r="L57" s="301"/>
      <c r="M57" s="265"/>
      <c r="N57" s="365"/>
      <c r="O57" s="322"/>
      <c r="P57" s="380"/>
      <c r="S57" s="34" t="s">
        <v>1189</v>
      </c>
    </row>
    <row r="58" spans="1:28" ht="19.5" customHeight="1" x14ac:dyDescent="0.2">
      <c r="A58" s="276"/>
      <c r="B58" s="279"/>
      <c r="C58" s="296"/>
      <c r="D58" s="297"/>
      <c r="E58" s="301"/>
      <c r="F58" s="301"/>
      <c r="G58" s="304"/>
      <c r="H58" s="304"/>
      <c r="I58" s="307"/>
      <c r="J58" s="307"/>
      <c r="K58" s="301"/>
      <c r="L58" s="301"/>
      <c r="M58" s="265"/>
      <c r="N58" s="365"/>
      <c r="O58" s="322"/>
      <c r="P58" s="380"/>
      <c r="S58" s="34" t="s">
        <v>1097</v>
      </c>
    </row>
    <row r="59" spans="1:28" ht="19.5" customHeight="1" x14ac:dyDescent="0.2">
      <c r="A59" s="276"/>
      <c r="B59" s="279"/>
      <c r="C59" s="296"/>
      <c r="D59" s="297"/>
      <c r="E59" s="301"/>
      <c r="F59" s="301"/>
      <c r="G59" s="304"/>
      <c r="H59" s="304"/>
      <c r="I59" s="307"/>
      <c r="J59" s="307"/>
      <c r="K59" s="301"/>
      <c r="L59" s="301"/>
      <c r="M59" s="265"/>
      <c r="N59" s="365"/>
      <c r="O59" s="322"/>
      <c r="P59" s="380"/>
      <c r="S59" s="34"/>
      <c r="T59" s="34" t="s">
        <v>730</v>
      </c>
      <c r="U59" s="314" t="s">
        <v>1191</v>
      </c>
      <c r="V59" s="314"/>
      <c r="W59" s="187" t="s">
        <v>180</v>
      </c>
    </row>
    <row r="60" spans="1:28" ht="19.5" customHeight="1" x14ac:dyDescent="0.2">
      <c r="A60" s="276"/>
      <c r="B60" s="279"/>
      <c r="C60" s="296"/>
      <c r="D60" s="297"/>
      <c r="E60" s="301"/>
      <c r="F60" s="301"/>
      <c r="G60" s="304"/>
      <c r="H60" s="304"/>
      <c r="I60" s="307"/>
      <c r="J60" s="307"/>
      <c r="K60" s="301"/>
      <c r="L60" s="301"/>
      <c r="M60" s="265"/>
      <c r="N60" s="365"/>
      <c r="O60" s="322"/>
      <c r="P60" s="380"/>
      <c r="S60" s="34"/>
      <c r="T60" s="34" t="s">
        <v>1201</v>
      </c>
      <c r="U60" s="314" t="s">
        <v>1202</v>
      </c>
      <c r="V60" s="314"/>
      <c r="W60" s="187" t="s">
        <v>180</v>
      </c>
      <c r="X60" s="214" t="s">
        <v>1203</v>
      </c>
      <c r="Y60" s="191"/>
      <c r="Z60" s="191"/>
      <c r="AA60" s="191"/>
    </row>
    <row r="61" spans="1:28" ht="19.5" customHeight="1" x14ac:dyDescent="0.2">
      <c r="A61" s="276"/>
      <c r="B61" s="279"/>
      <c r="C61" s="296"/>
      <c r="D61" s="297"/>
      <c r="E61" s="301"/>
      <c r="F61" s="301"/>
      <c r="G61" s="304"/>
      <c r="H61" s="304"/>
      <c r="I61" s="307"/>
      <c r="J61" s="307"/>
      <c r="K61" s="301"/>
      <c r="L61" s="301"/>
      <c r="M61" s="265"/>
      <c r="N61" s="365"/>
      <c r="O61" s="322"/>
      <c r="P61" s="380"/>
      <c r="R61" t="s">
        <v>172</v>
      </c>
      <c r="S61" s="34" t="s">
        <v>32</v>
      </c>
      <c r="T61" s="34"/>
      <c r="U61" s="168"/>
      <c r="V61" s="168"/>
    </row>
    <row r="62" spans="1:28" ht="19.5" customHeight="1" x14ac:dyDescent="0.2">
      <c r="A62" s="276"/>
      <c r="B62" s="279"/>
      <c r="C62" s="296"/>
      <c r="D62" s="297"/>
      <c r="E62" s="301"/>
      <c r="F62" s="301"/>
      <c r="G62" s="304"/>
      <c r="H62" s="304"/>
      <c r="I62" s="307"/>
      <c r="J62" s="307"/>
      <c r="K62" s="301"/>
      <c r="L62" s="301"/>
      <c r="M62" s="265"/>
      <c r="N62" s="365"/>
      <c r="O62" s="322"/>
      <c r="P62" s="380"/>
      <c r="S62" s="34" t="s">
        <v>178</v>
      </c>
      <c r="T62" s="34"/>
      <c r="U62" s="168"/>
      <c r="V62" s="168"/>
    </row>
    <row r="63" spans="1:28" ht="19.5" customHeight="1" x14ac:dyDescent="0.2">
      <c r="A63" s="276"/>
      <c r="B63" s="279"/>
      <c r="C63" s="296"/>
      <c r="D63" s="297"/>
      <c r="E63" s="301"/>
      <c r="F63" s="301"/>
      <c r="G63" s="304"/>
      <c r="H63" s="304"/>
      <c r="I63" s="307"/>
      <c r="J63" s="307"/>
      <c r="K63" s="301"/>
      <c r="L63" s="301"/>
      <c r="M63" s="265"/>
      <c r="N63" s="365"/>
      <c r="O63" s="322"/>
      <c r="P63" s="380"/>
      <c r="S63" s="34" t="s">
        <v>1192</v>
      </c>
      <c r="T63" s="34"/>
      <c r="U63" s="168"/>
      <c r="V63" s="168"/>
    </row>
    <row r="64" spans="1:28" ht="19.5" customHeight="1" x14ac:dyDescent="0.2">
      <c r="A64" s="276"/>
      <c r="B64" s="279"/>
      <c r="C64" s="296"/>
      <c r="D64" s="297"/>
      <c r="E64" s="301"/>
      <c r="F64" s="301"/>
      <c r="G64" s="304"/>
      <c r="H64" s="304"/>
      <c r="I64" s="307"/>
      <c r="J64" s="307"/>
      <c r="K64" s="301"/>
      <c r="L64" s="301"/>
      <c r="M64" s="265"/>
      <c r="N64" s="365"/>
      <c r="O64" s="322"/>
      <c r="P64" s="380"/>
      <c r="R64" s="34"/>
      <c r="S64" s="34"/>
      <c r="T64" s="34" t="s">
        <v>800</v>
      </c>
      <c r="U64" s="314" t="s">
        <v>358</v>
      </c>
      <c r="V64" s="314"/>
      <c r="W64" t="s">
        <v>1193</v>
      </c>
      <c r="X64" t="s">
        <v>1194</v>
      </c>
      <c r="Z64" s="187" t="s">
        <v>180</v>
      </c>
      <c r="AA64" s="214" t="s">
        <v>620</v>
      </c>
      <c r="AB64" s="191"/>
    </row>
    <row r="65" spans="1:25" ht="19.5" customHeight="1" x14ac:dyDescent="0.2">
      <c r="A65" s="276"/>
      <c r="B65" s="279"/>
      <c r="C65" s="296"/>
      <c r="D65" s="297"/>
      <c r="E65" s="301"/>
      <c r="F65" s="301"/>
      <c r="G65" s="304"/>
      <c r="H65" s="304"/>
      <c r="I65" s="307"/>
      <c r="J65" s="307"/>
      <c r="K65" s="301"/>
      <c r="L65" s="301"/>
      <c r="M65" s="265"/>
      <c r="N65" s="365"/>
      <c r="O65" s="322"/>
      <c r="P65" s="380"/>
      <c r="R65" s="34"/>
      <c r="S65" s="34"/>
      <c r="T65" s="34" t="s">
        <v>1195</v>
      </c>
      <c r="U65" s="168"/>
      <c r="V65" s="168"/>
      <c r="W65" s="202" t="s">
        <v>182</v>
      </c>
      <c r="X65" s="214" t="s">
        <v>620</v>
      </c>
      <c r="Y65" s="191"/>
    </row>
    <row r="66" spans="1:25" ht="19.5" customHeight="1" x14ac:dyDescent="0.2">
      <c r="A66" s="276"/>
      <c r="B66" s="279"/>
      <c r="C66" s="296"/>
      <c r="D66" s="297"/>
      <c r="E66" s="301"/>
      <c r="F66" s="301"/>
      <c r="G66" s="304"/>
      <c r="H66" s="304"/>
      <c r="I66" s="307"/>
      <c r="J66" s="307"/>
      <c r="K66" s="301"/>
      <c r="L66" s="301"/>
      <c r="M66" s="265"/>
      <c r="N66" s="365"/>
      <c r="O66" s="322"/>
      <c r="P66" s="380"/>
      <c r="R66" s="34" t="s">
        <v>242</v>
      </c>
      <c r="S66" s="34" t="s">
        <v>32</v>
      </c>
      <c r="T66" s="34"/>
      <c r="U66" s="168"/>
      <c r="V66" s="168"/>
      <c r="W66" s="34"/>
      <c r="X66" s="34"/>
    </row>
    <row r="67" spans="1:25" ht="19.5" customHeight="1" x14ac:dyDescent="0.2">
      <c r="A67" s="276"/>
      <c r="B67" s="279"/>
      <c r="C67" s="296"/>
      <c r="D67" s="297"/>
      <c r="E67" s="301"/>
      <c r="F67" s="301"/>
      <c r="G67" s="304"/>
      <c r="H67" s="304"/>
      <c r="I67" s="307"/>
      <c r="J67" s="307"/>
      <c r="K67" s="301"/>
      <c r="L67" s="301"/>
      <c r="M67" s="265"/>
      <c r="N67" s="365"/>
      <c r="O67" s="322"/>
      <c r="P67" s="380"/>
      <c r="R67" s="34"/>
      <c r="S67" s="34" t="s">
        <v>612</v>
      </c>
      <c r="T67" s="34"/>
      <c r="U67" s="168"/>
      <c r="V67" s="168"/>
      <c r="W67" s="34"/>
      <c r="X67" s="34"/>
    </row>
    <row r="68" spans="1:25" ht="19.5" customHeight="1" x14ac:dyDescent="0.2">
      <c r="A68" s="276"/>
      <c r="B68" s="279"/>
      <c r="C68" s="296"/>
      <c r="D68" s="297"/>
      <c r="E68" s="301"/>
      <c r="F68" s="301"/>
      <c r="G68" s="304"/>
      <c r="H68" s="304"/>
      <c r="I68" s="307"/>
      <c r="J68" s="307"/>
      <c r="K68" s="301"/>
      <c r="L68" s="301"/>
      <c r="M68" s="265"/>
      <c r="N68" s="365"/>
      <c r="O68" s="322"/>
      <c r="P68" s="380"/>
      <c r="R68" s="34"/>
      <c r="S68" s="34" t="s">
        <v>1196</v>
      </c>
      <c r="T68" s="34"/>
      <c r="U68" s="168"/>
      <c r="V68" s="202" t="s">
        <v>182</v>
      </c>
      <c r="W68" s="34"/>
      <c r="X68" s="34"/>
    </row>
    <row r="69" spans="1:25" ht="19.5" customHeight="1" x14ac:dyDescent="0.2">
      <c r="A69" s="276"/>
      <c r="B69" s="279"/>
      <c r="C69" s="296"/>
      <c r="D69" s="297"/>
      <c r="E69" s="301"/>
      <c r="F69" s="301"/>
      <c r="G69" s="304"/>
      <c r="H69" s="304"/>
      <c r="I69" s="307"/>
      <c r="J69" s="307"/>
      <c r="K69" s="301"/>
      <c r="L69" s="301"/>
      <c r="M69" s="265"/>
      <c r="N69" s="365"/>
      <c r="O69" s="322"/>
      <c r="P69" s="380"/>
      <c r="R69" s="34"/>
      <c r="S69" s="34"/>
      <c r="T69" s="34"/>
      <c r="U69" s="168"/>
      <c r="V69" s="168"/>
      <c r="W69" s="34"/>
      <c r="X69" s="34"/>
    </row>
    <row r="70" spans="1:25" ht="19.5" customHeight="1" x14ac:dyDescent="0.2">
      <c r="A70" s="277"/>
      <c r="B70" s="280"/>
      <c r="C70" s="298"/>
      <c r="D70" s="299"/>
      <c r="E70" s="302"/>
      <c r="F70" s="302"/>
      <c r="G70" s="305"/>
      <c r="H70" s="305"/>
      <c r="I70" s="308"/>
      <c r="J70" s="308"/>
      <c r="K70" s="302"/>
      <c r="L70" s="302"/>
      <c r="M70" s="264"/>
      <c r="N70" s="366"/>
      <c r="O70" s="323"/>
      <c r="P70" s="381"/>
      <c r="Q70" s="62">
        <v>0.29166666666666669</v>
      </c>
    </row>
    <row r="71" spans="1:25" ht="19.5" customHeight="1" x14ac:dyDescent="0.2">
      <c r="A71" s="275" t="s">
        <v>30</v>
      </c>
      <c r="B71" s="278">
        <f>SUM(B52+1)</f>
        <v>45785</v>
      </c>
      <c r="C71" s="288" t="s">
        <v>77</v>
      </c>
      <c r="D71" s="289"/>
      <c r="E71" s="352"/>
      <c r="F71" s="352"/>
      <c r="G71" s="355">
        <v>0</v>
      </c>
      <c r="H71" s="355">
        <v>0</v>
      </c>
      <c r="I71" s="355">
        <v>0</v>
      </c>
      <c r="J71" s="355">
        <v>0</v>
      </c>
      <c r="K71" s="352"/>
      <c r="L71" s="352"/>
      <c r="M71" s="348">
        <f>(F73-E73)+(L73-K73)</f>
        <v>0</v>
      </c>
      <c r="N71" s="382">
        <f>(H71-G71)</f>
        <v>0</v>
      </c>
      <c r="O71" s="382">
        <f>(J71-I71)</f>
        <v>0</v>
      </c>
      <c r="P71" s="382">
        <f>SUM(M71:O73)</f>
        <v>0</v>
      </c>
      <c r="R71" s="34"/>
      <c r="T71" s="34"/>
      <c r="U71" s="34"/>
    </row>
    <row r="72" spans="1:25" ht="19.5" customHeight="1" x14ac:dyDescent="0.2">
      <c r="A72" s="276"/>
      <c r="B72" s="279"/>
      <c r="C72" s="290"/>
      <c r="D72" s="291"/>
      <c r="E72" s="353"/>
      <c r="F72" s="353"/>
      <c r="G72" s="356"/>
      <c r="H72" s="356"/>
      <c r="I72" s="356"/>
      <c r="J72" s="356"/>
      <c r="K72" s="353"/>
      <c r="L72" s="353"/>
      <c r="M72" s="349"/>
      <c r="N72" s="383"/>
      <c r="O72" s="383"/>
      <c r="P72" s="383"/>
      <c r="T72" s="34"/>
    </row>
    <row r="73" spans="1:25" ht="19.5" customHeight="1" x14ac:dyDescent="0.2">
      <c r="A73" s="277"/>
      <c r="B73" s="280"/>
      <c r="C73" s="292"/>
      <c r="D73" s="293"/>
      <c r="E73" s="354"/>
      <c r="F73" s="354"/>
      <c r="G73" s="357"/>
      <c r="H73" s="357"/>
      <c r="I73" s="357"/>
      <c r="J73" s="357"/>
      <c r="K73" s="354"/>
      <c r="L73" s="354"/>
      <c r="M73" s="350"/>
      <c r="N73" s="384"/>
      <c r="O73" s="384"/>
      <c r="P73" s="384"/>
      <c r="Q73" s="62">
        <v>0</v>
      </c>
    </row>
    <row r="74" spans="1:25" ht="19.5" customHeight="1" x14ac:dyDescent="0.2">
      <c r="A74" s="275" t="s">
        <v>31</v>
      </c>
      <c r="B74" s="278">
        <f>SUM(B71+1)</f>
        <v>45786</v>
      </c>
      <c r="C74" s="294" t="s">
        <v>1213</v>
      </c>
      <c r="D74" s="295"/>
      <c r="E74" s="300"/>
      <c r="F74" s="300"/>
      <c r="G74" s="303">
        <v>0.35902777777777778</v>
      </c>
      <c r="H74" s="303">
        <v>0.52083333333333337</v>
      </c>
      <c r="I74" s="306">
        <v>0.5625</v>
      </c>
      <c r="J74" s="306">
        <v>0.72916666666666663</v>
      </c>
      <c r="K74" s="300"/>
      <c r="L74" s="300"/>
      <c r="M74" s="263">
        <f>(F95-E95)+(L95-K95)</f>
        <v>0</v>
      </c>
      <c r="N74" s="364">
        <f>(H74-G74)</f>
        <v>0.16180555555555559</v>
      </c>
      <c r="O74" s="321">
        <f>(J74-I74)</f>
        <v>0.16666666666666663</v>
      </c>
      <c r="P74" s="379">
        <f>SUM(M74:O95)</f>
        <v>0.32847222222222222</v>
      </c>
      <c r="R74" s="34" t="s">
        <v>1204</v>
      </c>
      <c r="S74" s="34" t="s">
        <v>32</v>
      </c>
      <c r="T74" s="34"/>
      <c r="U74" s="34"/>
      <c r="W74" s="34"/>
    </row>
    <row r="75" spans="1:25" ht="19.5" customHeight="1" x14ac:dyDescent="0.2">
      <c r="A75" s="276"/>
      <c r="B75" s="279"/>
      <c r="C75" s="296"/>
      <c r="D75" s="297"/>
      <c r="E75" s="301"/>
      <c r="F75" s="301"/>
      <c r="G75" s="304"/>
      <c r="H75" s="304"/>
      <c r="I75" s="307"/>
      <c r="J75" s="307"/>
      <c r="K75" s="301"/>
      <c r="L75" s="301"/>
      <c r="M75" s="265"/>
      <c r="N75" s="365"/>
      <c r="O75" s="322"/>
      <c r="P75" s="380"/>
      <c r="S75" s="34" t="s">
        <v>1205</v>
      </c>
      <c r="T75" s="34"/>
      <c r="V75" s="34"/>
      <c r="W75" s="34"/>
    </row>
    <row r="76" spans="1:25" ht="19.5" customHeight="1" x14ac:dyDescent="0.2">
      <c r="A76" s="276"/>
      <c r="B76" s="279"/>
      <c r="C76" s="296"/>
      <c r="D76" s="297"/>
      <c r="E76" s="301"/>
      <c r="F76" s="301"/>
      <c r="G76" s="304"/>
      <c r="H76" s="304"/>
      <c r="I76" s="307"/>
      <c r="J76" s="307"/>
      <c r="K76" s="301"/>
      <c r="L76" s="301"/>
      <c r="M76" s="265"/>
      <c r="N76" s="365"/>
      <c r="O76" s="322"/>
      <c r="P76" s="380"/>
      <c r="S76" s="34" t="s">
        <v>1206</v>
      </c>
      <c r="T76" s="34"/>
      <c r="V76" s="34"/>
      <c r="W76" s="202" t="s">
        <v>182</v>
      </c>
    </row>
    <row r="77" spans="1:25" ht="19.5" customHeight="1" x14ac:dyDescent="0.2">
      <c r="A77" s="276"/>
      <c r="B77" s="279"/>
      <c r="C77" s="296"/>
      <c r="D77" s="297"/>
      <c r="E77" s="301"/>
      <c r="F77" s="301"/>
      <c r="G77" s="304"/>
      <c r="H77" s="304"/>
      <c r="I77" s="307"/>
      <c r="J77" s="307"/>
      <c r="K77" s="301"/>
      <c r="L77" s="301"/>
      <c r="M77" s="265"/>
      <c r="N77" s="365"/>
      <c r="O77" s="322"/>
      <c r="P77" s="380"/>
      <c r="R77" s="34" t="s">
        <v>171</v>
      </c>
      <c r="S77" s="34" t="s">
        <v>33</v>
      </c>
      <c r="T77" s="34"/>
      <c r="V77" s="34"/>
      <c r="W77" s="34"/>
    </row>
    <row r="78" spans="1:25" ht="19.5" customHeight="1" x14ac:dyDescent="0.2">
      <c r="A78" s="276"/>
      <c r="B78" s="279"/>
      <c r="C78" s="296"/>
      <c r="D78" s="297"/>
      <c r="E78" s="301"/>
      <c r="F78" s="301"/>
      <c r="G78" s="304"/>
      <c r="H78" s="304"/>
      <c r="I78" s="307"/>
      <c r="J78" s="307"/>
      <c r="K78" s="301"/>
      <c r="L78" s="301"/>
      <c r="M78" s="265"/>
      <c r="N78" s="365"/>
      <c r="O78" s="322"/>
      <c r="P78" s="380"/>
      <c r="S78" s="34" t="s">
        <v>179</v>
      </c>
      <c r="T78" s="34"/>
      <c r="V78" s="34"/>
      <c r="W78" s="34"/>
    </row>
    <row r="79" spans="1:25" ht="19.5" customHeight="1" x14ac:dyDescent="0.2">
      <c r="A79" s="276"/>
      <c r="B79" s="279"/>
      <c r="C79" s="296"/>
      <c r="D79" s="297"/>
      <c r="E79" s="301"/>
      <c r="F79" s="301"/>
      <c r="G79" s="304"/>
      <c r="H79" s="304"/>
      <c r="I79" s="307"/>
      <c r="J79" s="307"/>
      <c r="K79" s="301"/>
      <c r="L79" s="301"/>
      <c r="M79" s="265"/>
      <c r="N79" s="365"/>
      <c r="O79" s="322"/>
      <c r="P79" s="380"/>
      <c r="S79" s="34" t="s">
        <v>1207</v>
      </c>
      <c r="T79" s="34"/>
      <c r="V79" s="202" t="s">
        <v>182</v>
      </c>
      <c r="W79" s="34"/>
    </row>
    <row r="80" spans="1:25" ht="19.5" customHeight="1" x14ac:dyDescent="0.2">
      <c r="A80" s="276"/>
      <c r="B80" s="279"/>
      <c r="C80" s="296"/>
      <c r="D80" s="297"/>
      <c r="E80" s="301"/>
      <c r="F80" s="301"/>
      <c r="G80" s="304"/>
      <c r="H80" s="304"/>
      <c r="I80" s="307"/>
      <c r="J80" s="307"/>
      <c r="K80" s="301"/>
      <c r="L80" s="301"/>
      <c r="M80" s="265"/>
      <c r="N80" s="365"/>
      <c r="O80" s="322"/>
      <c r="P80" s="380"/>
      <c r="S80" s="34"/>
      <c r="T80" s="34" t="s">
        <v>1209</v>
      </c>
      <c r="U80" s="314" t="s">
        <v>1212</v>
      </c>
      <c r="V80" s="316"/>
      <c r="W80" s="202" t="s">
        <v>182</v>
      </c>
    </row>
    <row r="81" spans="1:24" ht="19.5" customHeight="1" x14ac:dyDescent="0.2">
      <c r="A81" s="276"/>
      <c r="B81" s="279"/>
      <c r="C81" s="296"/>
      <c r="D81" s="297"/>
      <c r="E81" s="301"/>
      <c r="F81" s="301"/>
      <c r="G81" s="304"/>
      <c r="H81" s="304"/>
      <c r="I81" s="307"/>
      <c r="J81" s="307"/>
      <c r="K81" s="301"/>
      <c r="L81" s="301"/>
      <c r="M81" s="265"/>
      <c r="N81" s="365"/>
      <c r="O81" s="322"/>
      <c r="P81" s="380"/>
      <c r="S81" s="34"/>
      <c r="T81" s="34" t="s">
        <v>1208</v>
      </c>
      <c r="U81" s="314" t="s">
        <v>1211</v>
      </c>
      <c r="V81" s="316"/>
      <c r="W81" s="202" t="s">
        <v>182</v>
      </c>
    </row>
    <row r="82" spans="1:24" ht="19.5" customHeight="1" x14ac:dyDescent="0.2">
      <c r="A82" s="276"/>
      <c r="B82" s="279"/>
      <c r="C82" s="296"/>
      <c r="D82" s="297"/>
      <c r="E82" s="301"/>
      <c r="F82" s="301"/>
      <c r="G82" s="304"/>
      <c r="H82" s="304"/>
      <c r="I82" s="307"/>
      <c r="J82" s="307"/>
      <c r="K82" s="301"/>
      <c r="L82" s="301"/>
      <c r="M82" s="265"/>
      <c r="N82" s="365"/>
      <c r="O82" s="322"/>
      <c r="P82" s="380"/>
      <c r="S82" s="34"/>
      <c r="T82" s="34" t="s">
        <v>712</v>
      </c>
      <c r="U82" s="314" t="s">
        <v>544</v>
      </c>
      <c r="V82" s="316"/>
      <c r="W82" s="202" t="s">
        <v>182</v>
      </c>
    </row>
    <row r="83" spans="1:24" ht="19.5" customHeight="1" x14ac:dyDescent="0.2">
      <c r="A83" s="276"/>
      <c r="B83" s="279"/>
      <c r="C83" s="296"/>
      <c r="D83" s="297"/>
      <c r="E83" s="301"/>
      <c r="F83" s="301"/>
      <c r="G83" s="304"/>
      <c r="H83" s="304"/>
      <c r="I83" s="307"/>
      <c r="J83" s="307"/>
      <c r="K83" s="301"/>
      <c r="L83" s="301"/>
      <c r="M83" s="265"/>
      <c r="N83" s="365"/>
      <c r="O83" s="322"/>
      <c r="P83" s="380"/>
      <c r="S83" s="34"/>
      <c r="T83" s="34" t="s">
        <v>1210</v>
      </c>
      <c r="U83" s="314" t="s">
        <v>444</v>
      </c>
      <c r="V83" s="316"/>
      <c r="W83" s="202" t="s">
        <v>182</v>
      </c>
    </row>
    <row r="84" spans="1:24" ht="19.5" customHeight="1" x14ac:dyDescent="0.2">
      <c r="A84" s="276"/>
      <c r="B84" s="279"/>
      <c r="C84" s="296"/>
      <c r="D84" s="297"/>
      <c r="E84" s="301"/>
      <c r="F84" s="301"/>
      <c r="G84" s="304"/>
      <c r="H84" s="304"/>
      <c r="I84" s="307"/>
      <c r="J84" s="307"/>
      <c r="K84" s="301"/>
      <c r="L84" s="301"/>
      <c r="M84" s="265"/>
      <c r="N84" s="365"/>
      <c r="O84" s="322"/>
      <c r="P84" s="380"/>
      <c r="R84" s="34" t="s">
        <v>1099</v>
      </c>
      <c r="S84" s="34" t="s">
        <v>29</v>
      </c>
      <c r="T84" s="34"/>
      <c r="V84" s="34"/>
      <c r="W84" s="34"/>
    </row>
    <row r="85" spans="1:24" ht="19.5" customHeight="1" x14ac:dyDescent="0.2">
      <c r="A85" s="276"/>
      <c r="B85" s="279"/>
      <c r="C85" s="296"/>
      <c r="D85" s="297"/>
      <c r="E85" s="301"/>
      <c r="F85" s="301"/>
      <c r="G85" s="304"/>
      <c r="H85" s="304"/>
      <c r="I85" s="307"/>
      <c r="J85" s="307"/>
      <c r="K85" s="301"/>
      <c r="L85" s="301"/>
      <c r="M85" s="265"/>
      <c r="N85" s="365"/>
      <c r="O85" s="322"/>
      <c r="P85" s="380"/>
      <c r="S85" s="34" t="s">
        <v>1189</v>
      </c>
      <c r="T85" s="34"/>
      <c r="V85" s="34"/>
      <c r="W85" s="34"/>
    </row>
    <row r="86" spans="1:24" ht="19.5" customHeight="1" x14ac:dyDescent="0.2">
      <c r="A86" s="276"/>
      <c r="B86" s="279"/>
      <c r="C86" s="296"/>
      <c r="D86" s="297"/>
      <c r="E86" s="301"/>
      <c r="F86" s="301"/>
      <c r="G86" s="304"/>
      <c r="H86" s="304"/>
      <c r="I86" s="307"/>
      <c r="J86" s="307"/>
      <c r="K86" s="301"/>
      <c r="L86" s="301"/>
      <c r="M86" s="265"/>
      <c r="N86" s="365"/>
      <c r="O86" s="322"/>
      <c r="P86" s="380"/>
      <c r="S86" s="34" t="s">
        <v>1214</v>
      </c>
      <c r="T86" s="34"/>
      <c r="V86" s="34"/>
      <c r="W86" s="34"/>
    </row>
    <row r="87" spans="1:24" ht="19.5" customHeight="1" x14ac:dyDescent="0.2">
      <c r="A87" s="276"/>
      <c r="B87" s="279"/>
      <c r="C87" s="296"/>
      <c r="D87" s="297"/>
      <c r="E87" s="301"/>
      <c r="F87" s="301"/>
      <c r="G87" s="304"/>
      <c r="H87" s="304"/>
      <c r="I87" s="307"/>
      <c r="J87" s="307"/>
      <c r="K87" s="301"/>
      <c r="L87" s="301"/>
      <c r="M87" s="265"/>
      <c r="N87" s="365"/>
      <c r="O87" s="322"/>
      <c r="P87" s="380"/>
      <c r="S87" s="34" t="s">
        <v>1097</v>
      </c>
    </row>
    <row r="88" spans="1:24" ht="19.5" customHeight="1" x14ac:dyDescent="0.2">
      <c r="A88" s="276"/>
      <c r="B88" s="279"/>
      <c r="C88" s="296"/>
      <c r="D88" s="297"/>
      <c r="E88" s="301"/>
      <c r="F88" s="301"/>
      <c r="G88" s="304"/>
      <c r="H88" s="304"/>
      <c r="I88" s="307"/>
      <c r="J88" s="307"/>
      <c r="K88" s="301"/>
      <c r="L88" s="301"/>
      <c r="M88" s="265"/>
      <c r="N88" s="365"/>
      <c r="O88" s="322"/>
      <c r="P88" s="380"/>
      <c r="S88" s="34"/>
      <c r="T88" s="34" t="s">
        <v>730</v>
      </c>
      <c r="U88" s="314" t="s">
        <v>1191</v>
      </c>
      <c r="V88" s="314"/>
      <c r="W88" s="187" t="s">
        <v>180</v>
      </c>
    </row>
    <row r="89" spans="1:24" ht="19.5" customHeight="1" x14ac:dyDescent="0.2">
      <c r="A89" s="276"/>
      <c r="B89" s="279"/>
      <c r="C89" s="296"/>
      <c r="D89" s="297"/>
      <c r="E89" s="301"/>
      <c r="F89" s="301"/>
      <c r="G89" s="304"/>
      <c r="H89" s="304"/>
      <c r="I89" s="307"/>
      <c r="J89" s="307"/>
      <c r="K89" s="301"/>
      <c r="L89" s="301"/>
      <c r="M89" s="265"/>
      <c r="N89" s="365"/>
      <c r="O89" s="322"/>
      <c r="P89" s="380"/>
      <c r="S89" s="34"/>
      <c r="T89" s="34"/>
      <c r="V89" s="168" t="s">
        <v>203</v>
      </c>
      <c r="X89" s="202" t="s">
        <v>182</v>
      </c>
    </row>
    <row r="90" spans="1:24" ht="19.5" customHeight="1" x14ac:dyDescent="0.2">
      <c r="A90" s="276"/>
      <c r="B90" s="279"/>
      <c r="C90" s="296"/>
      <c r="D90" s="297"/>
      <c r="E90" s="301"/>
      <c r="F90" s="301"/>
      <c r="G90" s="304"/>
      <c r="H90" s="304"/>
      <c r="I90" s="307"/>
      <c r="J90" s="307"/>
      <c r="K90" s="301"/>
      <c r="L90" s="301"/>
      <c r="M90" s="265"/>
      <c r="N90" s="365"/>
      <c r="O90" s="322"/>
      <c r="P90" s="380"/>
      <c r="S90" s="34"/>
      <c r="T90" s="34"/>
      <c r="V90" s="168" t="s">
        <v>238</v>
      </c>
      <c r="X90" s="187" t="s">
        <v>180</v>
      </c>
    </row>
    <row r="91" spans="1:24" ht="19.5" customHeight="1" x14ac:dyDescent="0.2">
      <c r="A91" s="276"/>
      <c r="B91" s="279"/>
      <c r="C91" s="296"/>
      <c r="D91" s="297"/>
      <c r="E91" s="301"/>
      <c r="F91" s="301"/>
      <c r="G91" s="304"/>
      <c r="H91" s="304"/>
      <c r="I91" s="307"/>
      <c r="J91" s="307"/>
      <c r="K91" s="301"/>
      <c r="L91" s="301"/>
      <c r="M91" s="265"/>
      <c r="N91" s="365"/>
      <c r="O91" s="322"/>
      <c r="P91" s="380"/>
      <c r="S91" s="34"/>
      <c r="T91" s="34" t="s">
        <v>413</v>
      </c>
      <c r="U91" s="314" t="s">
        <v>1215</v>
      </c>
      <c r="V91" s="314"/>
      <c r="W91" s="193" t="s">
        <v>1216</v>
      </c>
    </row>
    <row r="92" spans="1:24" ht="19.5" customHeight="1" x14ac:dyDescent="0.2">
      <c r="A92" s="276"/>
      <c r="B92" s="279"/>
      <c r="C92" s="296"/>
      <c r="D92" s="297"/>
      <c r="E92" s="301"/>
      <c r="F92" s="301"/>
      <c r="G92" s="304"/>
      <c r="H92" s="304"/>
      <c r="I92" s="307"/>
      <c r="J92" s="307"/>
      <c r="K92" s="301"/>
      <c r="L92" s="301"/>
      <c r="M92" s="265"/>
      <c r="N92" s="365"/>
      <c r="O92" s="322"/>
      <c r="P92" s="380"/>
      <c r="S92" s="34" t="s">
        <v>1217</v>
      </c>
      <c r="T92" s="34"/>
      <c r="V92" s="34"/>
      <c r="W92" s="34"/>
    </row>
    <row r="93" spans="1:24" ht="19.5" customHeight="1" x14ac:dyDescent="0.2">
      <c r="A93" s="276"/>
      <c r="B93" s="279"/>
      <c r="C93" s="296"/>
      <c r="D93" s="297"/>
      <c r="E93" s="301"/>
      <c r="F93" s="301"/>
      <c r="G93" s="304"/>
      <c r="H93" s="304"/>
      <c r="I93" s="307"/>
      <c r="J93" s="307"/>
      <c r="K93" s="301"/>
      <c r="L93" s="301"/>
      <c r="M93" s="265"/>
      <c r="N93" s="365"/>
      <c r="O93" s="322"/>
      <c r="P93" s="380"/>
      <c r="S93" s="34"/>
      <c r="T93" s="34" t="s">
        <v>1218</v>
      </c>
      <c r="U93" s="314" t="s">
        <v>1219</v>
      </c>
      <c r="V93" s="314"/>
      <c r="W93" s="202" t="s">
        <v>182</v>
      </c>
    </row>
    <row r="94" spans="1:24" ht="19.5" customHeight="1" x14ac:dyDescent="0.2">
      <c r="A94" s="276"/>
      <c r="B94" s="279"/>
      <c r="C94" s="296"/>
      <c r="D94" s="297"/>
      <c r="E94" s="301"/>
      <c r="F94" s="301"/>
      <c r="G94" s="304"/>
      <c r="H94" s="304"/>
      <c r="I94" s="307"/>
      <c r="J94" s="307"/>
      <c r="K94" s="301"/>
      <c r="L94" s="301"/>
      <c r="M94" s="265"/>
      <c r="N94" s="365"/>
      <c r="O94" s="322"/>
      <c r="P94" s="380"/>
      <c r="S94" s="34"/>
      <c r="T94" s="34" t="s">
        <v>1210</v>
      </c>
      <c r="U94" s="314" t="s">
        <v>1220</v>
      </c>
      <c r="V94" s="314"/>
      <c r="W94" s="202" t="s">
        <v>182</v>
      </c>
    </row>
    <row r="95" spans="1:24" ht="19.5" customHeight="1" x14ac:dyDescent="0.2">
      <c r="A95" s="277"/>
      <c r="B95" s="280"/>
      <c r="C95" s="298"/>
      <c r="D95" s="299"/>
      <c r="E95" s="302"/>
      <c r="F95" s="302"/>
      <c r="G95" s="305"/>
      <c r="H95" s="305"/>
      <c r="I95" s="308"/>
      <c r="J95" s="308"/>
      <c r="K95" s="302"/>
      <c r="L95" s="302"/>
      <c r="M95" s="264"/>
      <c r="N95" s="366"/>
      <c r="O95" s="323"/>
      <c r="P95" s="381"/>
      <c r="Q95" s="62">
        <v>0.29166666666666669</v>
      </c>
      <c r="W95" s="34"/>
    </row>
    <row r="96" spans="1:24" ht="19.5" customHeight="1" x14ac:dyDescent="0.2">
      <c r="A96" s="35" t="s">
        <v>34</v>
      </c>
      <c r="B96" s="36">
        <f>SUM(B74+1)</f>
        <v>45787</v>
      </c>
      <c r="C96" s="294"/>
      <c r="D96" s="295"/>
      <c r="E96" s="120"/>
      <c r="F96" s="120"/>
      <c r="G96" s="107"/>
      <c r="H96" s="107"/>
      <c r="I96" s="107"/>
      <c r="J96" s="107"/>
      <c r="K96" s="120"/>
      <c r="L96" s="120"/>
      <c r="M96" s="263">
        <f>(F96-E96)+(L96-K96)</f>
        <v>0</v>
      </c>
      <c r="N96" s="263">
        <f>(H96-G96)+(J96-I96)</f>
        <v>0</v>
      </c>
      <c r="O96" s="263">
        <f>(H96-G96)+(J96-I96)</f>
        <v>0</v>
      </c>
      <c r="P96" s="263">
        <f>SUM(M96:O97)</f>
        <v>0</v>
      </c>
    </row>
    <row r="97" spans="1:16" ht="19.5" customHeight="1" x14ac:dyDescent="0.2">
      <c r="A97" s="37" t="s">
        <v>35</v>
      </c>
      <c r="B97" s="36">
        <f>SUM(B96+1)</f>
        <v>45788</v>
      </c>
      <c r="C97" s="298"/>
      <c r="D97" s="299"/>
      <c r="E97" s="116"/>
      <c r="F97" s="116"/>
      <c r="G97" s="101"/>
      <c r="H97" s="101"/>
      <c r="I97" s="101"/>
      <c r="J97" s="101"/>
      <c r="K97" s="116"/>
      <c r="L97" s="116"/>
      <c r="M97" s="264"/>
      <c r="N97" s="264"/>
      <c r="O97" s="264"/>
      <c r="P97" s="264"/>
    </row>
    <row r="98" spans="1:16" ht="30" customHeight="1" x14ac:dyDescent="0.2">
      <c r="A98" s="38"/>
      <c r="B98" s="38"/>
      <c r="C98" s="38"/>
      <c r="D98" s="38"/>
      <c r="E98" s="39"/>
      <c r="F98" s="40"/>
      <c r="G98" s="40"/>
      <c r="H98" s="38"/>
      <c r="I98" s="38"/>
      <c r="J98" s="38"/>
      <c r="K98" s="41"/>
      <c r="L98" s="41"/>
      <c r="M98" s="41"/>
      <c r="N98" s="38"/>
    </row>
    <row r="99" spans="1:16" ht="30.75" customHeight="1" x14ac:dyDescent="0.2">
      <c r="A99" s="38"/>
      <c r="B99" s="38"/>
      <c r="C99" s="38"/>
      <c r="D99" s="38"/>
      <c r="F99" s="38"/>
      <c r="G99" s="38"/>
      <c r="H99" s="38"/>
      <c r="I99" s="38"/>
      <c r="J99" s="281" t="s">
        <v>36</v>
      </c>
      <c r="K99" s="281"/>
      <c r="L99" s="281"/>
      <c r="M99" s="108">
        <f>SUM(M9+M37+M52+M71+M74+M96+M97)</f>
        <v>0</v>
      </c>
      <c r="N99" s="110">
        <f>SUM(N9+N37+N52+N71+N74+N96+N97)</f>
        <v>0.72083333333333344</v>
      </c>
      <c r="O99" s="109">
        <f>SUM(O9+O37+O52+O71+O74+O96+O97)</f>
        <v>0.72569444444444431</v>
      </c>
      <c r="P99" s="111">
        <f>SUM(P9+P37+P52+P71+P74+P96+P97)</f>
        <v>1.4465277777777779</v>
      </c>
    </row>
    <row r="100" spans="1:16" ht="30.75" customHeight="1" x14ac:dyDescent="0.2">
      <c r="A100" s="38"/>
      <c r="B100" s="38"/>
      <c r="C100" s="38"/>
      <c r="D100" s="38"/>
      <c r="F100" s="38"/>
      <c r="G100" s="38"/>
      <c r="H100" s="38"/>
      <c r="I100" s="38"/>
      <c r="J100" s="281" t="s">
        <v>37</v>
      </c>
      <c r="K100" s="281"/>
      <c r="L100" s="282"/>
      <c r="M100" s="42"/>
      <c r="N100" s="51">
        <f>SUM(Q9:Q97)</f>
        <v>1.1666666666666667</v>
      </c>
      <c r="O100" s="43"/>
    </row>
    <row r="101" spans="1:16" ht="30.75" customHeight="1" x14ac:dyDescent="0.2">
      <c r="A101" s="38"/>
      <c r="B101" s="38"/>
      <c r="C101" s="38"/>
      <c r="D101" s="38"/>
      <c r="F101" s="38"/>
      <c r="G101" s="38"/>
      <c r="H101" s="38"/>
      <c r="I101" s="38"/>
      <c r="J101" s="281" t="s">
        <v>38</v>
      </c>
      <c r="K101" s="281"/>
      <c r="L101" s="282"/>
      <c r="M101" s="42"/>
      <c r="N101" s="51">
        <f>SUM(P99-N100)</f>
        <v>0.27986111111111112</v>
      </c>
      <c r="O101" s="43"/>
    </row>
    <row r="102" spans="1:16" ht="30.75" customHeight="1" x14ac:dyDescent="0.2">
      <c r="A102" s="38"/>
      <c r="B102" s="38"/>
      <c r="C102" s="38"/>
      <c r="D102" s="38"/>
      <c r="F102" s="38"/>
      <c r="G102" s="38"/>
      <c r="H102" s="38"/>
      <c r="I102" s="38"/>
      <c r="J102" s="281" t="s">
        <v>39</v>
      </c>
      <c r="K102" s="281"/>
      <c r="L102" s="282"/>
      <c r="M102" s="42"/>
      <c r="N102" s="51">
        <f>'SEM18'!N31</f>
        <v>0.68472222222222312</v>
      </c>
      <c r="O102" s="43"/>
    </row>
    <row r="103" spans="1:16" ht="30.75" customHeight="1" x14ac:dyDescent="0.2">
      <c r="H103" s="38"/>
      <c r="I103" s="38"/>
      <c r="J103" s="281" t="s">
        <v>40</v>
      </c>
      <c r="K103" s="281"/>
      <c r="L103" s="282"/>
      <c r="M103" s="44"/>
      <c r="N103" s="52">
        <f>N101+N102</f>
        <v>0.96458333333333424</v>
      </c>
      <c r="O103" s="45"/>
    </row>
    <row r="110" spans="1:16" x14ac:dyDescent="0.2">
      <c r="F110" s="38"/>
      <c r="G110" s="38"/>
      <c r="H110" s="38"/>
      <c r="I110" s="38"/>
    </row>
    <row r="111" spans="1:16" x14ac:dyDescent="0.2">
      <c r="F111" s="38"/>
      <c r="G111" s="38"/>
      <c r="H111" s="38"/>
      <c r="I111" s="38"/>
    </row>
    <row r="112" spans="1:16" x14ac:dyDescent="0.2">
      <c r="F112" s="38"/>
      <c r="G112" s="38"/>
      <c r="H112" s="38"/>
      <c r="I112" s="38"/>
    </row>
    <row r="113" spans="6:9" x14ac:dyDescent="0.2">
      <c r="F113" s="38"/>
      <c r="G113" s="38"/>
      <c r="H113" s="38"/>
      <c r="I113" s="38"/>
    </row>
    <row r="114" spans="6:9" x14ac:dyDescent="0.2">
      <c r="F114" s="38"/>
      <c r="G114" s="38"/>
      <c r="H114" s="38"/>
      <c r="I114" s="38"/>
    </row>
    <row r="115" spans="6:9" x14ac:dyDescent="0.2">
      <c r="F115" s="38"/>
      <c r="G115" s="38"/>
      <c r="H115" s="38"/>
      <c r="I115" s="38"/>
    </row>
  </sheetData>
  <mergeCells count="116">
    <mergeCell ref="X12:Y12"/>
    <mergeCell ref="U35:V35"/>
    <mergeCell ref="U14:V14"/>
    <mergeCell ref="Z14:AB14"/>
    <mergeCell ref="X35:Y35"/>
    <mergeCell ref="X29:Z29"/>
    <mergeCell ref="M96:M97"/>
    <mergeCell ref="N96:N97"/>
    <mergeCell ref="O96:O97"/>
    <mergeCell ref="P96:P97"/>
    <mergeCell ref="U24:V24"/>
    <mergeCell ref="U25:V25"/>
    <mergeCell ref="U26:V26"/>
    <mergeCell ref="U27:V27"/>
    <mergeCell ref="U28:V28"/>
    <mergeCell ref="U50:V50"/>
    <mergeCell ref="U59:V59"/>
    <mergeCell ref="U40:V40"/>
    <mergeCell ref="U46:V46"/>
    <mergeCell ref="U64:V64"/>
    <mergeCell ref="U60:V60"/>
    <mergeCell ref="U80:V80"/>
    <mergeCell ref="U81:V81"/>
    <mergeCell ref="U82:V82"/>
    <mergeCell ref="U83:V83"/>
    <mergeCell ref="U88:V88"/>
    <mergeCell ref="U91:V91"/>
    <mergeCell ref="U93:V93"/>
    <mergeCell ref="U94:V94"/>
    <mergeCell ref="K37:K51"/>
    <mergeCell ref="L37:L51"/>
    <mergeCell ref="J37:J51"/>
    <mergeCell ref="I37:I51"/>
    <mergeCell ref="J52:J70"/>
    <mergeCell ref="L74:L95"/>
    <mergeCell ref="N52:N70"/>
    <mergeCell ref="K52:K70"/>
    <mergeCell ref="L52:L70"/>
    <mergeCell ref="J71:J73"/>
    <mergeCell ref="J74:J95"/>
    <mergeCell ref="I52:I70"/>
    <mergeCell ref="I71:I73"/>
    <mergeCell ref="I74:I95"/>
    <mergeCell ref="Q6:Q7"/>
    <mergeCell ref="M74:M95"/>
    <mergeCell ref="N74:N95"/>
    <mergeCell ref="O74:O95"/>
    <mergeCell ref="P74:P95"/>
    <mergeCell ref="M71:M73"/>
    <mergeCell ref="N71:N73"/>
    <mergeCell ref="O71:O73"/>
    <mergeCell ref="P71:P73"/>
    <mergeCell ref="M52:M70"/>
    <mergeCell ref="O52:O70"/>
    <mergeCell ref="P52:P70"/>
    <mergeCell ref="M37:M51"/>
    <mergeCell ref="N37:N51"/>
    <mergeCell ref="O37:O51"/>
    <mergeCell ref="P37:P51"/>
    <mergeCell ref="A71:A73"/>
    <mergeCell ref="J103:L103"/>
    <mergeCell ref="J99:L99"/>
    <mergeCell ref="J100:L100"/>
    <mergeCell ref="J101:L101"/>
    <mergeCell ref="J102:L102"/>
    <mergeCell ref="A74:A95"/>
    <mergeCell ref="B71:B73"/>
    <mergeCell ref="B74:B95"/>
    <mergeCell ref="C71:D73"/>
    <mergeCell ref="C74:D95"/>
    <mergeCell ref="H71:H73"/>
    <mergeCell ref="H74:H95"/>
    <mergeCell ref="G71:G73"/>
    <mergeCell ref="G74:G95"/>
    <mergeCell ref="K74:K95"/>
    <mergeCell ref="C96:D97"/>
    <mergeCell ref="E71:E73"/>
    <mergeCell ref="E74:E95"/>
    <mergeCell ref="F74:F95"/>
    <mergeCell ref="F71:F73"/>
    <mergeCell ref="K71:K73"/>
    <mergeCell ref="L71:L73"/>
    <mergeCell ref="A1:N1"/>
    <mergeCell ref="G6:H6"/>
    <mergeCell ref="I6:J6"/>
    <mergeCell ref="K6:L6"/>
    <mergeCell ref="M6:P6"/>
    <mergeCell ref="P9:P36"/>
    <mergeCell ref="B9:B36"/>
    <mergeCell ref="C9:D36"/>
    <mergeCell ref="H9:H36"/>
    <mergeCell ref="J9:J36"/>
    <mergeCell ref="I9:I36"/>
    <mergeCell ref="G9:G36"/>
    <mergeCell ref="E9:E36"/>
    <mergeCell ref="F9:F36"/>
    <mergeCell ref="K9:K36"/>
    <mergeCell ref="L9:L36"/>
    <mergeCell ref="A9:A36"/>
    <mergeCell ref="M9:M36"/>
    <mergeCell ref="N9:N36"/>
    <mergeCell ref="O9:O36"/>
    <mergeCell ref="A37:A51"/>
    <mergeCell ref="A52:A70"/>
    <mergeCell ref="B37:B51"/>
    <mergeCell ref="B52:B70"/>
    <mergeCell ref="C37:D51"/>
    <mergeCell ref="C52:D70"/>
    <mergeCell ref="H37:H51"/>
    <mergeCell ref="H52:H70"/>
    <mergeCell ref="G37:G51"/>
    <mergeCell ref="G52:G70"/>
    <mergeCell ref="E37:E51"/>
    <mergeCell ref="F37:F51"/>
    <mergeCell ref="E52:E70"/>
    <mergeCell ref="F52:F70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8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euil106">
    <pageSetUpPr fitToPage="1"/>
  </sheetPr>
  <dimension ref="A1:Y91"/>
  <sheetViews>
    <sheetView topLeftCell="A4" zoomScale="90" workbookViewId="0">
      <selection activeCell="R22" sqref="R22:U24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4.140625" customWidth="1"/>
    <col min="19" max="19" width="13" customWidth="1"/>
    <col min="20" max="21" width="13.140625" customWidth="1"/>
    <col min="22" max="22" width="13" customWidth="1"/>
    <col min="23" max="23" width="14.28515625" customWidth="1"/>
  </cols>
  <sheetData>
    <row r="1" spans="1:23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3" ht="60.6" hidden="1" customHeight="1" x14ac:dyDescent="0.2"/>
    <row r="3" spans="1:23" s="3" customFormat="1" ht="12.75" customHeight="1" x14ac:dyDescent="0.2">
      <c r="K3" s="4"/>
      <c r="L3" s="4"/>
      <c r="M3" s="4"/>
      <c r="O3" s="5"/>
      <c r="P3" s="5"/>
      <c r="Q3" s="60"/>
    </row>
    <row r="4" spans="1:23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3" ht="39" customHeight="1" x14ac:dyDescent="0.2">
      <c r="A5" s="12" t="s">
        <v>85</v>
      </c>
      <c r="B5" s="13" t="s">
        <v>3</v>
      </c>
      <c r="C5" s="14">
        <f>SUM('SEM19'!B97+1)</f>
        <v>45789</v>
      </c>
      <c r="D5" s="15" t="s">
        <v>4</v>
      </c>
      <c r="E5" s="16">
        <f>SUM(B73)</f>
        <v>45795</v>
      </c>
      <c r="F5" s="17"/>
      <c r="G5" s="17"/>
      <c r="H5" s="17"/>
      <c r="I5" s="17"/>
      <c r="J5" s="17"/>
      <c r="K5" s="18"/>
      <c r="L5" s="18"/>
      <c r="P5" s="19"/>
    </row>
    <row r="6" spans="1:23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3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3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3" ht="19.5" customHeight="1" x14ac:dyDescent="0.2">
      <c r="A9" s="275" t="s">
        <v>20</v>
      </c>
      <c r="B9" s="278">
        <f>SUM(C5)</f>
        <v>45789</v>
      </c>
      <c r="C9" s="294" t="s">
        <v>1152</v>
      </c>
      <c r="D9" s="295"/>
      <c r="E9" s="310">
        <v>0.4375</v>
      </c>
      <c r="F9" s="310">
        <v>0.75</v>
      </c>
      <c r="G9" s="303">
        <v>0.35902777777777778</v>
      </c>
      <c r="H9" s="303">
        <v>0.4375</v>
      </c>
      <c r="I9" s="306">
        <v>0.71875</v>
      </c>
      <c r="J9" s="306">
        <v>0.77083333333333337</v>
      </c>
      <c r="K9" s="310">
        <v>0</v>
      </c>
      <c r="L9" s="310">
        <v>0</v>
      </c>
      <c r="M9" s="263">
        <f>(F9-E9)+(L9-K9)</f>
        <v>0.3125</v>
      </c>
      <c r="N9" s="266">
        <f>(H9-G9)</f>
        <v>7.8472222222222221E-2</v>
      </c>
      <c r="O9" s="269">
        <f>(J9-I9)</f>
        <v>5.208333333333337E-2</v>
      </c>
      <c r="P9" s="272">
        <f>SUM(M9:O21)</f>
        <v>0.44305555555555559</v>
      </c>
      <c r="R9" s="34" t="s">
        <v>975</v>
      </c>
      <c r="S9" s="34" t="s">
        <v>28</v>
      </c>
    </row>
    <row r="10" spans="1:23" ht="19.5" customHeight="1" x14ac:dyDescent="0.2">
      <c r="A10" s="276"/>
      <c r="B10" s="279"/>
      <c r="C10" s="296"/>
      <c r="D10" s="297"/>
      <c r="E10" s="311"/>
      <c r="F10" s="311"/>
      <c r="G10" s="304"/>
      <c r="H10" s="304"/>
      <c r="I10" s="307"/>
      <c r="J10" s="307"/>
      <c r="K10" s="311"/>
      <c r="L10" s="311"/>
      <c r="M10" s="265"/>
      <c r="N10" s="267"/>
      <c r="O10" s="270"/>
      <c r="P10" s="273"/>
      <c r="S10" s="34" t="s">
        <v>976</v>
      </c>
    </row>
    <row r="11" spans="1:23" ht="19.5" customHeight="1" x14ac:dyDescent="0.2">
      <c r="A11" s="276"/>
      <c r="B11" s="279"/>
      <c r="C11" s="296"/>
      <c r="D11" s="297"/>
      <c r="E11" s="311"/>
      <c r="F11" s="311"/>
      <c r="G11" s="304"/>
      <c r="H11" s="304"/>
      <c r="I11" s="307"/>
      <c r="J11" s="307"/>
      <c r="K11" s="311"/>
      <c r="L11" s="311"/>
      <c r="M11" s="265"/>
      <c r="N11" s="267"/>
      <c r="O11" s="270"/>
      <c r="P11" s="273"/>
      <c r="S11" s="34" t="s">
        <v>1224</v>
      </c>
      <c r="W11" s="202" t="s">
        <v>182</v>
      </c>
    </row>
    <row r="12" spans="1:23" ht="19.5" customHeight="1" x14ac:dyDescent="0.2">
      <c r="A12" s="276"/>
      <c r="B12" s="279"/>
      <c r="C12" s="296"/>
      <c r="D12" s="297"/>
      <c r="E12" s="311"/>
      <c r="F12" s="311"/>
      <c r="G12" s="304"/>
      <c r="H12" s="304"/>
      <c r="I12" s="307"/>
      <c r="J12" s="307"/>
      <c r="K12" s="311"/>
      <c r="L12" s="311"/>
      <c r="M12" s="265"/>
      <c r="N12" s="267"/>
      <c r="O12" s="270"/>
      <c r="P12" s="273"/>
      <c r="S12" s="34"/>
    </row>
    <row r="13" spans="1:23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11"/>
      <c r="L13" s="311"/>
      <c r="M13" s="265"/>
      <c r="N13" s="267"/>
      <c r="O13" s="270"/>
      <c r="P13" s="273"/>
      <c r="R13" s="34" t="s">
        <v>171</v>
      </c>
      <c r="S13" s="34" t="s">
        <v>42</v>
      </c>
    </row>
    <row r="14" spans="1:23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R14" s="34"/>
      <c r="S14" s="34" t="s">
        <v>179</v>
      </c>
    </row>
    <row r="15" spans="1:23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265"/>
      <c r="N15" s="267"/>
      <c r="O15" s="270"/>
      <c r="P15" s="273"/>
      <c r="S15" s="34" t="s">
        <v>1231</v>
      </c>
      <c r="U15" s="202" t="s">
        <v>182</v>
      </c>
    </row>
    <row r="16" spans="1:23" ht="19.5" customHeight="1" x14ac:dyDescent="0.2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11"/>
      <c r="L16" s="311"/>
      <c r="M16" s="265"/>
      <c r="N16" s="267"/>
      <c r="O16" s="270"/>
      <c r="P16" s="273"/>
      <c r="S16" s="34"/>
    </row>
    <row r="17" spans="1:21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265"/>
      <c r="N17" s="267"/>
      <c r="O17" s="270"/>
      <c r="P17" s="273"/>
      <c r="R17" s="34"/>
      <c r="S17" s="34"/>
    </row>
    <row r="18" spans="1:21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R18" s="34"/>
      <c r="S18" s="34"/>
    </row>
    <row r="19" spans="1:21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265"/>
      <c r="N19" s="267"/>
      <c r="O19" s="270"/>
      <c r="P19" s="273"/>
      <c r="R19" s="34"/>
      <c r="S19" s="34"/>
    </row>
    <row r="20" spans="1:21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265"/>
      <c r="N20" s="267"/>
      <c r="O20" s="270"/>
      <c r="P20" s="273"/>
      <c r="R20" s="34"/>
      <c r="S20" s="34"/>
    </row>
    <row r="21" spans="1:21" ht="19.5" customHeight="1" x14ac:dyDescent="0.2">
      <c r="A21" s="277"/>
      <c r="B21" s="280"/>
      <c r="C21" s="298"/>
      <c r="D21" s="299"/>
      <c r="E21" s="312"/>
      <c r="F21" s="312"/>
      <c r="G21" s="305"/>
      <c r="H21" s="305"/>
      <c r="I21" s="308"/>
      <c r="J21" s="308"/>
      <c r="K21" s="312"/>
      <c r="L21" s="312"/>
      <c r="M21" s="264"/>
      <c r="N21" s="268"/>
      <c r="O21" s="271"/>
      <c r="P21" s="274"/>
      <c r="Q21" s="62">
        <v>0.29166666666666669</v>
      </c>
    </row>
    <row r="22" spans="1:21" ht="19.5" customHeight="1" x14ac:dyDescent="0.2">
      <c r="A22" s="275" t="s">
        <v>22</v>
      </c>
      <c r="B22" s="278">
        <f>SUM(B9+1)</f>
        <v>45790</v>
      </c>
      <c r="C22" s="288" t="s">
        <v>1221</v>
      </c>
      <c r="D22" s="289"/>
      <c r="E22" s="310">
        <v>0.33333333333333331</v>
      </c>
      <c r="F22" s="310">
        <v>0.33611111111111114</v>
      </c>
      <c r="G22" s="303">
        <v>0.33611111111111114</v>
      </c>
      <c r="H22" s="303">
        <v>0.52083333333333337</v>
      </c>
      <c r="I22" s="306">
        <v>0.5625</v>
      </c>
      <c r="J22" s="306">
        <v>0.80208333333333337</v>
      </c>
      <c r="K22" s="310">
        <v>0.75</v>
      </c>
      <c r="L22" s="310">
        <v>0.77083333333333337</v>
      </c>
      <c r="M22" s="263">
        <f>(F22-E22)+(L22-K22)</f>
        <v>2.3611111111111194E-2</v>
      </c>
      <c r="N22" s="266">
        <f>(H22-G22)</f>
        <v>0.18472222222222223</v>
      </c>
      <c r="O22" s="269">
        <f>(J22-I22)</f>
        <v>0.23958333333333337</v>
      </c>
      <c r="P22" s="272">
        <f>SUM(M22:O27)</f>
        <v>0.4479166666666668</v>
      </c>
      <c r="R22" s="34" t="s">
        <v>171</v>
      </c>
      <c r="S22" s="34"/>
    </row>
    <row r="23" spans="1:21" ht="19.5" customHeight="1" x14ac:dyDescent="0.2">
      <c r="A23" s="276"/>
      <c r="B23" s="279"/>
      <c r="C23" s="290"/>
      <c r="D23" s="291"/>
      <c r="E23" s="311"/>
      <c r="F23" s="311"/>
      <c r="G23" s="304"/>
      <c r="H23" s="304"/>
      <c r="I23" s="307"/>
      <c r="J23" s="307"/>
      <c r="K23" s="311"/>
      <c r="L23" s="311"/>
      <c r="M23" s="265"/>
      <c r="N23" s="267"/>
      <c r="O23" s="270"/>
      <c r="P23" s="273"/>
      <c r="R23" s="34"/>
      <c r="S23" s="34" t="s">
        <v>179</v>
      </c>
    </row>
    <row r="24" spans="1:21" ht="19.5" customHeight="1" x14ac:dyDescent="0.2">
      <c r="A24" s="276"/>
      <c r="B24" s="279"/>
      <c r="C24" s="290"/>
      <c r="D24" s="291"/>
      <c r="E24" s="311"/>
      <c r="F24" s="311"/>
      <c r="G24" s="304"/>
      <c r="H24" s="304"/>
      <c r="I24" s="307"/>
      <c r="J24" s="307"/>
      <c r="K24" s="311"/>
      <c r="L24" s="311"/>
      <c r="M24" s="265"/>
      <c r="N24" s="267"/>
      <c r="O24" s="270"/>
      <c r="P24" s="273"/>
      <c r="S24" s="34" t="s">
        <v>1222</v>
      </c>
      <c r="U24" s="202" t="s">
        <v>182</v>
      </c>
    </row>
    <row r="25" spans="1:21" ht="19.5" customHeight="1" x14ac:dyDescent="0.2">
      <c r="A25" s="276"/>
      <c r="B25" s="279"/>
      <c r="C25" s="290"/>
      <c r="D25" s="291"/>
      <c r="E25" s="311"/>
      <c r="F25" s="311"/>
      <c r="G25" s="304"/>
      <c r="H25" s="304"/>
      <c r="I25" s="307"/>
      <c r="J25" s="307"/>
      <c r="K25" s="311"/>
      <c r="L25" s="311"/>
      <c r="M25" s="265"/>
      <c r="N25" s="267"/>
      <c r="O25" s="270"/>
      <c r="P25" s="273"/>
      <c r="S25" s="34"/>
    </row>
    <row r="26" spans="1:21" ht="19.5" customHeight="1" x14ac:dyDescent="0.2">
      <c r="A26" s="276"/>
      <c r="B26" s="279"/>
      <c r="C26" s="290"/>
      <c r="D26" s="291"/>
      <c r="E26" s="311"/>
      <c r="F26" s="311"/>
      <c r="G26" s="304"/>
      <c r="H26" s="304"/>
      <c r="I26" s="307"/>
      <c r="J26" s="307"/>
      <c r="K26" s="311"/>
      <c r="L26" s="311"/>
      <c r="M26" s="265"/>
      <c r="N26" s="267"/>
      <c r="O26" s="270"/>
      <c r="P26" s="273"/>
      <c r="S26" s="34"/>
    </row>
    <row r="27" spans="1:21" ht="19.5" customHeight="1" x14ac:dyDescent="0.2">
      <c r="A27" s="277"/>
      <c r="B27" s="280"/>
      <c r="C27" s="292"/>
      <c r="D27" s="293"/>
      <c r="E27" s="312"/>
      <c r="F27" s="312"/>
      <c r="G27" s="305"/>
      <c r="H27" s="305"/>
      <c r="I27" s="308"/>
      <c r="J27" s="308"/>
      <c r="K27" s="312"/>
      <c r="L27" s="312"/>
      <c r="M27" s="264"/>
      <c r="N27" s="268"/>
      <c r="O27" s="271"/>
      <c r="P27" s="274"/>
      <c r="Q27" s="62">
        <v>0.29166666666666669</v>
      </c>
    </row>
    <row r="28" spans="1:21" ht="19.5" customHeight="1" x14ac:dyDescent="0.2">
      <c r="A28" s="275" t="s">
        <v>26</v>
      </c>
      <c r="B28" s="278">
        <f>SUM(B22+1)</f>
        <v>45791</v>
      </c>
      <c r="C28" s="288" t="s">
        <v>1221</v>
      </c>
      <c r="D28" s="289"/>
      <c r="E28" s="310">
        <v>0</v>
      </c>
      <c r="F28" s="310">
        <v>0</v>
      </c>
      <c r="G28" s="303">
        <v>0</v>
      </c>
      <c r="H28" s="303">
        <v>0</v>
      </c>
      <c r="I28" s="306">
        <v>0.5625</v>
      </c>
      <c r="J28" s="306">
        <v>0.72430555555555554</v>
      </c>
      <c r="K28" s="310">
        <v>0.33333333333333331</v>
      </c>
      <c r="L28" s="310">
        <v>0.60416666666666663</v>
      </c>
      <c r="M28" s="263">
        <f>(F28-E28)+(L28-K28)</f>
        <v>0.27083333333333331</v>
      </c>
      <c r="N28" s="266">
        <f>(H28-G28)</f>
        <v>0</v>
      </c>
      <c r="O28" s="269">
        <f>(J28-I28)</f>
        <v>0.16180555555555554</v>
      </c>
      <c r="P28" s="272">
        <f>SUM(M28:O36)</f>
        <v>0.43263888888888885</v>
      </c>
      <c r="R28" s="34" t="s">
        <v>171</v>
      </c>
      <c r="S28" s="34"/>
    </row>
    <row r="29" spans="1:21" ht="19.5" customHeight="1" x14ac:dyDescent="0.2">
      <c r="A29" s="276"/>
      <c r="B29" s="279"/>
      <c r="C29" s="290"/>
      <c r="D29" s="291"/>
      <c r="E29" s="311"/>
      <c r="F29" s="311"/>
      <c r="G29" s="304"/>
      <c r="H29" s="304"/>
      <c r="I29" s="307"/>
      <c r="J29" s="307"/>
      <c r="K29" s="311"/>
      <c r="L29" s="311"/>
      <c r="M29" s="265"/>
      <c r="N29" s="267"/>
      <c r="O29" s="270"/>
      <c r="P29" s="273"/>
      <c r="R29" s="34"/>
      <c r="S29" s="34" t="s">
        <v>179</v>
      </c>
    </row>
    <row r="30" spans="1:21" ht="19.5" customHeight="1" x14ac:dyDescent="0.2">
      <c r="A30" s="276"/>
      <c r="B30" s="279"/>
      <c r="C30" s="290"/>
      <c r="D30" s="291"/>
      <c r="E30" s="311"/>
      <c r="F30" s="311"/>
      <c r="G30" s="304"/>
      <c r="H30" s="304"/>
      <c r="I30" s="307"/>
      <c r="J30" s="307"/>
      <c r="K30" s="311"/>
      <c r="L30" s="311"/>
      <c r="M30" s="265"/>
      <c r="N30" s="267"/>
      <c r="O30" s="270"/>
      <c r="P30" s="273"/>
      <c r="S30" s="34" t="s">
        <v>1223</v>
      </c>
      <c r="U30" s="202" t="s">
        <v>182</v>
      </c>
    </row>
    <row r="31" spans="1:21" ht="19.5" customHeight="1" x14ac:dyDescent="0.2">
      <c r="A31" s="276"/>
      <c r="B31" s="279"/>
      <c r="C31" s="290"/>
      <c r="D31" s="291"/>
      <c r="E31" s="311"/>
      <c r="F31" s="311"/>
      <c r="G31" s="304"/>
      <c r="H31" s="304"/>
      <c r="I31" s="307"/>
      <c r="J31" s="307"/>
      <c r="K31" s="311"/>
      <c r="L31" s="311"/>
      <c r="M31" s="265"/>
      <c r="N31" s="267"/>
      <c r="O31" s="270"/>
      <c r="P31" s="273"/>
      <c r="R31" t="s">
        <v>975</v>
      </c>
    </row>
    <row r="32" spans="1:21" ht="19.5" customHeight="1" x14ac:dyDescent="0.2">
      <c r="A32" s="276"/>
      <c r="B32" s="279"/>
      <c r="C32" s="290"/>
      <c r="D32" s="291"/>
      <c r="E32" s="311"/>
      <c r="F32" s="311"/>
      <c r="G32" s="304"/>
      <c r="H32" s="304"/>
      <c r="I32" s="307"/>
      <c r="J32" s="307"/>
      <c r="K32" s="311"/>
      <c r="L32" s="311"/>
      <c r="M32" s="265"/>
      <c r="N32" s="267"/>
      <c r="O32" s="270"/>
      <c r="P32" s="273"/>
      <c r="S32" t="s">
        <v>976</v>
      </c>
    </row>
    <row r="33" spans="1:23" ht="19.5" customHeight="1" x14ac:dyDescent="0.2">
      <c r="A33" s="276"/>
      <c r="B33" s="279"/>
      <c r="C33" s="290"/>
      <c r="D33" s="291"/>
      <c r="E33" s="311"/>
      <c r="F33" s="311"/>
      <c r="G33" s="304"/>
      <c r="H33" s="304"/>
      <c r="I33" s="307"/>
      <c r="J33" s="307"/>
      <c r="K33" s="311"/>
      <c r="L33" s="311"/>
      <c r="M33" s="265"/>
      <c r="N33" s="267"/>
      <c r="O33" s="270"/>
      <c r="P33" s="273"/>
      <c r="S33" t="s">
        <v>1226</v>
      </c>
      <c r="V33" s="202" t="s">
        <v>182</v>
      </c>
    </row>
    <row r="34" spans="1:23" ht="19.5" customHeight="1" x14ac:dyDescent="0.2">
      <c r="A34" s="276"/>
      <c r="B34" s="279"/>
      <c r="C34" s="290"/>
      <c r="D34" s="291"/>
      <c r="E34" s="311"/>
      <c r="F34" s="311"/>
      <c r="G34" s="304"/>
      <c r="H34" s="304"/>
      <c r="I34" s="307"/>
      <c r="J34" s="307"/>
      <c r="K34" s="311"/>
      <c r="L34" s="311"/>
      <c r="M34" s="265"/>
      <c r="N34" s="267"/>
      <c r="O34" s="270"/>
      <c r="P34" s="273"/>
      <c r="S34" t="s">
        <v>1227</v>
      </c>
      <c r="V34" s="202" t="s">
        <v>182</v>
      </c>
    </row>
    <row r="35" spans="1:23" ht="19.5" customHeight="1" x14ac:dyDescent="0.2">
      <c r="A35" s="276"/>
      <c r="B35" s="279"/>
      <c r="C35" s="290"/>
      <c r="D35" s="291"/>
      <c r="E35" s="311"/>
      <c r="F35" s="311"/>
      <c r="G35" s="304"/>
      <c r="H35" s="304"/>
      <c r="I35" s="307"/>
      <c r="J35" s="307"/>
      <c r="K35" s="311"/>
      <c r="L35" s="311"/>
      <c r="M35" s="265"/>
      <c r="N35" s="267"/>
      <c r="O35" s="270"/>
      <c r="P35" s="273"/>
    </row>
    <row r="36" spans="1:23" ht="19.5" customHeight="1" x14ac:dyDescent="0.2">
      <c r="A36" s="277"/>
      <c r="B36" s="280"/>
      <c r="C36" s="292"/>
      <c r="D36" s="293"/>
      <c r="E36" s="312"/>
      <c r="F36" s="312"/>
      <c r="G36" s="305"/>
      <c r="H36" s="305"/>
      <c r="I36" s="308"/>
      <c r="J36" s="308"/>
      <c r="K36" s="312"/>
      <c r="L36" s="312"/>
      <c r="M36" s="264"/>
      <c r="N36" s="268"/>
      <c r="O36" s="271"/>
      <c r="P36" s="274"/>
      <c r="Q36" s="62">
        <v>0.29166666666666669</v>
      </c>
    </row>
    <row r="37" spans="1:23" ht="19.5" customHeight="1" x14ac:dyDescent="0.2">
      <c r="A37" s="275" t="s">
        <v>30</v>
      </c>
      <c r="B37" s="278">
        <f>SUM(B28+1)</f>
        <v>45792</v>
      </c>
      <c r="C37" s="294" t="s">
        <v>1239</v>
      </c>
      <c r="D37" s="295"/>
      <c r="E37" s="120"/>
      <c r="F37" s="120"/>
      <c r="G37" s="303">
        <v>0.35902777777777778</v>
      </c>
      <c r="H37" s="303">
        <v>0.52083333333333337</v>
      </c>
      <c r="I37" s="306">
        <v>0.55208333333333337</v>
      </c>
      <c r="J37" s="306">
        <v>0.7006944444444444</v>
      </c>
      <c r="K37" s="185"/>
      <c r="L37" s="185"/>
      <c r="M37" s="263">
        <f>(F54-E54)+(L54-K54)</f>
        <v>0</v>
      </c>
      <c r="N37" s="266">
        <f>(H37-G37)</f>
        <v>0.16180555555555559</v>
      </c>
      <c r="O37" s="269">
        <f>(J37-I37)</f>
        <v>0.14861111111111103</v>
      </c>
      <c r="P37" s="272">
        <f>SUM(M37:O54)</f>
        <v>0.31041666666666662</v>
      </c>
      <c r="R37" t="s">
        <v>975</v>
      </c>
      <c r="S37" t="s">
        <v>24</v>
      </c>
    </row>
    <row r="38" spans="1:23" ht="19.5" customHeight="1" x14ac:dyDescent="0.2">
      <c r="A38" s="276"/>
      <c r="B38" s="279"/>
      <c r="C38" s="296"/>
      <c r="D38" s="297"/>
      <c r="E38" s="117"/>
      <c r="F38" s="117"/>
      <c r="G38" s="304"/>
      <c r="H38" s="304"/>
      <c r="I38" s="307"/>
      <c r="J38" s="307"/>
      <c r="K38" s="182"/>
      <c r="L38" s="182"/>
      <c r="M38" s="265"/>
      <c r="N38" s="267"/>
      <c r="O38" s="270"/>
      <c r="P38" s="273"/>
      <c r="S38" t="s">
        <v>976</v>
      </c>
    </row>
    <row r="39" spans="1:23" ht="19.5" customHeight="1" x14ac:dyDescent="0.2">
      <c r="A39" s="276"/>
      <c r="B39" s="279"/>
      <c r="C39" s="296"/>
      <c r="D39" s="297"/>
      <c r="E39" s="117"/>
      <c r="F39" s="117"/>
      <c r="G39" s="304"/>
      <c r="H39" s="304"/>
      <c r="I39" s="307"/>
      <c r="J39" s="307"/>
      <c r="K39" s="182"/>
      <c r="L39" s="182"/>
      <c r="M39" s="265"/>
      <c r="N39" s="267"/>
      <c r="O39" s="270"/>
      <c r="P39" s="273"/>
      <c r="S39" t="s">
        <v>1225</v>
      </c>
      <c r="V39" s="202" t="s">
        <v>182</v>
      </c>
    </row>
    <row r="40" spans="1:23" ht="19.5" customHeight="1" x14ac:dyDescent="0.2">
      <c r="A40" s="276"/>
      <c r="B40" s="279"/>
      <c r="C40" s="296"/>
      <c r="D40" s="297"/>
      <c r="E40" s="117"/>
      <c r="F40" s="117"/>
      <c r="G40" s="304"/>
      <c r="H40" s="304"/>
      <c r="I40" s="307"/>
      <c r="J40" s="307"/>
      <c r="K40" s="182"/>
      <c r="L40" s="182"/>
      <c r="M40" s="265"/>
      <c r="N40" s="267"/>
      <c r="O40" s="270"/>
      <c r="P40" s="273"/>
      <c r="S40" t="s">
        <v>1243</v>
      </c>
      <c r="V40" s="187" t="s">
        <v>180</v>
      </c>
    </row>
    <row r="41" spans="1:23" ht="19.5" customHeight="1" x14ac:dyDescent="0.2">
      <c r="A41" s="276"/>
      <c r="B41" s="279"/>
      <c r="C41" s="296"/>
      <c r="D41" s="297"/>
      <c r="E41" s="117"/>
      <c r="F41" s="117"/>
      <c r="G41" s="304"/>
      <c r="H41" s="304"/>
      <c r="I41" s="307"/>
      <c r="J41" s="307"/>
      <c r="K41" s="182"/>
      <c r="L41" s="182"/>
      <c r="M41" s="265"/>
      <c r="N41" s="267"/>
      <c r="O41" s="270"/>
      <c r="P41" s="273"/>
      <c r="R41" t="s">
        <v>171</v>
      </c>
      <c r="S41" t="s">
        <v>23</v>
      </c>
    </row>
    <row r="42" spans="1:23" ht="19.5" customHeight="1" x14ac:dyDescent="0.2">
      <c r="A42" s="276"/>
      <c r="B42" s="279"/>
      <c r="C42" s="296"/>
      <c r="D42" s="297"/>
      <c r="E42" s="117"/>
      <c r="F42" s="117"/>
      <c r="G42" s="304"/>
      <c r="H42" s="304"/>
      <c r="I42" s="307"/>
      <c r="J42" s="307"/>
      <c r="K42" s="182"/>
      <c r="L42" s="182"/>
      <c r="M42" s="265"/>
      <c r="N42" s="267"/>
      <c r="O42" s="270"/>
      <c r="P42" s="273"/>
      <c r="S42" t="s">
        <v>1228</v>
      </c>
      <c r="V42" s="202" t="s">
        <v>182</v>
      </c>
    </row>
    <row r="43" spans="1:23" ht="19.5" customHeight="1" x14ac:dyDescent="0.2">
      <c r="A43" s="276"/>
      <c r="B43" s="279"/>
      <c r="C43" s="296"/>
      <c r="D43" s="297"/>
      <c r="E43" s="117"/>
      <c r="F43" s="117"/>
      <c r="G43" s="304"/>
      <c r="H43" s="304"/>
      <c r="I43" s="307"/>
      <c r="J43" s="307"/>
      <c r="K43" s="182"/>
      <c r="L43" s="182"/>
      <c r="M43" s="265"/>
      <c r="N43" s="267"/>
      <c r="O43" s="270"/>
      <c r="P43" s="273"/>
      <c r="S43" t="s">
        <v>1229</v>
      </c>
      <c r="W43" s="202" t="s">
        <v>182</v>
      </c>
    </row>
    <row r="44" spans="1:23" ht="19.5" customHeight="1" x14ac:dyDescent="0.2">
      <c r="A44" s="276"/>
      <c r="B44" s="279"/>
      <c r="C44" s="296"/>
      <c r="D44" s="297"/>
      <c r="E44" s="117"/>
      <c r="F44" s="117"/>
      <c r="G44" s="304"/>
      <c r="H44" s="304"/>
      <c r="I44" s="307"/>
      <c r="J44" s="307"/>
      <c r="K44" s="182"/>
      <c r="L44" s="182"/>
      <c r="M44" s="265"/>
      <c r="N44" s="267"/>
      <c r="O44" s="270"/>
      <c r="P44" s="273"/>
      <c r="S44" t="s">
        <v>1235</v>
      </c>
      <c r="W44" s="34"/>
    </row>
    <row r="45" spans="1:23" ht="19.5" customHeight="1" x14ac:dyDescent="0.2">
      <c r="A45" s="276"/>
      <c r="B45" s="279"/>
      <c r="C45" s="296"/>
      <c r="D45" s="297"/>
      <c r="E45" s="117"/>
      <c r="F45" s="117"/>
      <c r="G45" s="304"/>
      <c r="H45" s="304"/>
      <c r="I45" s="307"/>
      <c r="J45" s="307"/>
      <c r="K45" s="182"/>
      <c r="L45" s="182"/>
      <c r="M45" s="265"/>
      <c r="N45" s="267"/>
      <c r="O45" s="270"/>
      <c r="P45" s="273"/>
      <c r="T45" t="s">
        <v>1232</v>
      </c>
      <c r="U45" t="s">
        <v>1212</v>
      </c>
      <c r="W45" s="202" t="s">
        <v>182</v>
      </c>
    </row>
    <row r="46" spans="1:23" ht="19.5" customHeight="1" x14ac:dyDescent="0.2">
      <c r="A46" s="276"/>
      <c r="B46" s="279"/>
      <c r="C46" s="296"/>
      <c r="D46" s="297"/>
      <c r="E46" s="117"/>
      <c r="F46" s="117"/>
      <c r="G46" s="304"/>
      <c r="H46" s="304"/>
      <c r="I46" s="307"/>
      <c r="J46" s="307"/>
      <c r="K46" s="182"/>
      <c r="L46" s="182"/>
      <c r="M46" s="265"/>
      <c r="N46" s="267"/>
      <c r="O46" s="270"/>
      <c r="P46" s="273"/>
      <c r="T46" t="s">
        <v>1233</v>
      </c>
      <c r="U46" t="s">
        <v>1234</v>
      </c>
      <c r="W46" s="202" t="s">
        <v>182</v>
      </c>
    </row>
    <row r="47" spans="1:23" ht="19.5" customHeight="1" x14ac:dyDescent="0.2">
      <c r="A47" s="276"/>
      <c r="B47" s="279"/>
      <c r="C47" s="296"/>
      <c r="D47" s="297"/>
      <c r="E47" s="117"/>
      <c r="F47" s="117"/>
      <c r="G47" s="304"/>
      <c r="H47" s="304"/>
      <c r="I47" s="307"/>
      <c r="J47" s="307"/>
      <c r="K47" s="182"/>
      <c r="L47" s="182"/>
      <c r="M47" s="265"/>
      <c r="N47" s="267"/>
      <c r="O47" s="270"/>
      <c r="P47" s="273"/>
      <c r="T47" t="s">
        <v>1236</v>
      </c>
      <c r="W47" s="202" t="s">
        <v>182</v>
      </c>
    </row>
    <row r="48" spans="1:23" ht="19.5" customHeight="1" x14ac:dyDescent="0.2">
      <c r="A48" s="276"/>
      <c r="B48" s="279"/>
      <c r="C48" s="296"/>
      <c r="D48" s="297"/>
      <c r="E48" s="117"/>
      <c r="F48" s="117"/>
      <c r="G48" s="304"/>
      <c r="H48" s="304"/>
      <c r="I48" s="307"/>
      <c r="J48" s="307"/>
      <c r="K48" s="182"/>
      <c r="L48" s="182"/>
      <c r="M48" s="265"/>
      <c r="N48" s="267"/>
      <c r="O48" s="270"/>
      <c r="P48" s="273"/>
      <c r="T48" t="s">
        <v>1237</v>
      </c>
      <c r="W48" s="202" t="s">
        <v>182</v>
      </c>
    </row>
    <row r="49" spans="1:25" ht="19.5" customHeight="1" x14ac:dyDescent="0.2">
      <c r="A49" s="276"/>
      <c r="B49" s="279"/>
      <c r="C49" s="296"/>
      <c r="D49" s="297"/>
      <c r="E49" s="117"/>
      <c r="F49" s="117"/>
      <c r="G49" s="304"/>
      <c r="H49" s="304"/>
      <c r="I49" s="307"/>
      <c r="J49" s="307"/>
      <c r="K49" s="182"/>
      <c r="L49" s="182"/>
      <c r="M49" s="265"/>
      <c r="N49" s="267"/>
      <c r="O49" s="270"/>
      <c r="P49" s="273"/>
      <c r="T49" t="s">
        <v>1238</v>
      </c>
      <c r="W49" s="202" t="s">
        <v>182</v>
      </c>
    </row>
    <row r="50" spans="1:25" ht="19.5" customHeight="1" x14ac:dyDescent="0.2">
      <c r="A50" s="276"/>
      <c r="B50" s="279"/>
      <c r="C50" s="296"/>
      <c r="D50" s="297"/>
      <c r="E50" s="117"/>
      <c r="F50" s="117"/>
      <c r="G50" s="304"/>
      <c r="H50" s="304"/>
      <c r="I50" s="307"/>
      <c r="J50" s="307"/>
      <c r="K50" s="182"/>
      <c r="L50" s="182"/>
      <c r="M50" s="265"/>
      <c r="N50" s="267"/>
      <c r="O50" s="270"/>
      <c r="P50" s="273"/>
      <c r="S50" t="s">
        <v>1230</v>
      </c>
      <c r="T50" s="187" t="s">
        <v>180</v>
      </c>
      <c r="U50" s="191" t="s">
        <v>1242</v>
      </c>
      <c r="V50" s="191"/>
      <c r="W50" s="191"/>
    </row>
    <row r="51" spans="1:25" ht="19.5" customHeight="1" x14ac:dyDescent="0.2">
      <c r="A51" s="276"/>
      <c r="B51" s="279"/>
      <c r="C51" s="296"/>
      <c r="D51" s="297"/>
      <c r="E51" s="117"/>
      <c r="F51" s="117"/>
      <c r="G51" s="304"/>
      <c r="H51" s="304"/>
      <c r="I51" s="307"/>
      <c r="J51" s="307"/>
      <c r="K51" s="182"/>
      <c r="L51" s="182"/>
      <c r="M51" s="265"/>
      <c r="N51" s="267"/>
      <c r="O51" s="270"/>
      <c r="P51" s="273"/>
      <c r="R51" t="s">
        <v>195</v>
      </c>
      <c r="S51" t="s">
        <v>24</v>
      </c>
    </row>
    <row r="52" spans="1:25" ht="19.5" customHeight="1" x14ac:dyDescent="0.2">
      <c r="A52" s="276"/>
      <c r="B52" s="279"/>
      <c r="C52" s="296"/>
      <c r="D52" s="297"/>
      <c r="E52" s="117"/>
      <c r="F52" s="117"/>
      <c r="G52" s="304"/>
      <c r="H52" s="304"/>
      <c r="I52" s="307"/>
      <c r="J52" s="307"/>
      <c r="K52" s="182"/>
      <c r="L52" s="182"/>
      <c r="M52" s="265"/>
      <c r="N52" s="267"/>
      <c r="O52" s="270"/>
      <c r="P52" s="273"/>
      <c r="S52" t="s">
        <v>1240</v>
      </c>
    </row>
    <row r="53" spans="1:25" ht="19.5" customHeight="1" x14ac:dyDescent="0.2">
      <c r="A53" s="276"/>
      <c r="B53" s="279"/>
      <c r="C53" s="296"/>
      <c r="D53" s="297"/>
      <c r="E53" s="117"/>
      <c r="F53" s="117"/>
      <c r="G53" s="304"/>
      <c r="H53" s="304"/>
      <c r="I53" s="307"/>
      <c r="J53" s="307"/>
      <c r="K53" s="182"/>
      <c r="L53" s="182"/>
      <c r="M53" s="265"/>
      <c r="N53" s="267"/>
      <c r="O53" s="270"/>
      <c r="P53" s="273"/>
      <c r="S53" t="s">
        <v>1241</v>
      </c>
      <c r="V53" s="202" t="s">
        <v>182</v>
      </c>
    </row>
    <row r="54" spans="1:25" ht="19.5" customHeight="1" x14ac:dyDescent="0.2">
      <c r="A54" s="277"/>
      <c r="B54" s="280"/>
      <c r="C54" s="298"/>
      <c r="D54" s="299"/>
      <c r="E54" s="116"/>
      <c r="F54" s="116"/>
      <c r="G54" s="305"/>
      <c r="H54" s="305"/>
      <c r="I54" s="308"/>
      <c r="J54" s="308"/>
      <c r="K54" s="183"/>
      <c r="L54" s="183"/>
      <c r="M54" s="264"/>
      <c r="N54" s="268"/>
      <c r="O54" s="271"/>
      <c r="P54" s="274"/>
      <c r="Q54" s="62">
        <v>0.29166666666666669</v>
      </c>
    </row>
    <row r="55" spans="1:25" ht="19.5" customHeight="1" x14ac:dyDescent="0.2">
      <c r="A55" s="275" t="s">
        <v>31</v>
      </c>
      <c r="B55" s="278">
        <f>SUM(B37+1)</f>
        <v>45793</v>
      </c>
      <c r="C55" s="294" t="s">
        <v>1247</v>
      </c>
      <c r="D55" s="295"/>
      <c r="E55" s="185"/>
      <c r="F55" s="185"/>
      <c r="G55" s="303">
        <v>0.35694444444444445</v>
      </c>
      <c r="H55" s="303">
        <v>0.52083333333333337</v>
      </c>
      <c r="I55" s="306">
        <v>0.55208333333333337</v>
      </c>
      <c r="J55" s="306">
        <v>0.67361111111111116</v>
      </c>
      <c r="K55" s="185"/>
      <c r="L55" s="185"/>
      <c r="M55" s="263">
        <f>(F71-E71)+(L71-K71)</f>
        <v>0</v>
      </c>
      <c r="N55" s="266">
        <f>(H55-G55)</f>
        <v>0.16388888888888892</v>
      </c>
      <c r="O55" s="269">
        <f>(J55-I55)</f>
        <v>0.12152777777777779</v>
      </c>
      <c r="P55" s="272">
        <f>SUM(M55:O71)</f>
        <v>0.28541666666666671</v>
      </c>
      <c r="R55" s="34" t="s">
        <v>171</v>
      </c>
      <c r="S55" s="34" t="s">
        <v>25</v>
      </c>
      <c r="W55" s="34"/>
    </row>
    <row r="56" spans="1:25" ht="19.5" customHeight="1" x14ac:dyDescent="0.2">
      <c r="A56" s="276"/>
      <c r="B56" s="279"/>
      <c r="C56" s="296"/>
      <c r="D56" s="297"/>
      <c r="E56" s="182"/>
      <c r="F56" s="182"/>
      <c r="G56" s="304"/>
      <c r="H56" s="304"/>
      <c r="I56" s="307"/>
      <c r="J56" s="307"/>
      <c r="K56" s="182"/>
      <c r="L56" s="182"/>
      <c r="M56" s="265"/>
      <c r="N56" s="267"/>
      <c r="O56" s="270"/>
      <c r="P56" s="273"/>
      <c r="S56" s="34" t="s">
        <v>179</v>
      </c>
      <c r="W56" s="34"/>
    </row>
    <row r="57" spans="1:25" ht="19.5" customHeight="1" x14ac:dyDescent="0.2">
      <c r="A57" s="276"/>
      <c r="B57" s="279"/>
      <c r="C57" s="296"/>
      <c r="D57" s="297"/>
      <c r="E57" s="182"/>
      <c r="F57" s="182"/>
      <c r="G57" s="304"/>
      <c r="H57" s="304"/>
      <c r="I57" s="307"/>
      <c r="J57" s="307"/>
      <c r="K57" s="182"/>
      <c r="L57" s="182"/>
      <c r="M57" s="265"/>
      <c r="N57" s="267"/>
      <c r="O57" s="270"/>
      <c r="P57" s="273"/>
      <c r="R57" s="34"/>
      <c r="S57" s="34" t="s">
        <v>914</v>
      </c>
      <c r="W57" s="34"/>
    </row>
    <row r="58" spans="1:25" ht="19.5" customHeight="1" x14ac:dyDescent="0.2">
      <c r="A58" s="276"/>
      <c r="B58" s="279"/>
      <c r="C58" s="296"/>
      <c r="D58" s="297"/>
      <c r="E58" s="182"/>
      <c r="F58" s="182"/>
      <c r="G58" s="304"/>
      <c r="H58" s="304"/>
      <c r="I58" s="307"/>
      <c r="J58" s="307"/>
      <c r="K58" s="182"/>
      <c r="L58" s="182"/>
      <c r="M58" s="265"/>
      <c r="N58" s="267"/>
      <c r="O58" s="270"/>
      <c r="P58" s="273"/>
      <c r="S58" s="34"/>
      <c r="T58" t="s">
        <v>545</v>
      </c>
      <c r="U58" t="s">
        <v>544</v>
      </c>
      <c r="W58" s="34" t="s">
        <v>1244</v>
      </c>
      <c r="Y58" s="202" t="s">
        <v>182</v>
      </c>
    </row>
    <row r="59" spans="1:25" ht="19.5" customHeight="1" x14ac:dyDescent="0.2">
      <c r="A59" s="276"/>
      <c r="B59" s="279"/>
      <c r="C59" s="296"/>
      <c r="D59" s="297"/>
      <c r="E59" s="182"/>
      <c r="F59" s="182"/>
      <c r="G59" s="304"/>
      <c r="H59" s="304"/>
      <c r="I59" s="307"/>
      <c r="J59" s="307"/>
      <c r="K59" s="182"/>
      <c r="L59" s="182"/>
      <c r="M59" s="265"/>
      <c r="N59" s="267"/>
      <c r="O59" s="270"/>
      <c r="P59" s="273"/>
      <c r="S59" s="34" t="s">
        <v>185</v>
      </c>
      <c r="U59" s="202" t="s">
        <v>182</v>
      </c>
      <c r="W59" s="34"/>
    </row>
    <row r="60" spans="1:25" ht="19.5" customHeight="1" x14ac:dyDescent="0.2">
      <c r="A60" s="276"/>
      <c r="B60" s="279"/>
      <c r="C60" s="296"/>
      <c r="D60" s="297"/>
      <c r="E60" s="182"/>
      <c r="F60" s="182"/>
      <c r="G60" s="304"/>
      <c r="H60" s="304"/>
      <c r="I60" s="307"/>
      <c r="J60" s="307"/>
      <c r="K60" s="182"/>
      <c r="L60" s="182"/>
      <c r="M60" s="265"/>
      <c r="N60" s="267"/>
      <c r="O60" s="270"/>
      <c r="P60" s="273"/>
      <c r="R60" s="34" t="s">
        <v>975</v>
      </c>
      <c r="S60" s="34" t="s">
        <v>58</v>
      </c>
      <c r="W60" s="34"/>
    </row>
    <row r="61" spans="1:25" ht="19.5" customHeight="1" x14ac:dyDescent="0.2">
      <c r="A61" s="276"/>
      <c r="B61" s="279"/>
      <c r="C61" s="296"/>
      <c r="D61" s="297"/>
      <c r="E61" s="182"/>
      <c r="F61" s="182"/>
      <c r="G61" s="304"/>
      <c r="H61" s="304"/>
      <c r="I61" s="307"/>
      <c r="J61" s="307"/>
      <c r="K61" s="182"/>
      <c r="L61" s="182"/>
      <c r="M61" s="265"/>
      <c r="N61" s="267"/>
      <c r="O61" s="270"/>
      <c r="P61" s="273"/>
      <c r="S61" s="34" t="s">
        <v>976</v>
      </c>
      <c r="W61" s="34"/>
    </row>
    <row r="62" spans="1:25" ht="19.5" customHeight="1" x14ac:dyDescent="0.2">
      <c r="A62" s="276"/>
      <c r="B62" s="279"/>
      <c r="C62" s="296"/>
      <c r="D62" s="297"/>
      <c r="E62" s="182"/>
      <c r="F62" s="182"/>
      <c r="G62" s="304"/>
      <c r="H62" s="304"/>
      <c r="I62" s="307"/>
      <c r="J62" s="307"/>
      <c r="K62" s="182"/>
      <c r="L62" s="182"/>
      <c r="M62" s="265"/>
      <c r="N62" s="267"/>
      <c r="O62" s="270"/>
      <c r="P62" s="273"/>
      <c r="S62" s="34" t="s">
        <v>1245</v>
      </c>
      <c r="V62" s="202" t="s">
        <v>182</v>
      </c>
      <c r="W62" s="34"/>
    </row>
    <row r="63" spans="1:25" ht="19.5" customHeight="1" x14ac:dyDescent="0.2">
      <c r="A63" s="276"/>
      <c r="B63" s="279"/>
      <c r="C63" s="296"/>
      <c r="D63" s="297"/>
      <c r="E63" s="182"/>
      <c r="F63" s="182"/>
      <c r="G63" s="304"/>
      <c r="H63" s="304"/>
      <c r="I63" s="307"/>
      <c r="J63" s="307"/>
      <c r="K63" s="182"/>
      <c r="L63" s="182"/>
      <c r="M63" s="265"/>
      <c r="N63" s="267"/>
      <c r="O63" s="270"/>
      <c r="P63" s="273"/>
      <c r="S63" s="34" t="s">
        <v>1246</v>
      </c>
      <c r="V63" s="202" t="s">
        <v>182</v>
      </c>
      <c r="W63" s="34"/>
    </row>
    <row r="64" spans="1:25" ht="19.5" customHeight="1" x14ac:dyDescent="0.2">
      <c r="A64" s="276"/>
      <c r="B64" s="279"/>
      <c r="C64" s="296"/>
      <c r="D64" s="297"/>
      <c r="E64" s="182"/>
      <c r="F64" s="182"/>
      <c r="G64" s="304"/>
      <c r="H64" s="304"/>
      <c r="I64" s="307"/>
      <c r="J64" s="307"/>
      <c r="K64" s="182"/>
      <c r="L64" s="182"/>
      <c r="M64" s="265"/>
      <c r="N64" s="267"/>
      <c r="O64" s="270"/>
      <c r="P64" s="273"/>
      <c r="S64" s="34" t="s">
        <v>1249</v>
      </c>
      <c r="V64" s="34"/>
      <c r="W64" s="34"/>
    </row>
    <row r="65" spans="1:23" ht="19.5" customHeight="1" x14ac:dyDescent="0.2">
      <c r="A65" s="276"/>
      <c r="B65" s="279"/>
      <c r="C65" s="296"/>
      <c r="D65" s="297"/>
      <c r="E65" s="182"/>
      <c r="F65" s="182"/>
      <c r="G65" s="304"/>
      <c r="H65" s="304"/>
      <c r="I65" s="307"/>
      <c r="J65" s="307"/>
      <c r="K65" s="182"/>
      <c r="L65" s="182"/>
      <c r="M65" s="265"/>
      <c r="N65" s="267"/>
      <c r="O65" s="270"/>
      <c r="P65" s="273"/>
      <c r="S65" s="34"/>
      <c r="T65" s="34" t="s">
        <v>1250</v>
      </c>
      <c r="U65" s="34" t="s">
        <v>1251</v>
      </c>
      <c r="V65" s="34"/>
      <c r="W65" s="187" t="s">
        <v>180</v>
      </c>
    </row>
    <row r="66" spans="1:23" ht="19.5" customHeight="1" x14ac:dyDescent="0.2">
      <c r="A66" s="276"/>
      <c r="B66" s="279"/>
      <c r="C66" s="296"/>
      <c r="D66" s="297"/>
      <c r="E66" s="182"/>
      <c r="F66" s="182"/>
      <c r="G66" s="304"/>
      <c r="H66" s="304"/>
      <c r="I66" s="307"/>
      <c r="J66" s="307"/>
      <c r="K66" s="182"/>
      <c r="L66" s="182"/>
      <c r="M66" s="265"/>
      <c r="N66" s="267"/>
      <c r="O66" s="270"/>
      <c r="P66" s="273"/>
      <c r="S66" s="34"/>
      <c r="T66" s="34" t="s">
        <v>1252</v>
      </c>
      <c r="U66" s="34" t="s">
        <v>1253</v>
      </c>
      <c r="V66" s="34"/>
      <c r="W66" s="187" t="s">
        <v>180</v>
      </c>
    </row>
    <row r="67" spans="1:23" ht="19.5" customHeight="1" x14ac:dyDescent="0.2">
      <c r="A67" s="276"/>
      <c r="B67" s="279"/>
      <c r="C67" s="296"/>
      <c r="D67" s="297"/>
      <c r="E67" s="182"/>
      <c r="F67" s="182"/>
      <c r="G67" s="304"/>
      <c r="H67" s="304"/>
      <c r="I67" s="307"/>
      <c r="J67" s="307"/>
      <c r="K67" s="182"/>
      <c r="L67" s="182"/>
      <c r="M67" s="265"/>
      <c r="N67" s="267"/>
      <c r="O67" s="270"/>
      <c r="P67" s="273"/>
      <c r="R67" s="34" t="s">
        <v>242</v>
      </c>
      <c r="S67" s="34" t="s">
        <v>32</v>
      </c>
      <c r="V67" s="34"/>
      <c r="W67" s="34"/>
    </row>
    <row r="68" spans="1:23" ht="19.5" customHeight="1" x14ac:dyDescent="0.2">
      <c r="A68" s="276"/>
      <c r="B68" s="279"/>
      <c r="C68" s="296"/>
      <c r="D68" s="297"/>
      <c r="E68" s="182"/>
      <c r="F68" s="182"/>
      <c r="G68" s="304"/>
      <c r="H68" s="304"/>
      <c r="I68" s="307"/>
      <c r="J68" s="307"/>
      <c r="K68" s="182"/>
      <c r="L68" s="182"/>
      <c r="M68" s="265"/>
      <c r="N68" s="267"/>
      <c r="O68" s="270"/>
      <c r="P68" s="273"/>
      <c r="S68" s="34" t="s">
        <v>612</v>
      </c>
      <c r="W68" s="34"/>
    </row>
    <row r="69" spans="1:23" ht="19.5" customHeight="1" x14ac:dyDescent="0.2">
      <c r="A69" s="276"/>
      <c r="B69" s="279"/>
      <c r="C69" s="296"/>
      <c r="D69" s="297"/>
      <c r="E69" s="182"/>
      <c r="F69" s="182"/>
      <c r="G69" s="304"/>
      <c r="H69" s="304"/>
      <c r="I69" s="307"/>
      <c r="J69" s="307"/>
      <c r="K69" s="182"/>
      <c r="L69" s="182"/>
      <c r="M69" s="265"/>
      <c r="N69" s="267"/>
      <c r="O69" s="270"/>
      <c r="P69" s="273"/>
      <c r="S69" s="34" t="s">
        <v>1248</v>
      </c>
      <c r="W69" s="202" t="s">
        <v>182</v>
      </c>
    </row>
    <row r="70" spans="1:23" ht="19.5" customHeight="1" x14ac:dyDescent="0.2">
      <c r="A70" s="276"/>
      <c r="B70" s="279"/>
      <c r="C70" s="296"/>
      <c r="D70" s="297"/>
      <c r="E70" s="182"/>
      <c r="F70" s="182"/>
      <c r="G70" s="304"/>
      <c r="H70" s="304"/>
      <c r="I70" s="307"/>
      <c r="J70" s="307"/>
      <c r="K70" s="182"/>
      <c r="L70" s="182"/>
      <c r="M70" s="265"/>
      <c r="N70" s="267"/>
      <c r="O70" s="270"/>
      <c r="P70" s="273"/>
      <c r="S70" s="34"/>
      <c r="W70" s="34"/>
    </row>
    <row r="71" spans="1:23" ht="19.5" customHeight="1" x14ac:dyDescent="0.2">
      <c r="A71" s="277"/>
      <c r="B71" s="280"/>
      <c r="C71" s="298"/>
      <c r="D71" s="299"/>
      <c r="E71" s="183"/>
      <c r="F71" s="183"/>
      <c r="G71" s="305"/>
      <c r="H71" s="305"/>
      <c r="I71" s="308"/>
      <c r="J71" s="308"/>
      <c r="K71" s="183"/>
      <c r="L71" s="183"/>
      <c r="M71" s="264"/>
      <c r="N71" s="268"/>
      <c r="O71" s="271"/>
      <c r="P71" s="274"/>
      <c r="Q71" s="62">
        <v>0.29166666666666669</v>
      </c>
      <c r="W71" s="34"/>
    </row>
    <row r="72" spans="1:23" ht="19.5" customHeight="1" x14ac:dyDescent="0.2">
      <c r="A72" s="35" t="s">
        <v>34</v>
      </c>
      <c r="B72" s="36">
        <f>SUM(B55+1)</f>
        <v>45794</v>
      </c>
      <c r="C72" s="294"/>
      <c r="D72" s="295"/>
      <c r="E72" s="120"/>
      <c r="F72" s="120"/>
      <c r="G72" s="107"/>
      <c r="H72" s="107"/>
      <c r="I72" s="107"/>
      <c r="J72" s="107"/>
      <c r="K72" s="120"/>
      <c r="L72" s="120"/>
      <c r="M72" s="263">
        <f>(F72-E72)+(L72-K72)</f>
        <v>0</v>
      </c>
      <c r="N72" s="263">
        <f>(H72-G72)+(J72-I72)</f>
        <v>0</v>
      </c>
      <c r="O72" s="263">
        <f>(H72-G72)+(J72-I72)</f>
        <v>0</v>
      </c>
      <c r="P72" s="263">
        <f>SUM(M72:O73)</f>
        <v>0</v>
      </c>
    </row>
    <row r="73" spans="1:23" ht="19.5" customHeight="1" x14ac:dyDescent="0.2">
      <c r="A73" s="37" t="s">
        <v>35</v>
      </c>
      <c r="B73" s="36">
        <f>SUM(B72+1)</f>
        <v>45795</v>
      </c>
      <c r="C73" s="298"/>
      <c r="D73" s="299"/>
      <c r="E73" s="116"/>
      <c r="F73" s="116"/>
      <c r="G73" s="101"/>
      <c r="H73" s="101"/>
      <c r="I73" s="101"/>
      <c r="J73" s="101"/>
      <c r="K73" s="116"/>
      <c r="L73" s="116"/>
      <c r="M73" s="264"/>
      <c r="N73" s="264"/>
      <c r="O73" s="264"/>
      <c r="P73" s="264"/>
    </row>
    <row r="74" spans="1:23" ht="30" customHeight="1" x14ac:dyDescent="0.2">
      <c r="A74" s="38"/>
      <c r="B74" s="38"/>
      <c r="C74" s="38"/>
      <c r="D74" s="38"/>
      <c r="E74" s="39"/>
      <c r="F74" s="40"/>
      <c r="G74" s="40"/>
      <c r="H74" s="38"/>
      <c r="I74" s="38"/>
      <c r="J74" s="38"/>
      <c r="K74" s="41"/>
      <c r="L74" s="41"/>
      <c r="M74" s="41"/>
      <c r="N74" s="38"/>
    </row>
    <row r="75" spans="1:23" ht="30.75" customHeight="1" x14ac:dyDescent="0.2">
      <c r="A75" s="38"/>
      <c r="B75" s="38"/>
      <c r="C75" s="38"/>
      <c r="D75" s="38"/>
      <c r="F75" s="38"/>
      <c r="G75" s="38"/>
      <c r="H75" s="38"/>
      <c r="I75" s="38"/>
      <c r="J75" s="281" t="s">
        <v>36</v>
      </c>
      <c r="K75" s="281"/>
      <c r="L75" s="281"/>
      <c r="M75" s="108">
        <f>SUM(M9+M22+M28+M37+M55+M72+M73)</f>
        <v>0.60694444444444451</v>
      </c>
      <c r="N75" s="110">
        <f>SUM(N9+N22+N28+N37+N55+N72+N73)</f>
        <v>0.58888888888888902</v>
      </c>
      <c r="O75" s="109">
        <f>SUM(O9+O22+O28+O37+O55+O72+O73)</f>
        <v>0.72361111111111109</v>
      </c>
      <c r="P75" s="111">
        <f>SUM(P9+P22+P28+P37+P55+P72+P73)</f>
        <v>1.9194444444444445</v>
      </c>
    </row>
    <row r="76" spans="1:23" ht="30.75" customHeight="1" x14ac:dyDescent="0.2">
      <c r="A76" s="38"/>
      <c r="B76" s="38"/>
      <c r="C76" s="38"/>
      <c r="D76" s="38"/>
      <c r="F76" s="38"/>
      <c r="G76" s="38"/>
      <c r="H76" s="38"/>
      <c r="I76" s="38"/>
      <c r="J76" s="281" t="s">
        <v>37</v>
      </c>
      <c r="K76" s="281"/>
      <c r="L76" s="282"/>
      <c r="M76" s="42"/>
      <c r="N76" s="51">
        <f>SUM(Q9:Q73)</f>
        <v>1.4583333333333335</v>
      </c>
      <c r="O76" s="43"/>
    </row>
    <row r="77" spans="1:23" ht="30.75" customHeight="1" x14ac:dyDescent="0.2">
      <c r="A77" s="38"/>
      <c r="B77" s="38"/>
      <c r="C77" s="38"/>
      <c r="D77" s="38"/>
      <c r="F77" s="38"/>
      <c r="G77" s="38"/>
      <c r="H77" s="38"/>
      <c r="I77" s="38"/>
      <c r="J77" s="281" t="s">
        <v>38</v>
      </c>
      <c r="K77" s="281"/>
      <c r="L77" s="282"/>
      <c r="M77" s="42"/>
      <c r="N77" s="51">
        <f>SUM(P75-N76)</f>
        <v>0.46111111111111103</v>
      </c>
      <c r="O77" s="43"/>
    </row>
    <row r="78" spans="1:23" ht="30.75" customHeight="1" x14ac:dyDescent="0.2">
      <c r="A78" s="38"/>
      <c r="B78" s="38"/>
      <c r="C78" s="38"/>
      <c r="D78" s="38"/>
      <c r="F78" s="38"/>
      <c r="G78" s="38"/>
      <c r="H78" s="38"/>
      <c r="I78" s="38"/>
      <c r="J78" s="281" t="s">
        <v>39</v>
      </c>
      <c r="K78" s="281"/>
      <c r="L78" s="282"/>
      <c r="M78" s="42"/>
      <c r="N78" s="51">
        <f>'SEM19'!N103</f>
        <v>0.96458333333333424</v>
      </c>
      <c r="O78" s="43"/>
    </row>
    <row r="79" spans="1:23" ht="30.75" customHeight="1" x14ac:dyDescent="0.2">
      <c r="H79" s="38"/>
      <c r="I79" s="38"/>
      <c r="J79" s="281" t="s">
        <v>40</v>
      </c>
      <c r="K79" s="281"/>
      <c r="L79" s="282"/>
      <c r="M79" s="44"/>
      <c r="N79" s="52">
        <f>N77+N78</f>
        <v>1.4256944444444453</v>
      </c>
      <c r="O79" s="45"/>
    </row>
    <row r="86" spans="6:9" x14ac:dyDescent="0.2">
      <c r="F86" s="38"/>
      <c r="G86" s="38"/>
      <c r="H86" s="38"/>
      <c r="I86" s="38"/>
    </row>
    <row r="87" spans="6:9" x14ac:dyDescent="0.2">
      <c r="F87" s="38"/>
      <c r="G87" s="38"/>
      <c r="H87" s="38"/>
      <c r="I87" s="38"/>
    </row>
    <row r="88" spans="6:9" x14ac:dyDescent="0.2">
      <c r="F88" s="38"/>
      <c r="G88" s="38"/>
      <c r="H88" s="38"/>
      <c r="I88" s="38"/>
    </row>
    <row r="89" spans="6:9" x14ac:dyDescent="0.2">
      <c r="F89" s="38"/>
      <c r="G89" s="38"/>
      <c r="H89" s="38"/>
      <c r="I89" s="38"/>
    </row>
    <row r="90" spans="6:9" x14ac:dyDescent="0.2">
      <c r="F90" s="38"/>
      <c r="G90" s="38"/>
      <c r="H90" s="38"/>
      <c r="I90" s="38"/>
    </row>
    <row r="91" spans="6:9" x14ac:dyDescent="0.2">
      <c r="F91" s="38"/>
      <c r="G91" s="38"/>
      <c r="H91" s="38"/>
      <c r="I91" s="38"/>
    </row>
  </sheetData>
  <mergeCells count="83">
    <mergeCell ref="I37:I54"/>
    <mergeCell ref="I55:I71"/>
    <mergeCell ref="J37:J54"/>
    <mergeCell ref="J55:J71"/>
    <mergeCell ref="G37:G54"/>
    <mergeCell ref="G55:G71"/>
    <mergeCell ref="H37:H54"/>
    <mergeCell ref="H55:H71"/>
    <mergeCell ref="Q6:Q7"/>
    <mergeCell ref="A1:N1"/>
    <mergeCell ref="G6:H6"/>
    <mergeCell ref="I6:J6"/>
    <mergeCell ref="K6:L6"/>
    <mergeCell ref="M6:P6"/>
    <mergeCell ref="J79:L79"/>
    <mergeCell ref="J75:L75"/>
    <mergeCell ref="J76:L76"/>
    <mergeCell ref="J77:L77"/>
    <mergeCell ref="J78:L78"/>
    <mergeCell ref="A55:A71"/>
    <mergeCell ref="B9:B21"/>
    <mergeCell ref="B22:B27"/>
    <mergeCell ref="B28:B36"/>
    <mergeCell ref="B37:B54"/>
    <mergeCell ref="B55:B71"/>
    <mergeCell ref="A9:A21"/>
    <mergeCell ref="A22:A27"/>
    <mergeCell ref="A28:A36"/>
    <mergeCell ref="A37:A54"/>
    <mergeCell ref="M9:M21"/>
    <mergeCell ref="N9:N21"/>
    <mergeCell ref="O9:O21"/>
    <mergeCell ref="P9:P21"/>
    <mergeCell ref="M22:M27"/>
    <mergeCell ref="N22:N27"/>
    <mergeCell ref="O22:O27"/>
    <mergeCell ref="P22:P27"/>
    <mergeCell ref="O28:O36"/>
    <mergeCell ref="P28:P36"/>
    <mergeCell ref="M37:M54"/>
    <mergeCell ref="N37:N54"/>
    <mergeCell ref="O37:O54"/>
    <mergeCell ref="P37:P54"/>
    <mergeCell ref="M72:M73"/>
    <mergeCell ref="N72:N73"/>
    <mergeCell ref="O72:O73"/>
    <mergeCell ref="P72:P73"/>
    <mergeCell ref="I9:I21"/>
    <mergeCell ref="I22:I27"/>
    <mergeCell ref="I28:I36"/>
    <mergeCell ref="J9:J21"/>
    <mergeCell ref="J22:J27"/>
    <mergeCell ref="J28:J36"/>
    <mergeCell ref="M55:M71"/>
    <mergeCell ref="N55:N71"/>
    <mergeCell ref="O55:O71"/>
    <mergeCell ref="P55:P71"/>
    <mergeCell ref="M28:M36"/>
    <mergeCell ref="N28:N36"/>
    <mergeCell ref="E9:E21"/>
    <mergeCell ref="K9:K21"/>
    <mergeCell ref="L9:L21"/>
    <mergeCell ref="F9:F21"/>
    <mergeCell ref="C72:D73"/>
    <mergeCell ref="G9:G21"/>
    <mergeCell ref="G22:G27"/>
    <mergeCell ref="G28:G36"/>
    <mergeCell ref="H9:H21"/>
    <mergeCell ref="H22:H27"/>
    <mergeCell ref="H28:H36"/>
    <mergeCell ref="C9:D21"/>
    <mergeCell ref="C22:D27"/>
    <mergeCell ref="C28:D36"/>
    <mergeCell ref="C37:D54"/>
    <mergeCell ref="C55:D71"/>
    <mergeCell ref="E22:E27"/>
    <mergeCell ref="F22:F27"/>
    <mergeCell ref="K22:K27"/>
    <mergeCell ref="L22:L27"/>
    <mergeCell ref="E28:E36"/>
    <mergeCell ref="F28:F36"/>
    <mergeCell ref="K28:K36"/>
    <mergeCell ref="L28:L36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35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euil105">
    <pageSetUpPr fitToPage="1"/>
  </sheetPr>
  <dimension ref="A1:AC126"/>
  <sheetViews>
    <sheetView topLeftCell="A85" zoomScaleNormal="100" workbookViewId="0">
      <selection activeCell="V102" sqref="V102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7.28515625" customWidth="1"/>
    <col min="20" max="21" width="14.5703125" customWidth="1"/>
    <col min="22" max="22" width="13.7109375" customWidth="1"/>
    <col min="23" max="24" width="12.7109375" customWidth="1"/>
    <col min="26" max="26" width="10.42578125" customWidth="1"/>
  </cols>
  <sheetData>
    <row r="1" spans="1:24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4" ht="60.6" hidden="1" customHeight="1" x14ac:dyDescent="0.2"/>
    <row r="3" spans="1:24" s="3" customFormat="1" ht="12.75" customHeight="1" x14ac:dyDescent="0.2">
      <c r="K3" s="4"/>
      <c r="L3" s="4"/>
      <c r="M3" s="4"/>
      <c r="O3" s="5"/>
      <c r="P3" s="5"/>
      <c r="Q3" s="60"/>
    </row>
    <row r="4" spans="1:24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4" ht="39" customHeight="1" x14ac:dyDescent="0.2">
      <c r="A5" s="12" t="s">
        <v>87</v>
      </c>
      <c r="B5" s="13" t="s">
        <v>3</v>
      </c>
      <c r="C5" s="14">
        <f>SUM('SEM20'!B73+1)</f>
        <v>45796</v>
      </c>
      <c r="D5" s="15" t="s">
        <v>4</v>
      </c>
      <c r="E5" s="16">
        <f>SUM(B108)</f>
        <v>45802</v>
      </c>
      <c r="F5" s="17"/>
      <c r="G5" s="17"/>
      <c r="H5" s="17"/>
      <c r="I5" s="17"/>
      <c r="J5" s="17"/>
      <c r="K5" s="18"/>
      <c r="L5" s="18"/>
      <c r="P5" s="19"/>
    </row>
    <row r="6" spans="1:24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4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4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4" ht="19.5" customHeight="1" x14ac:dyDescent="0.2">
      <c r="A9" s="275" t="s">
        <v>20</v>
      </c>
      <c r="B9" s="278">
        <f>SUM(C5)</f>
        <v>45796</v>
      </c>
      <c r="C9" s="294" t="s">
        <v>1262</v>
      </c>
      <c r="D9" s="295"/>
      <c r="E9" s="310"/>
      <c r="F9" s="310"/>
      <c r="G9" s="303">
        <v>0.35555555555555557</v>
      </c>
      <c r="H9" s="303">
        <v>0.5</v>
      </c>
      <c r="I9" s="306">
        <v>0.56944444444444442</v>
      </c>
      <c r="J9" s="306">
        <v>0.72847222222222219</v>
      </c>
      <c r="K9" s="310"/>
      <c r="L9" s="310"/>
      <c r="M9" s="263">
        <f>(F9-E9)+(L9-K9)</f>
        <v>0</v>
      </c>
      <c r="N9" s="266">
        <f>(H9-G9)</f>
        <v>0.14444444444444443</v>
      </c>
      <c r="O9" s="269">
        <f>(J9-I9)</f>
        <v>0.15902777777777777</v>
      </c>
      <c r="P9" s="389">
        <f>SUM(M9:O35)</f>
        <v>0.3034722222222222</v>
      </c>
      <c r="R9" s="34" t="s">
        <v>195</v>
      </c>
      <c r="S9" s="34" t="s">
        <v>24</v>
      </c>
      <c r="T9" s="34"/>
    </row>
    <row r="10" spans="1:24" ht="19.5" customHeight="1" x14ac:dyDescent="0.2">
      <c r="A10" s="276"/>
      <c r="B10" s="279"/>
      <c r="C10" s="296"/>
      <c r="D10" s="297"/>
      <c r="E10" s="311"/>
      <c r="F10" s="311"/>
      <c r="G10" s="304"/>
      <c r="H10" s="304"/>
      <c r="I10" s="307"/>
      <c r="J10" s="307"/>
      <c r="K10" s="311"/>
      <c r="L10" s="311"/>
      <c r="M10" s="265"/>
      <c r="N10" s="267"/>
      <c r="O10" s="270"/>
      <c r="P10" s="390"/>
      <c r="R10" s="34"/>
      <c r="S10" s="34" t="s">
        <v>1254</v>
      </c>
      <c r="T10" s="34"/>
    </row>
    <row r="11" spans="1:24" ht="19.5" customHeight="1" x14ac:dyDescent="0.2">
      <c r="A11" s="276"/>
      <c r="B11" s="279"/>
      <c r="C11" s="296"/>
      <c r="D11" s="297"/>
      <c r="E11" s="311"/>
      <c r="F11" s="311"/>
      <c r="G11" s="304"/>
      <c r="H11" s="304"/>
      <c r="I11" s="307"/>
      <c r="J11" s="307"/>
      <c r="K11" s="311"/>
      <c r="L11" s="311"/>
      <c r="M11" s="265"/>
      <c r="N11" s="267"/>
      <c r="O11" s="270"/>
      <c r="P11" s="390"/>
      <c r="R11" s="34"/>
      <c r="S11" s="34" t="s">
        <v>1255</v>
      </c>
      <c r="T11" s="34"/>
      <c r="X11" s="202" t="s">
        <v>182</v>
      </c>
    </row>
    <row r="12" spans="1:24" ht="19.5" customHeight="1" x14ac:dyDescent="0.2">
      <c r="A12" s="276"/>
      <c r="B12" s="279"/>
      <c r="C12" s="296"/>
      <c r="D12" s="297"/>
      <c r="E12" s="311"/>
      <c r="F12" s="311"/>
      <c r="G12" s="304"/>
      <c r="H12" s="304"/>
      <c r="I12" s="307"/>
      <c r="J12" s="307"/>
      <c r="K12" s="311"/>
      <c r="L12" s="311"/>
      <c r="M12" s="265"/>
      <c r="N12" s="267"/>
      <c r="O12" s="270"/>
      <c r="P12" s="390"/>
      <c r="R12" s="34" t="s">
        <v>155</v>
      </c>
      <c r="S12" s="34" t="s">
        <v>32</v>
      </c>
      <c r="T12" s="34"/>
    </row>
    <row r="13" spans="1:24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11"/>
      <c r="L13" s="311"/>
      <c r="M13" s="265"/>
      <c r="N13" s="267"/>
      <c r="O13" s="270"/>
      <c r="P13" s="390"/>
      <c r="R13" s="34"/>
      <c r="S13" s="176" t="s">
        <v>1256</v>
      </c>
      <c r="T13" s="34"/>
      <c r="W13" s="202" t="s">
        <v>182</v>
      </c>
    </row>
    <row r="14" spans="1:24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265"/>
      <c r="N14" s="267"/>
      <c r="O14" s="270"/>
      <c r="P14" s="390"/>
      <c r="R14" s="34" t="s">
        <v>144</v>
      </c>
      <c r="S14" s="176" t="s">
        <v>32</v>
      </c>
      <c r="T14" s="34"/>
    </row>
    <row r="15" spans="1:24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265"/>
      <c r="N15" s="267"/>
      <c r="O15" s="270"/>
      <c r="P15" s="390"/>
      <c r="R15" s="34"/>
      <c r="S15" s="176" t="s">
        <v>1257</v>
      </c>
      <c r="T15" s="34"/>
    </row>
    <row r="16" spans="1:24" ht="19.5" customHeight="1" x14ac:dyDescent="0.2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11"/>
      <c r="L16" s="311"/>
      <c r="M16" s="265"/>
      <c r="N16" s="267"/>
      <c r="O16" s="270"/>
      <c r="P16" s="390"/>
      <c r="S16" s="176" t="s">
        <v>1258</v>
      </c>
      <c r="V16" s="202" t="s">
        <v>182</v>
      </c>
    </row>
    <row r="17" spans="1:26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265"/>
      <c r="N17" s="267"/>
      <c r="O17" s="270"/>
      <c r="P17" s="390"/>
      <c r="R17" s="34" t="s">
        <v>848</v>
      </c>
      <c r="S17" s="176" t="s">
        <v>32</v>
      </c>
    </row>
    <row r="18" spans="1:26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265"/>
      <c r="N18" s="267"/>
      <c r="O18" s="270"/>
      <c r="P18" s="390"/>
      <c r="S18" s="176" t="s">
        <v>1259</v>
      </c>
      <c r="V18" s="202" t="s">
        <v>182</v>
      </c>
    </row>
    <row r="19" spans="1:26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265"/>
      <c r="N19" s="267"/>
      <c r="O19" s="270"/>
      <c r="P19" s="390"/>
      <c r="R19" s="34" t="s">
        <v>1099</v>
      </c>
      <c r="S19" s="176" t="s">
        <v>32</v>
      </c>
      <c r="V19" s="34"/>
    </row>
    <row r="20" spans="1:26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265"/>
      <c r="N20" s="267"/>
      <c r="O20" s="270"/>
      <c r="P20" s="390"/>
      <c r="S20" s="176" t="s">
        <v>1100</v>
      </c>
      <c r="V20" s="34"/>
    </row>
    <row r="21" spans="1:26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265"/>
      <c r="N21" s="267"/>
      <c r="O21" s="270"/>
      <c r="P21" s="390"/>
      <c r="S21" s="176" t="s">
        <v>1260</v>
      </c>
      <c r="V21" s="34"/>
      <c r="W21" s="187" t="s">
        <v>180</v>
      </c>
      <c r="X21" s="214" t="s">
        <v>1261</v>
      </c>
      <c r="Y21" s="191"/>
    </row>
    <row r="22" spans="1:26" ht="19.5" customHeight="1" x14ac:dyDescent="0.2">
      <c r="A22" s="276"/>
      <c r="B22" s="279"/>
      <c r="C22" s="296"/>
      <c r="D22" s="297"/>
      <c r="E22" s="311"/>
      <c r="F22" s="311"/>
      <c r="G22" s="304"/>
      <c r="H22" s="304"/>
      <c r="I22" s="307"/>
      <c r="J22" s="307"/>
      <c r="K22" s="311"/>
      <c r="L22" s="311"/>
      <c r="M22" s="265"/>
      <c r="N22" s="267"/>
      <c r="O22" s="270"/>
      <c r="P22" s="390"/>
      <c r="R22" s="34" t="s">
        <v>242</v>
      </c>
      <c r="S22" s="176" t="s">
        <v>24</v>
      </c>
      <c r="V22" s="34"/>
      <c r="X22" s="34"/>
    </row>
    <row r="23" spans="1:26" ht="19.5" customHeight="1" x14ac:dyDescent="0.2">
      <c r="A23" s="276"/>
      <c r="B23" s="279"/>
      <c r="C23" s="296"/>
      <c r="D23" s="297"/>
      <c r="E23" s="311"/>
      <c r="F23" s="311"/>
      <c r="G23" s="304"/>
      <c r="H23" s="304"/>
      <c r="I23" s="307"/>
      <c r="J23" s="307"/>
      <c r="K23" s="311"/>
      <c r="L23" s="311"/>
      <c r="M23" s="265"/>
      <c r="N23" s="267"/>
      <c r="O23" s="270"/>
      <c r="P23" s="390"/>
      <c r="S23" s="176" t="s">
        <v>612</v>
      </c>
      <c r="V23" s="34"/>
      <c r="X23" s="34"/>
    </row>
    <row r="24" spans="1:26" ht="19.5" customHeight="1" x14ac:dyDescent="0.2">
      <c r="A24" s="276"/>
      <c r="B24" s="279"/>
      <c r="C24" s="296"/>
      <c r="D24" s="297"/>
      <c r="E24" s="311"/>
      <c r="F24" s="311"/>
      <c r="G24" s="304"/>
      <c r="H24" s="304"/>
      <c r="I24" s="307"/>
      <c r="J24" s="307"/>
      <c r="K24" s="311"/>
      <c r="L24" s="311"/>
      <c r="M24" s="265"/>
      <c r="N24" s="267"/>
      <c r="O24" s="270"/>
      <c r="P24" s="390"/>
      <c r="S24" s="176"/>
      <c r="T24" s="34" t="s">
        <v>152</v>
      </c>
      <c r="V24" s="202" t="s">
        <v>182</v>
      </c>
      <c r="X24" s="34"/>
    </row>
    <row r="25" spans="1:26" ht="19.5" customHeight="1" x14ac:dyDescent="0.2">
      <c r="A25" s="276"/>
      <c r="B25" s="279"/>
      <c r="C25" s="296"/>
      <c r="D25" s="297"/>
      <c r="E25" s="311"/>
      <c r="F25" s="311"/>
      <c r="G25" s="304"/>
      <c r="H25" s="304"/>
      <c r="I25" s="307"/>
      <c r="J25" s="307"/>
      <c r="K25" s="311"/>
      <c r="L25" s="311"/>
      <c r="M25" s="265"/>
      <c r="N25" s="267"/>
      <c r="O25" s="270"/>
      <c r="P25" s="390"/>
      <c r="S25" s="176"/>
      <c r="T25" s="34" t="s">
        <v>1263</v>
      </c>
      <c r="V25" s="202" t="s">
        <v>182</v>
      </c>
      <c r="X25" s="34"/>
    </row>
    <row r="26" spans="1:26" ht="19.5" customHeight="1" x14ac:dyDescent="0.2">
      <c r="A26" s="276"/>
      <c r="B26" s="279"/>
      <c r="C26" s="296"/>
      <c r="D26" s="297"/>
      <c r="E26" s="311"/>
      <c r="F26" s="311"/>
      <c r="G26" s="304"/>
      <c r="H26" s="304"/>
      <c r="I26" s="307"/>
      <c r="J26" s="307"/>
      <c r="K26" s="311"/>
      <c r="L26" s="311"/>
      <c r="M26" s="265"/>
      <c r="N26" s="267"/>
      <c r="O26" s="270"/>
      <c r="P26" s="390"/>
      <c r="R26" s="34" t="s">
        <v>975</v>
      </c>
      <c r="S26" s="176" t="s">
        <v>23</v>
      </c>
      <c r="V26" s="34"/>
      <c r="X26" s="34"/>
    </row>
    <row r="27" spans="1:26" ht="19.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11"/>
      <c r="L27" s="311"/>
      <c r="M27" s="265"/>
      <c r="N27" s="267"/>
      <c r="O27" s="270"/>
      <c r="P27" s="390"/>
      <c r="R27" s="34"/>
      <c r="S27" s="176" t="s">
        <v>976</v>
      </c>
      <c r="V27" s="34"/>
      <c r="X27" s="34"/>
    </row>
    <row r="28" spans="1:26" ht="19.5" customHeight="1" x14ac:dyDescent="0.2">
      <c r="A28" s="276"/>
      <c r="B28" s="279"/>
      <c r="C28" s="296"/>
      <c r="D28" s="297"/>
      <c r="E28" s="311"/>
      <c r="F28" s="311"/>
      <c r="G28" s="304"/>
      <c r="H28" s="304"/>
      <c r="I28" s="307"/>
      <c r="J28" s="307"/>
      <c r="K28" s="311"/>
      <c r="L28" s="311"/>
      <c r="M28" s="265"/>
      <c r="N28" s="267"/>
      <c r="O28" s="270"/>
      <c r="P28" s="390"/>
      <c r="R28" s="34"/>
      <c r="S28" s="176"/>
      <c r="T28" s="34" t="s">
        <v>1246</v>
      </c>
      <c r="W28" s="202" t="s">
        <v>182</v>
      </c>
      <c r="X28" s="34"/>
    </row>
    <row r="29" spans="1:26" ht="19.5" customHeight="1" x14ac:dyDescent="0.2">
      <c r="A29" s="276"/>
      <c r="B29" s="279"/>
      <c r="C29" s="296"/>
      <c r="D29" s="297"/>
      <c r="E29" s="311"/>
      <c r="F29" s="311"/>
      <c r="G29" s="304"/>
      <c r="H29" s="304"/>
      <c r="I29" s="307"/>
      <c r="J29" s="307"/>
      <c r="K29" s="311"/>
      <c r="L29" s="311"/>
      <c r="M29" s="265"/>
      <c r="N29" s="267"/>
      <c r="O29" s="270"/>
      <c r="P29" s="390"/>
      <c r="R29" s="34"/>
      <c r="S29" s="176"/>
      <c r="T29" s="34" t="s">
        <v>1264</v>
      </c>
      <c r="W29" s="34"/>
      <c r="X29" s="202" t="s">
        <v>182</v>
      </c>
    </row>
    <row r="30" spans="1:26" ht="19.5" customHeight="1" x14ac:dyDescent="0.2">
      <c r="A30" s="276"/>
      <c r="B30" s="279"/>
      <c r="C30" s="296"/>
      <c r="D30" s="297"/>
      <c r="E30" s="311"/>
      <c r="F30" s="311"/>
      <c r="G30" s="304"/>
      <c r="H30" s="304"/>
      <c r="I30" s="307"/>
      <c r="J30" s="307"/>
      <c r="K30" s="311"/>
      <c r="L30" s="311"/>
      <c r="M30" s="265"/>
      <c r="N30" s="267"/>
      <c r="O30" s="270"/>
      <c r="P30" s="390"/>
      <c r="R30" s="34"/>
      <c r="S30" s="176"/>
      <c r="T30" s="34" t="s">
        <v>1132</v>
      </c>
      <c r="W30" s="34"/>
      <c r="X30" s="34"/>
    </row>
    <row r="31" spans="1:26" ht="19.5" customHeight="1" x14ac:dyDescent="0.2">
      <c r="A31" s="276"/>
      <c r="B31" s="279"/>
      <c r="C31" s="296"/>
      <c r="D31" s="297"/>
      <c r="E31" s="311"/>
      <c r="F31" s="311"/>
      <c r="G31" s="304"/>
      <c r="H31" s="304"/>
      <c r="I31" s="307"/>
      <c r="J31" s="307"/>
      <c r="K31" s="311"/>
      <c r="L31" s="311"/>
      <c r="M31" s="265"/>
      <c r="N31" s="267"/>
      <c r="O31" s="270"/>
      <c r="P31" s="390"/>
      <c r="R31" s="34"/>
      <c r="S31" s="176"/>
      <c r="T31" s="34"/>
      <c r="U31" s="34" t="s">
        <v>203</v>
      </c>
      <c r="V31" s="314" t="s">
        <v>1265</v>
      </c>
      <c r="W31" s="316"/>
      <c r="X31" s="202" t="s">
        <v>182</v>
      </c>
      <c r="Y31" s="219" t="s">
        <v>694</v>
      </c>
      <c r="Z31" s="222">
        <v>1022029</v>
      </c>
    </row>
    <row r="32" spans="1:26" ht="19.5" customHeight="1" x14ac:dyDescent="0.2">
      <c r="A32" s="276"/>
      <c r="B32" s="279"/>
      <c r="C32" s="296"/>
      <c r="D32" s="297"/>
      <c r="E32" s="311"/>
      <c r="F32" s="311"/>
      <c r="G32" s="304"/>
      <c r="H32" s="304"/>
      <c r="I32" s="307"/>
      <c r="J32" s="307"/>
      <c r="K32" s="311"/>
      <c r="L32" s="311"/>
      <c r="M32" s="265"/>
      <c r="N32" s="267"/>
      <c r="O32" s="270"/>
      <c r="P32" s="390"/>
      <c r="R32" s="34"/>
      <c r="S32" s="176"/>
      <c r="T32" s="34" t="s">
        <v>1267</v>
      </c>
      <c r="U32" s="34"/>
      <c r="V32" s="202" t="s">
        <v>182</v>
      </c>
      <c r="W32" s="1"/>
      <c r="X32" s="34"/>
      <c r="Y32" s="34"/>
      <c r="Z32" s="38"/>
    </row>
    <row r="33" spans="1:29" ht="19.5" customHeight="1" x14ac:dyDescent="0.2">
      <c r="A33" s="276"/>
      <c r="B33" s="279"/>
      <c r="C33" s="296"/>
      <c r="D33" s="297"/>
      <c r="E33" s="311"/>
      <c r="F33" s="311"/>
      <c r="G33" s="304"/>
      <c r="H33" s="304"/>
      <c r="I33" s="307"/>
      <c r="J33" s="307"/>
      <c r="K33" s="311"/>
      <c r="L33" s="311"/>
      <c r="M33" s="265"/>
      <c r="N33" s="267"/>
      <c r="O33" s="270"/>
      <c r="P33" s="390"/>
      <c r="R33" s="34"/>
      <c r="S33" s="176"/>
      <c r="T33" s="34" t="s">
        <v>1266</v>
      </c>
      <c r="U33" s="34"/>
      <c r="V33" s="168"/>
      <c r="W33" s="1"/>
    </row>
    <row r="34" spans="1:29" ht="19.5" customHeight="1" x14ac:dyDescent="0.2">
      <c r="A34" s="276"/>
      <c r="B34" s="279"/>
      <c r="C34" s="296"/>
      <c r="D34" s="297"/>
      <c r="E34" s="311"/>
      <c r="F34" s="311"/>
      <c r="G34" s="304"/>
      <c r="H34" s="304"/>
      <c r="I34" s="307"/>
      <c r="J34" s="307"/>
      <c r="K34" s="311"/>
      <c r="L34" s="311"/>
      <c r="M34" s="265"/>
      <c r="N34" s="267"/>
      <c r="O34" s="270"/>
      <c r="P34" s="390"/>
      <c r="R34" s="34"/>
      <c r="S34" s="176"/>
      <c r="T34" s="34"/>
      <c r="U34" s="34" t="s">
        <v>631</v>
      </c>
      <c r="V34" s="314" t="s">
        <v>1253</v>
      </c>
      <c r="W34" s="314"/>
      <c r="X34" s="187" t="s">
        <v>180</v>
      </c>
      <c r="Y34" s="34" t="s">
        <v>1268</v>
      </c>
    </row>
    <row r="35" spans="1:29" ht="19.5" customHeight="1" x14ac:dyDescent="0.2">
      <c r="A35" s="277"/>
      <c r="B35" s="280"/>
      <c r="C35" s="298"/>
      <c r="D35" s="299"/>
      <c r="E35" s="312"/>
      <c r="F35" s="312"/>
      <c r="G35" s="305"/>
      <c r="H35" s="305"/>
      <c r="I35" s="308"/>
      <c r="J35" s="308"/>
      <c r="K35" s="312"/>
      <c r="L35" s="312"/>
      <c r="M35" s="264"/>
      <c r="N35" s="268"/>
      <c r="O35" s="271"/>
      <c r="P35" s="391"/>
      <c r="Q35" s="62">
        <v>0.29166666666666669</v>
      </c>
    </row>
    <row r="36" spans="1:29" ht="19.5" customHeight="1" x14ac:dyDescent="0.2">
      <c r="A36" s="275" t="s">
        <v>22</v>
      </c>
      <c r="B36" s="278">
        <f>SUM(B9+1)</f>
        <v>45797</v>
      </c>
      <c r="C36" s="294" t="s">
        <v>1287</v>
      </c>
      <c r="D36" s="295"/>
      <c r="E36" s="310"/>
      <c r="F36" s="310"/>
      <c r="G36" s="303">
        <v>0.32777777777777778</v>
      </c>
      <c r="H36" s="303">
        <v>0.52083333333333337</v>
      </c>
      <c r="I36" s="306">
        <v>0.55208333333333337</v>
      </c>
      <c r="J36" s="306">
        <v>0.72916666666666663</v>
      </c>
      <c r="K36" s="310"/>
      <c r="L36" s="310"/>
      <c r="M36" s="263">
        <f>(F36-E36)+(L36-K36)</f>
        <v>0</v>
      </c>
      <c r="N36" s="266">
        <f>(H36-G36)</f>
        <v>0.19305555555555559</v>
      </c>
      <c r="O36" s="269">
        <f>(J36-I36)</f>
        <v>0.17708333333333326</v>
      </c>
      <c r="P36" s="389">
        <f>SUM(M36:O60)</f>
        <v>0.37013888888888885</v>
      </c>
      <c r="R36" s="34" t="s">
        <v>975</v>
      </c>
      <c r="S36" s="176" t="s">
        <v>43</v>
      </c>
      <c r="T36" s="34"/>
      <c r="V36" s="34"/>
    </row>
    <row r="37" spans="1:29" ht="19.5" customHeight="1" x14ac:dyDescent="0.2">
      <c r="A37" s="276"/>
      <c r="B37" s="279"/>
      <c r="C37" s="296"/>
      <c r="D37" s="297"/>
      <c r="E37" s="311"/>
      <c r="F37" s="311"/>
      <c r="G37" s="304"/>
      <c r="H37" s="304"/>
      <c r="I37" s="307"/>
      <c r="J37" s="307"/>
      <c r="K37" s="311"/>
      <c r="L37" s="311"/>
      <c r="M37" s="265"/>
      <c r="N37" s="267"/>
      <c r="O37" s="270"/>
      <c r="P37" s="390"/>
      <c r="R37" s="34"/>
      <c r="S37" s="176" t="s">
        <v>976</v>
      </c>
      <c r="T37" s="34"/>
      <c r="V37" s="34"/>
    </row>
    <row r="38" spans="1:29" ht="19.5" customHeight="1" x14ac:dyDescent="0.2">
      <c r="A38" s="276"/>
      <c r="B38" s="279"/>
      <c r="C38" s="296"/>
      <c r="D38" s="297"/>
      <c r="E38" s="311"/>
      <c r="F38" s="311"/>
      <c r="G38" s="304"/>
      <c r="H38" s="304"/>
      <c r="I38" s="307"/>
      <c r="J38" s="307"/>
      <c r="K38" s="311"/>
      <c r="L38" s="311"/>
      <c r="M38" s="265"/>
      <c r="N38" s="267"/>
      <c r="O38" s="270"/>
      <c r="P38" s="390"/>
      <c r="R38" s="34"/>
      <c r="S38" s="34"/>
      <c r="T38" s="34" t="s">
        <v>1266</v>
      </c>
      <c r="U38" s="34"/>
      <c r="V38" s="168"/>
      <c r="W38" s="1"/>
    </row>
    <row r="39" spans="1:29" ht="19.5" customHeight="1" x14ac:dyDescent="0.2">
      <c r="A39" s="276"/>
      <c r="B39" s="279"/>
      <c r="C39" s="296"/>
      <c r="D39" s="297"/>
      <c r="E39" s="311"/>
      <c r="F39" s="311"/>
      <c r="G39" s="304"/>
      <c r="H39" s="304"/>
      <c r="I39" s="307"/>
      <c r="J39" s="307"/>
      <c r="K39" s="311"/>
      <c r="L39" s="311"/>
      <c r="M39" s="265"/>
      <c r="N39" s="267"/>
      <c r="O39" s="270"/>
      <c r="P39" s="390"/>
      <c r="R39" s="34"/>
      <c r="S39" s="34"/>
      <c r="T39" s="34"/>
      <c r="U39" s="34" t="s">
        <v>631</v>
      </c>
      <c r="V39" s="314" t="s">
        <v>1253</v>
      </c>
      <c r="W39" s="314"/>
      <c r="X39" s="187" t="s">
        <v>180</v>
      </c>
    </row>
    <row r="40" spans="1:29" ht="19.5" customHeight="1" x14ac:dyDescent="0.2">
      <c r="A40" s="276"/>
      <c r="B40" s="279"/>
      <c r="C40" s="296"/>
      <c r="D40" s="297"/>
      <c r="E40" s="311"/>
      <c r="F40" s="311"/>
      <c r="G40" s="304"/>
      <c r="H40" s="304"/>
      <c r="I40" s="307"/>
      <c r="J40" s="307"/>
      <c r="K40" s="311"/>
      <c r="L40" s="311"/>
      <c r="M40" s="265"/>
      <c r="N40" s="267"/>
      <c r="O40" s="270"/>
      <c r="P40" s="390"/>
      <c r="R40" s="34"/>
      <c r="S40" s="34"/>
      <c r="T40" s="34" t="s">
        <v>1282</v>
      </c>
      <c r="U40" s="34"/>
      <c r="V40" s="351">
        <v>248990821971221</v>
      </c>
      <c r="W40" s="351"/>
      <c r="X40" s="202" t="s">
        <v>182</v>
      </c>
      <c r="Y40" s="34" t="s">
        <v>1275</v>
      </c>
      <c r="Z40" s="34" t="s">
        <v>1276</v>
      </c>
    </row>
    <row r="41" spans="1:29" ht="19.5" customHeight="1" x14ac:dyDescent="0.2">
      <c r="A41" s="276"/>
      <c r="B41" s="279"/>
      <c r="C41" s="296"/>
      <c r="D41" s="297"/>
      <c r="E41" s="311"/>
      <c r="F41" s="311"/>
      <c r="G41" s="304"/>
      <c r="H41" s="304"/>
      <c r="I41" s="307"/>
      <c r="J41" s="307"/>
      <c r="K41" s="311"/>
      <c r="L41" s="311"/>
      <c r="M41" s="265"/>
      <c r="N41" s="267"/>
      <c r="O41" s="270"/>
      <c r="P41" s="390"/>
      <c r="R41" s="34"/>
      <c r="S41" s="34"/>
      <c r="T41" s="34" t="s">
        <v>1273</v>
      </c>
      <c r="U41" s="34"/>
      <c r="V41" s="351" t="s">
        <v>1274</v>
      </c>
      <c r="W41" s="351"/>
      <c r="X41" s="202" t="s">
        <v>182</v>
      </c>
      <c r="Y41" s="34" t="s">
        <v>1275</v>
      </c>
      <c r="Z41" s="34" t="s">
        <v>1277</v>
      </c>
    </row>
    <row r="42" spans="1:29" ht="19.5" customHeight="1" x14ac:dyDescent="0.2">
      <c r="A42" s="276"/>
      <c r="B42" s="279"/>
      <c r="C42" s="296"/>
      <c r="D42" s="297"/>
      <c r="E42" s="311"/>
      <c r="F42" s="311"/>
      <c r="G42" s="304"/>
      <c r="H42" s="304"/>
      <c r="I42" s="307"/>
      <c r="J42" s="307"/>
      <c r="K42" s="311"/>
      <c r="L42" s="311"/>
      <c r="M42" s="265"/>
      <c r="N42" s="267"/>
      <c r="O42" s="270"/>
      <c r="P42" s="390"/>
      <c r="R42" s="34"/>
      <c r="S42" s="34"/>
      <c r="T42" s="34" t="s">
        <v>1278</v>
      </c>
      <c r="U42" s="34"/>
      <c r="V42" s="351" t="s">
        <v>1279</v>
      </c>
      <c r="W42" s="351"/>
      <c r="X42" s="202" t="s">
        <v>182</v>
      </c>
      <c r="Y42" s="219" t="s">
        <v>694</v>
      </c>
      <c r="Z42" s="222">
        <v>1022046</v>
      </c>
      <c r="AA42" s="214" t="s">
        <v>1283</v>
      </c>
      <c r="AB42" s="191"/>
      <c r="AC42" s="191"/>
    </row>
    <row r="43" spans="1:29" ht="19.5" customHeight="1" x14ac:dyDescent="0.2">
      <c r="A43" s="276"/>
      <c r="B43" s="279"/>
      <c r="C43" s="296"/>
      <c r="D43" s="297"/>
      <c r="E43" s="311"/>
      <c r="F43" s="311"/>
      <c r="G43" s="304"/>
      <c r="H43" s="304"/>
      <c r="I43" s="307"/>
      <c r="J43" s="307"/>
      <c r="K43" s="311"/>
      <c r="L43" s="311"/>
      <c r="M43" s="265"/>
      <c r="N43" s="267"/>
      <c r="O43" s="270"/>
      <c r="P43" s="390"/>
      <c r="R43" s="34"/>
      <c r="S43" s="34"/>
      <c r="T43" s="34"/>
      <c r="U43" s="34" t="s">
        <v>1280</v>
      </c>
      <c r="V43" s="217"/>
      <c r="W43" s="351" t="s">
        <v>1281</v>
      </c>
      <c r="X43" s="351"/>
      <c r="Y43" s="202" t="s">
        <v>182</v>
      </c>
      <c r="Z43" s="34"/>
    </row>
    <row r="44" spans="1:29" ht="19.5" customHeight="1" x14ac:dyDescent="0.2">
      <c r="A44" s="276"/>
      <c r="B44" s="279"/>
      <c r="C44" s="296"/>
      <c r="D44" s="297"/>
      <c r="E44" s="311"/>
      <c r="F44" s="311"/>
      <c r="G44" s="304"/>
      <c r="H44" s="304"/>
      <c r="I44" s="307"/>
      <c r="J44" s="307"/>
      <c r="K44" s="311"/>
      <c r="L44" s="311"/>
      <c r="M44" s="265"/>
      <c r="N44" s="267"/>
      <c r="O44" s="270"/>
      <c r="P44" s="390"/>
      <c r="R44" s="34"/>
      <c r="S44" s="34"/>
      <c r="T44" s="34" t="s">
        <v>1284</v>
      </c>
      <c r="U44" s="34"/>
      <c r="V44" s="217"/>
      <c r="W44" s="217"/>
      <c r="X44" s="202" t="s">
        <v>182</v>
      </c>
      <c r="Y44" s="34"/>
      <c r="Z44" s="34"/>
    </row>
    <row r="45" spans="1:29" ht="19.5" customHeight="1" x14ac:dyDescent="0.2">
      <c r="A45" s="276"/>
      <c r="B45" s="279"/>
      <c r="C45" s="296"/>
      <c r="D45" s="297"/>
      <c r="E45" s="311"/>
      <c r="F45" s="311"/>
      <c r="G45" s="304"/>
      <c r="H45" s="304"/>
      <c r="I45" s="307"/>
      <c r="J45" s="307"/>
      <c r="K45" s="311"/>
      <c r="L45" s="311"/>
      <c r="M45" s="265"/>
      <c r="N45" s="267"/>
      <c r="O45" s="270"/>
      <c r="P45" s="390"/>
      <c r="R45" s="34" t="s">
        <v>242</v>
      </c>
      <c r="S45" s="34" t="s">
        <v>28</v>
      </c>
      <c r="T45" s="34"/>
      <c r="U45" s="34"/>
      <c r="V45" s="168"/>
      <c r="W45" s="168"/>
    </row>
    <row r="46" spans="1:29" ht="19.5" customHeight="1" x14ac:dyDescent="0.2">
      <c r="A46" s="276"/>
      <c r="B46" s="279"/>
      <c r="C46" s="296"/>
      <c r="D46" s="297"/>
      <c r="E46" s="311"/>
      <c r="F46" s="311"/>
      <c r="G46" s="304"/>
      <c r="H46" s="304"/>
      <c r="I46" s="307"/>
      <c r="J46" s="307"/>
      <c r="K46" s="311"/>
      <c r="L46" s="311"/>
      <c r="M46" s="265"/>
      <c r="N46" s="267"/>
      <c r="O46" s="270"/>
      <c r="P46" s="390"/>
      <c r="R46" s="34"/>
      <c r="S46" s="34" t="s">
        <v>612</v>
      </c>
      <c r="T46" s="34"/>
      <c r="U46" s="34"/>
      <c r="V46" s="168"/>
      <c r="W46" s="168"/>
    </row>
    <row r="47" spans="1:29" ht="19.5" customHeight="1" x14ac:dyDescent="0.2">
      <c r="A47" s="276"/>
      <c r="B47" s="279"/>
      <c r="C47" s="296"/>
      <c r="D47" s="297"/>
      <c r="E47" s="311"/>
      <c r="F47" s="311"/>
      <c r="G47" s="304"/>
      <c r="H47" s="304"/>
      <c r="I47" s="307"/>
      <c r="J47" s="307"/>
      <c r="K47" s="311"/>
      <c r="L47" s="311"/>
      <c r="M47" s="265"/>
      <c r="N47" s="267"/>
      <c r="O47" s="270"/>
      <c r="P47" s="390"/>
      <c r="R47" s="34"/>
      <c r="S47" s="34"/>
      <c r="T47" s="34" t="s">
        <v>1270</v>
      </c>
      <c r="U47" s="34"/>
      <c r="V47" s="168"/>
      <c r="W47" s="168"/>
      <c r="X47" s="187" t="s">
        <v>180</v>
      </c>
    </row>
    <row r="48" spans="1:29" ht="19.5" customHeight="1" x14ac:dyDescent="0.2">
      <c r="A48" s="276"/>
      <c r="B48" s="279"/>
      <c r="C48" s="296"/>
      <c r="D48" s="297"/>
      <c r="E48" s="311"/>
      <c r="F48" s="311"/>
      <c r="G48" s="304"/>
      <c r="H48" s="304"/>
      <c r="I48" s="307"/>
      <c r="J48" s="307"/>
      <c r="K48" s="311"/>
      <c r="L48" s="311"/>
      <c r="M48" s="265"/>
      <c r="N48" s="267"/>
      <c r="O48" s="270"/>
      <c r="P48" s="390"/>
      <c r="R48" s="34"/>
      <c r="S48" s="34"/>
      <c r="T48" s="34" t="s">
        <v>1271</v>
      </c>
      <c r="U48" s="34"/>
      <c r="V48" s="168"/>
      <c r="W48" s="168"/>
    </row>
    <row r="49" spans="1:27" ht="19.5" customHeight="1" x14ac:dyDescent="0.2">
      <c r="A49" s="276"/>
      <c r="B49" s="279"/>
      <c r="C49" s="296"/>
      <c r="D49" s="297"/>
      <c r="E49" s="311"/>
      <c r="F49" s="311"/>
      <c r="G49" s="304"/>
      <c r="H49" s="304"/>
      <c r="I49" s="307"/>
      <c r="J49" s="307"/>
      <c r="K49" s="311"/>
      <c r="L49" s="311"/>
      <c r="M49" s="265"/>
      <c r="N49" s="267"/>
      <c r="O49" s="270"/>
      <c r="P49" s="390"/>
      <c r="R49" s="34"/>
      <c r="S49" s="34"/>
      <c r="T49" s="34" t="s">
        <v>1272</v>
      </c>
      <c r="U49" s="34"/>
      <c r="V49" s="168"/>
      <c r="W49" s="168"/>
      <c r="X49" s="202" t="s">
        <v>182</v>
      </c>
    </row>
    <row r="50" spans="1:27" ht="19.5" customHeight="1" x14ac:dyDescent="0.2">
      <c r="A50" s="276"/>
      <c r="B50" s="279"/>
      <c r="C50" s="296"/>
      <c r="D50" s="297"/>
      <c r="E50" s="311"/>
      <c r="F50" s="311"/>
      <c r="G50" s="304"/>
      <c r="H50" s="304"/>
      <c r="I50" s="307"/>
      <c r="J50" s="307"/>
      <c r="K50" s="311"/>
      <c r="L50" s="311"/>
      <c r="M50" s="265"/>
      <c r="N50" s="267"/>
      <c r="O50" s="270"/>
      <c r="P50" s="390"/>
      <c r="R50" s="34" t="s">
        <v>191</v>
      </c>
      <c r="S50" s="34" t="s">
        <v>24</v>
      </c>
    </row>
    <row r="51" spans="1:27" ht="19.5" customHeight="1" x14ac:dyDescent="0.2">
      <c r="A51" s="276"/>
      <c r="B51" s="279"/>
      <c r="C51" s="296"/>
      <c r="D51" s="297"/>
      <c r="E51" s="311"/>
      <c r="F51" s="311"/>
      <c r="G51" s="304"/>
      <c r="H51" s="304"/>
      <c r="I51" s="307"/>
      <c r="J51" s="307"/>
      <c r="K51" s="311"/>
      <c r="L51" s="311"/>
      <c r="M51" s="265"/>
      <c r="N51" s="267"/>
      <c r="O51" s="270"/>
      <c r="P51" s="390"/>
      <c r="R51" s="34"/>
      <c r="S51" s="34" t="s">
        <v>192</v>
      </c>
    </row>
    <row r="52" spans="1:27" ht="19.5" customHeight="1" x14ac:dyDescent="0.2">
      <c r="A52" s="276"/>
      <c r="B52" s="279"/>
      <c r="C52" s="296"/>
      <c r="D52" s="297"/>
      <c r="E52" s="311"/>
      <c r="F52" s="311"/>
      <c r="G52" s="304"/>
      <c r="H52" s="304"/>
      <c r="I52" s="307"/>
      <c r="J52" s="307"/>
      <c r="K52" s="311"/>
      <c r="L52" s="311"/>
      <c r="M52" s="265"/>
      <c r="N52" s="267"/>
      <c r="O52" s="270"/>
      <c r="P52" s="390"/>
      <c r="R52" s="34"/>
      <c r="S52" s="34" t="s">
        <v>1269</v>
      </c>
      <c r="X52" s="202" t="s">
        <v>182</v>
      </c>
    </row>
    <row r="53" spans="1:27" ht="19.5" customHeight="1" x14ac:dyDescent="0.2">
      <c r="A53" s="276"/>
      <c r="B53" s="279"/>
      <c r="C53" s="296"/>
      <c r="D53" s="297"/>
      <c r="E53" s="311"/>
      <c r="F53" s="311"/>
      <c r="G53" s="304"/>
      <c r="H53" s="304"/>
      <c r="I53" s="307"/>
      <c r="J53" s="307"/>
      <c r="K53" s="311"/>
      <c r="L53" s="311"/>
      <c r="M53" s="265"/>
      <c r="N53" s="267"/>
      <c r="O53" s="270"/>
      <c r="P53" s="390"/>
      <c r="R53" s="34" t="s">
        <v>1285</v>
      </c>
      <c r="S53" s="34" t="s">
        <v>32</v>
      </c>
    </row>
    <row r="54" spans="1:27" ht="19.5" customHeight="1" x14ac:dyDescent="0.2">
      <c r="A54" s="276"/>
      <c r="B54" s="279"/>
      <c r="C54" s="296"/>
      <c r="D54" s="297"/>
      <c r="E54" s="311"/>
      <c r="F54" s="311"/>
      <c r="G54" s="304"/>
      <c r="H54" s="304"/>
      <c r="I54" s="307"/>
      <c r="J54" s="307"/>
      <c r="K54" s="311"/>
      <c r="L54" s="311"/>
      <c r="M54" s="265"/>
      <c r="N54" s="267"/>
      <c r="O54" s="270"/>
      <c r="P54" s="390"/>
      <c r="R54" s="34"/>
      <c r="S54" s="34" t="s">
        <v>1286</v>
      </c>
      <c r="V54" s="202" t="s">
        <v>182</v>
      </c>
    </row>
    <row r="55" spans="1:27" ht="19.5" customHeight="1" x14ac:dyDescent="0.2">
      <c r="A55" s="276"/>
      <c r="B55" s="279"/>
      <c r="C55" s="296"/>
      <c r="D55" s="297"/>
      <c r="E55" s="311"/>
      <c r="F55" s="311"/>
      <c r="G55" s="304"/>
      <c r="H55" s="304"/>
      <c r="I55" s="307"/>
      <c r="J55" s="307"/>
      <c r="K55" s="311"/>
      <c r="L55" s="311"/>
      <c r="M55" s="265"/>
      <c r="N55" s="267"/>
      <c r="O55" s="270"/>
      <c r="P55" s="390"/>
      <c r="R55" s="34"/>
      <c r="S55" s="34"/>
    </row>
    <row r="56" spans="1:27" ht="19.5" customHeight="1" x14ac:dyDescent="0.2">
      <c r="A56" s="276"/>
      <c r="B56" s="279"/>
      <c r="C56" s="296"/>
      <c r="D56" s="297"/>
      <c r="E56" s="311"/>
      <c r="F56" s="311"/>
      <c r="G56" s="304"/>
      <c r="H56" s="304"/>
      <c r="I56" s="307"/>
      <c r="J56" s="307"/>
      <c r="K56" s="311"/>
      <c r="L56" s="311"/>
      <c r="M56" s="265"/>
      <c r="N56" s="267"/>
      <c r="O56" s="270"/>
      <c r="P56" s="390"/>
      <c r="R56" s="34" t="s">
        <v>172</v>
      </c>
      <c r="S56" s="34" t="s">
        <v>24</v>
      </c>
    </row>
    <row r="57" spans="1:27" ht="19.5" customHeight="1" x14ac:dyDescent="0.2">
      <c r="A57" s="276"/>
      <c r="B57" s="279"/>
      <c r="C57" s="296"/>
      <c r="D57" s="297"/>
      <c r="E57" s="311"/>
      <c r="F57" s="311"/>
      <c r="G57" s="304"/>
      <c r="H57" s="304"/>
      <c r="I57" s="307"/>
      <c r="J57" s="307"/>
      <c r="K57" s="311"/>
      <c r="L57" s="311"/>
      <c r="M57" s="265"/>
      <c r="N57" s="267"/>
      <c r="O57" s="270"/>
      <c r="P57" s="390"/>
      <c r="R57" s="34"/>
      <c r="S57" s="34" t="s">
        <v>178</v>
      </c>
    </row>
    <row r="58" spans="1:27" ht="19.5" customHeight="1" x14ac:dyDescent="0.2">
      <c r="A58" s="276"/>
      <c r="B58" s="279"/>
      <c r="C58" s="296"/>
      <c r="D58" s="297"/>
      <c r="E58" s="311"/>
      <c r="F58" s="311"/>
      <c r="G58" s="304"/>
      <c r="H58" s="304"/>
      <c r="I58" s="307"/>
      <c r="J58" s="307"/>
      <c r="K58" s="311"/>
      <c r="L58" s="311"/>
      <c r="M58" s="265"/>
      <c r="N58" s="267"/>
      <c r="O58" s="270"/>
      <c r="P58" s="390"/>
      <c r="R58" s="34"/>
      <c r="S58" s="34" t="s">
        <v>1288</v>
      </c>
      <c r="V58" s="316" t="s">
        <v>358</v>
      </c>
      <c r="W58" s="316"/>
      <c r="X58" s="202" t="s">
        <v>182</v>
      </c>
      <c r="Y58" s="192" t="s">
        <v>1289</v>
      </c>
      <c r="Z58" s="192"/>
      <c r="AA58" s="192"/>
    </row>
    <row r="59" spans="1:27" ht="19.5" customHeight="1" x14ac:dyDescent="0.2">
      <c r="A59" s="276"/>
      <c r="B59" s="279"/>
      <c r="C59" s="296"/>
      <c r="D59" s="297"/>
      <c r="E59" s="311"/>
      <c r="F59" s="311"/>
      <c r="G59" s="304"/>
      <c r="H59" s="304"/>
      <c r="I59" s="307"/>
      <c r="J59" s="307"/>
      <c r="K59" s="311"/>
      <c r="L59" s="311"/>
      <c r="M59" s="265"/>
      <c r="N59" s="267"/>
      <c r="O59" s="270"/>
      <c r="P59" s="390"/>
      <c r="R59" s="34"/>
      <c r="S59" s="34" t="s">
        <v>1290</v>
      </c>
      <c r="V59" s="314" t="s">
        <v>386</v>
      </c>
      <c r="W59" s="316"/>
      <c r="X59" s="187" t="s">
        <v>180</v>
      </c>
      <c r="Y59" s="214" t="s">
        <v>1291</v>
      </c>
      <c r="Z59" s="191"/>
      <c r="AA59" s="191"/>
    </row>
    <row r="60" spans="1:27" ht="19.5" customHeight="1" x14ac:dyDescent="0.2">
      <c r="A60" s="277"/>
      <c r="B60" s="280"/>
      <c r="C60" s="298"/>
      <c r="D60" s="299"/>
      <c r="E60" s="312"/>
      <c r="F60" s="312"/>
      <c r="G60" s="305"/>
      <c r="H60" s="305"/>
      <c r="I60" s="308"/>
      <c r="J60" s="308"/>
      <c r="K60" s="312"/>
      <c r="L60" s="312"/>
      <c r="M60" s="264"/>
      <c r="N60" s="268"/>
      <c r="O60" s="271"/>
      <c r="P60" s="391"/>
      <c r="Q60" s="62">
        <v>0.29166666666666669</v>
      </c>
    </row>
    <row r="61" spans="1:27" ht="19.5" customHeight="1" x14ac:dyDescent="0.2">
      <c r="A61" s="275" t="s">
        <v>26</v>
      </c>
      <c r="B61" s="278">
        <f>SUM(B36+1)</f>
        <v>45798</v>
      </c>
      <c r="C61" s="294" t="s">
        <v>1302</v>
      </c>
      <c r="D61" s="295"/>
      <c r="E61" s="310"/>
      <c r="F61" s="310"/>
      <c r="G61" s="303">
        <v>0.30902777777777779</v>
      </c>
      <c r="H61" s="303">
        <v>0.52083333333333337</v>
      </c>
      <c r="I61" s="306">
        <v>0.56597222222222221</v>
      </c>
      <c r="J61" s="306">
        <v>0.72916666666666663</v>
      </c>
      <c r="K61" s="310"/>
      <c r="L61" s="310"/>
      <c r="M61" s="263">
        <f>(F61-E61)+(L61-K61)</f>
        <v>0</v>
      </c>
      <c r="N61" s="266">
        <f>(H61-G61)</f>
        <v>0.21180555555555558</v>
      </c>
      <c r="O61" s="269">
        <f>(J61-I61)</f>
        <v>0.16319444444444442</v>
      </c>
      <c r="P61" s="389">
        <f>SUM(M61:O83)</f>
        <v>0.375</v>
      </c>
      <c r="R61" s="34" t="s">
        <v>1099</v>
      </c>
      <c r="S61" t="s">
        <v>23</v>
      </c>
      <c r="T61" s="34"/>
    </row>
    <row r="62" spans="1:27" ht="19.5" customHeight="1" x14ac:dyDescent="0.2">
      <c r="A62" s="276"/>
      <c r="B62" s="279"/>
      <c r="C62" s="296"/>
      <c r="D62" s="297"/>
      <c r="E62" s="311"/>
      <c r="F62" s="311"/>
      <c r="G62" s="304"/>
      <c r="H62" s="304"/>
      <c r="I62" s="307"/>
      <c r="J62" s="307"/>
      <c r="K62" s="311"/>
      <c r="L62" s="311"/>
      <c r="M62" s="265"/>
      <c r="N62" s="267"/>
      <c r="O62" s="270"/>
      <c r="P62" s="390"/>
      <c r="R62" s="34"/>
      <c r="S62" s="34" t="s">
        <v>1100</v>
      </c>
    </row>
    <row r="63" spans="1:27" ht="19.5" customHeight="1" x14ac:dyDescent="0.2">
      <c r="A63" s="276"/>
      <c r="B63" s="279"/>
      <c r="C63" s="296"/>
      <c r="D63" s="297"/>
      <c r="E63" s="311"/>
      <c r="F63" s="311"/>
      <c r="G63" s="304"/>
      <c r="H63" s="304"/>
      <c r="I63" s="307"/>
      <c r="J63" s="307"/>
      <c r="K63" s="311"/>
      <c r="L63" s="311"/>
      <c r="M63" s="265"/>
      <c r="N63" s="267"/>
      <c r="O63" s="270"/>
      <c r="P63" s="390"/>
      <c r="R63" s="34"/>
      <c r="T63" s="34" t="s">
        <v>1292</v>
      </c>
    </row>
    <row r="64" spans="1:27" ht="19.5" customHeight="1" x14ac:dyDescent="0.2">
      <c r="A64" s="276"/>
      <c r="B64" s="279"/>
      <c r="C64" s="296"/>
      <c r="D64" s="297"/>
      <c r="E64" s="311"/>
      <c r="F64" s="311"/>
      <c r="G64" s="304"/>
      <c r="H64" s="304"/>
      <c r="I64" s="307"/>
      <c r="J64" s="307"/>
      <c r="K64" s="311"/>
      <c r="L64" s="311"/>
      <c r="M64" s="265"/>
      <c r="N64" s="267"/>
      <c r="O64" s="270"/>
      <c r="P64" s="390"/>
      <c r="R64" s="34"/>
      <c r="S64" s="34"/>
      <c r="U64" t="s">
        <v>730</v>
      </c>
      <c r="V64" s="316" t="s">
        <v>1191</v>
      </c>
      <c r="W64" s="316"/>
      <c r="X64" s="187" t="s">
        <v>180</v>
      </c>
    </row>
    <row r="65" spans="1:26" ht="19.5" customHeight="1" x14ac:dyDescent="0.2">
      <c r="A65" s="276"/>
      <c r="B65" s="279"/>
      <c r="C65" s="296"/>
      <c r="D65" s="297"/>
      <c r="E65" s="311"/>
      <c r="F65" s="311"/>
      <c r="G65" s="304"/>
      <c r="H65" s="304"/>
      <c r="I65" s="307"/>
      <c r="J65" s="307"/>
      <c r="K65" s="311"/>
      <c r="L65" s="311"/>
      <c r="M65" s="265"/>
      <c r="N65" s="267"/>
      <c r="O65" s="270"/>
      <c r="P65" s="390"/>
      <c r="R65" s="34" t="s">
        <v>191</v>
      </c>
      <c r="S65" s="34" t="s">
        <v>24</v>
      </c>
    </row>
    <row r="66" spans="1:26" ht="19.5" customHeight="1" x14ac:dyDescent="0.2">
      <c r="A66" s="276"/>
      <c r="B66" s="279"/>
      <c r="C66" s="296"/>
      <c r="D66" s="297"/>
      <c r="E66" s="311"/>
      <c r="F66" s="311"/>
      <c r="G66" s="304"/>
      <c r="H66" s="304"/>
      <c r="I66" s="307"/>
      <c r="J66" s="307"/>
      <c r="K66" s="311"/>
      <c r="L66" s="311"/>
      <c r="M66" s="265"/>
      <c r="N66" s="267"/>
      <c r="O66" s="270"/>
      <c r="P66" s="390"/>
      <c r="R66" s="34"/>
      <c r="S66" s="34" t="s">
        <v>192</v>
      </c>
    </row>
    <row r="67" spans="1:26" ht="19.5" customHeight="1" x14ac:dyDescent="0.2">
      <c r="A67" s="276"/>
      <c r="B67" s="279"/>
      <c r="C67" s="296"/>
      <c r="D67" s="297"/>
      <c r="E67" s="311"/>
      <c r="F67" s="311"/>
      <c r="G67" s="304"/>
      <c r="H67" s="304"/>
      <c r="I67" s="307"/>
      <c r="J67" s="307"/>
      <c r="K67" s="311"/>
      <c r="L67" s="311"/>
      <c r="M67" s="265"/>
      <c r="N67" s="267"/>
      <c r="O67" s="270"/>
      <c r="P67" s="390"/>
      <c r="R67" s="34"/>
      <c r="S67" s="34" t="s">
        <v>1293</v>
      </c>
      <c r="X67" s="202" t="s">
        <v>182</v>
      </c>
    </row>
    <row r="68" spans="1:26" ht="19.5" customHeight="1" x14ac:dyDescent="0.2">
      <c r="A68" s="276"/>
      <c r="B68" s="279"/>
      <c r="C68" s="296"/>
      <c r="D68" s="297"/>
      <c r="E68" s="311"/>
      <c r="F68" s="311"/>
      <c r="G68" s="304"/>
      <c r="H68" s="304"/>
      <c r="I68" s="307"/>
      <c r="J68" s="307"/>
      <c r="K68" s="311"/>
      <c r="L68" s="311"/>
      <c r="M68" s="265"/>
      <c r="N68" s="267"/>
      <c r="O68" s="270"/>
      <c r="P68" s="390"/>
      <c r="R68" s="34"/>
      <c r="S68" s="34" t="s">
        <v>1303</v>
      </c>
      <c r="X68" s="202" t="s">
        <v>182</v>
      </c>
    </row>
    <row r="69" spans="1:26" ht="19.5" customHeight="1" x14ac:dyDescent="0.2">
      <c r="A69" s="276"/>
      <c r="B69" s="279"/>
      <c r="C69" s="296"/>
      <c r="D69" s="297"/>
      <c r="E69" s="311"/>
      <c r="F69" s="311"/>
      <c r="G69" s="304"/>
      <c r="H69" s="304"/>
      <c r="I69" s="307"/>
      <c r="J69" s="307"/>
      <c r="K69" s="311"/>
      <c r="L69" s="311"/>
      <c r="M69" s="265"/>
      <c r="N69" s="267"/>
      <c r="O69" s="270"/>
      <c r="P69" s="390"/>
      <c r="R69" s="34" t="s">
        <v>27</v>
      </c>
      <c r="S69" s="34" t="s">
        <v>24</v>
      </c>
    </row>
    <row r="70" spans="1:26" ht="19.5" customHeight="1" x14ac:dyDescent="0.2">
      <c r="A70" s="276"/>
      <c r="B70" s="279"/>
      <c r="C70" s="296"/>
      <c r="D70" s="297"/>
      <c r="E70" s="311"/>
      <c r="F70" s="311"/>
      <c r="G70" s="304"/>
      <c r="H70" s="304"/>
      <c r="I70" s="307"/>
      <c r="J70" s="307"/>
      <c r="K70" s="311"/>
      <c r="L70" s="311"/>
      <c r="M70" s="265"/>
      <c r="N70" s="267"/>
      <c r="O70" s="270"/>
      <c r="P70" s="390"/>
      <c r="R70" s="34"/>
      <c r="S70" s="34" t="s">
        <v>1294</v>
      </c>
      <c r="X70" s="202" t="s">
        <v>182</v>
      </c>
    </row>
    <row r="71" spans="1:26" ht="19.5" customHeight="1" x14ac:dyDescent="0.2">
      <c r="A71" s="276"/>
      <c r="B71" s="279"/>
      <c r="C71" s="296"/>
      <c r="D71" s="297"/>
      <c r="E71" s="311"/>
      <c r="F71" s="311"/>
      <c r="G71" s="304"/>
      <c r="H71" s="304"/>
      <c r="I71" s="307"/>
      <c r="J71" s="307"/>
      <c r="K71" s="311"/>
      <c r="L71" s="311"/>
      <c r="M71" s="265"/>
      <c r="N71" s="267"/>
      <c r="O71" s="270"/>
      <c r="P71" s="390"/>
      <c r="R71" s="34"/>
      <c r="S71" s="34" t="s">
        <v>1304</v>
      </c>
      <c r="X71" s="202" t="s">
        <v>182</v>
      </c>
    </row>
    <row r="72" spans="1:26" ht="19.5" customHeight="1" x14ac:dyDescent="0.2">
      <c r="A72" s="276"/>
      <c r="B72" s="279"/>
      <c r="C72" s="296"/>
      <c r="D72" s="297"/>
      <c r="E72" s="311"/>
      <c r="F72" s="311"/>
      <c r="G72" s="304"/>
      <c r="H72" s="304"/>
      <c r="I72" s="307"/>
      <c r="J72" s="307"/>
      <c r="K72" s="311"/>
      <c r="L72" s="311"/>
      <c r="M72" s="265"/>
      <c r="N72" s="267"/>
      <c r="O72" s="270"/>
      <c r="P72" s="390"/>
      <c r="R72" s="34" t="s">
        <v>237</v>
      </c>
      <c r="S72" s="34" t="s">
        <v>1298</v>
      </c>
    </row>
    <row r="73" spans="1:26" ht="19.5" customHeight="1" x14ac:dyDescent="0.2">
      <c r="A73" s="276"/>
      <c r="B73" s="279"/>
      <c r="C73" s="296"/>
      <c r="D73" s="297"/>
      <c r="E73" s="311"/>
      <c r="F73" s="311"/>
      <c r="G73" s="304"/>
      <c r="H73" s="304"/>
      <c r="I73" s="307"/>
      <c r="J73" s="307"/>
      <c r="K73" s="311"/>
      <c r="L73" s="311"/>
      <c r="M73" s="265"/>
      <c r="N73" s="267"/>
      <c r="O73" s="270"/>
      <c r="P73" s="390"/>
      <c r="R73" s="34"/>
      <c r="S73" s="34" t="s">
        <v>148</v>
      </c>
    </row>
    <row r="74" spans="1:26" ht="19.5" customHeight="1" x14ac:dyDescent="0.2">
      <c r="A74" s="276"/>
      <c r="B74" s="279"/>
      <c r="C74" s="296"/>
      <c r="D74" s="297"/>
      <c r="E74" s="311"/>
      <c r="F74" s="311"/>
      <c r="G74" s="304"/>
      <c r="H74" s="304"/>
      <c r="I74" s="307"/>
      <c r="J74" s="307"/>
      <c r="K74" s="311"/>
      <c r="L74" s="311"/>
      <c r="M74" s="265"/>
      <c r="N74" s="267"/>
      <c r="O74" s="270"/>
      <c r="P74" s="390"/>
      <c r="R74" s="34"/>
      <c r="T74" s="34" t="s">
        <v>207</v>
      </c>
      <c r="U74" s="316" t="s">
        <v>1295</v>
      </c>
      <c r="V74" s="316"/>
      <c r="W74" s="202" t="s">
        <v>182</v>
      </c>
      <c r="X74" s="198" t="s">
        <v>1297</v>
      </c>
      <c r="Y74" s="192"/>
      <c r="Z74" s="192"/>
    </row>
    <row r="75" spans="1:26" ht="19.5" customHeight="1" x14ac:dyDescent="0.2">
      <c r="A75" s="276"/>
      <c r="B75" s="279"/>
      <c r="C75" s="296"/>
      <c r="D75" s="297"/>
      <c r="E75" s="311"/>
      <c r="F75" s="311"/>
      <c r="G75" s="304"/>
      <c r="H75" s="304"/>
      <c r="I75" s="307"/>
      <c r="J75" s="307"/>
      <c r="K75" s="311"/>
      <c r="L75" s="311"/>
      <c r="M75" s="265"/>
      <c r="N75" s="267"/>
      <c r="O75" s="270"/>
      <c r="P75" s="390"/>
      <c r="R75" s="34"/>
      <c r="T75" s="34" t="s">
        <v>1296</v>
      </c>
      <c r="W75" s="202" t="s">
        <v>182</v>
      </c>
    </row>
    <row r="76" spans="1:26" ht="19.5" customHeight="1" x14ac:dyDescent="0.2">
      <c r="A76" s="276"/>
      <c r="B76" s="279"/>
      <c r="C76" s="296"/>
      <c r="D76" s="297"/>
      <c r="E76" s="311"/>
      <c r="F76" s="311"/>
      <c r="G76" s="304"/>
      <c r="H76" s="304"/>
      <c r="I76" s="307"/>
      <c r="J76" s="307"/>
      <c r="K76" s="311"/>
      <c r="L76" s="311"/>
      <c r="M76" s="265"/>
      <c r="N76" s="267"/>
      <c r="O76" s="270"/>
      <c r="P76" s="390"/>
      <c r="R76" s="34" t="s">
        <v>213</v>
      </c>
      <c r="S76" t="s">
        <v>24</v>
      </c>
      <c r="T76" s="34"/>
      <c r="W76" s="34"/>
    </row>
    <row r="77" spans="1:26" ht="19.5" customHeight="1" x14ac:dyDescent="0.2">
      <c r="A77" s="276"/>
      <c r="B77" s="279"/>
      <c r="C77" s="296"/>
      <c r="D77" s="297"/>
      <c r="E77" s="311"/>
      <c r="F77" s="311"/>
      <c r="G77" s="304"/>
      <c r="H77" s="304"/>
      <c r="I77" s="307"/>
      <c r="J77" s="307"/>
      <c r="K77" s="311"/>
      <c r="L77" s="311"/>
      <c r="M77" s="265"/>
      <c r="N77" s="267"/>
      <c r="O77" s="270"/>
      <c r="P77" s="390"/>
      <c r="R77" s="34"/>
      <c r="S77" t="s">
        <v>214</v>
      </c>
      <c r="T77" s="34"/>
      <c r="W77" s="34"/>
    </row>
    <row r="78" spans="1:26" ht="19.5" customHeight="1" x14ac:dyDescent="0.2">
      <c r="A78" s="276"/>
      <c r="B78" s="279"/>
      <c r="C78" s="296"/>
      <c r="D78" s="297"/>
      <c r="E78" s="311"/>
      <c r="F78" s="311"/>
      <c r="G78" s="304"/>
      <c r="H78" s="304"/>
      <c r="I78" s="307"/>
      <c r="J78" s="307"/>
      <c r="K78" s="311"/>
      <c r="L78" s="311"/>
      <c r="M78" s="265"/>
      <c r="N78" s="267"/>
      <c r="O78" s="270"/>
      <c r="P78" s="390"/>
      <c r="R78" s="34"/>
      <c r="T78" s="34" t="s">
        <v>1299</v>
      </c>
      <c r="W78" s="34"/>
    </row>
    <row r="79" spans="1:26" ht="19.5" customHeight="1" x14ac:dyDescent="0.2">
      <c r="A79" s="276"/>
      <c r="B79" s="279"/>
      <c r="C79" s="296"/>
      <c r="D79" s="297"/>
      <c r="E79" s="311"/>
      <c r="F79" s="311"/>
      <c r="G79" s="304"/>
      <c r="H79" s="304"/>
      <c r="I79" s="307"/>
      <c r="J79" s="307"/>
      <c r="K79" s="311"/>
      <c r="L79" s="311"/>
      <c r="M79" s="265"/>
      <c r="N79" s="267"/>
      <c r="O79" s="270"/>
      <c r="P79" s="390"/>
      <c r="R79" s="34"/>
      <c r="T79" s="34"/>
      <c r="U79" s="316" t="s">
        <v>1300</v>
      </c>
      <c r="V79" s="316"/>
      <c r="W79" s="202" t="s">
        <v>182</v>
      </c>
      <c r="X79" s="198" t="s">
        <v>1297</v>
      </c>
      <c r="Y79" s="192"/>
      <c r="Z79" s="192"/>
    </row>
    <row r="80" spans="1:26" ht="19.5" customHeight="1" x14ac:dyDescent="0.2">
      <c r="A80" s="276"/>
      <c r="B80" s="279"/>
      <c r="C80" s="296"/>
      <c r="D80" s="297"/>
      <c r="E80" s="311"/>
      <c r="F80" s="311"/>
      <c r="G80" s="304"/>
      <c r="H80" s="304"/>
      <c r="I80" s="307"/>
      <c r="J80" s="307"/>
      <c r="K80" s="311"/>
      <c r="L80" s="311"/>
      <c r="M80" s="265"/>
      <c r="N80" s="267"/>
      <c r="O80" s="270"/>
      <c r="P80" s="390"/>
      <c r="R80" s="34"/>
      <c r="T80" s="34"/>
      <c r="U80" s="316" t="s">
        <v>1301</v>
      </c>
      <c r="V80" s="316"/>
      <c r="W80" s="202" t="s">
        <v>182</v>
      </c>
    </row>
    <row r="81" spans="1:24" ht="19.5" customHeight="1" x14ac:dyDescent="0.2">
      <c r="A81" s="276"/>
      <c r="B81" s="279"/>
      <c r="C81" s="296"/>
      <c r="D81" s="297"/>
      <c r="E81" s="311"/>
      <c r="F81" s="311"/>
      <c r="G81" s="304"/>
      <c r="H81" s="304"/>
      <c r="I81" s="307"/>
      <c r="J81" s="307"/>
      <c r="K81" s="311"/>
      <c r="L81" s="311"/>
      <c r="M81" s="265"/>
      <c r="N81" s="267"/>
      <c r="O81" s="270"/>
      <c r="P81" s="390"/>
      <c r="R81" s="34"/>
      <c r="T81" s="34" t="s">
        <v>1296</v>
      </c>
      <c r="W81" s="202" t="s">
        <v>182</v>
      </c>
    </row>
    <row r="82" spans="1:24" ht="19.5" customHeight="1" x14ac:dyDescent="0.2">
      <c r="A82" s="276"/>
      <c r="B82" s="279"/>
      <c r="C82" s="296"/>
      <c r="D82" s="297"/>
      <c r="E82" s="311"/>
      <c r="F82" s="311"/>
      <c r="G82" s="304"/>
      <c r="H82" s="304"/>
      <c r="I82" s="307"/>
      <c r="J82" s="307"/>
      <c r="K82" s="311"/>
      <c r="L82" s="311"/>
      <c r="M82" s="265"/>
      <c r="N82" s="267"/>
      <c r="O82" s="270"/>
      <c r="P82" s="390"/>
      <c r="R82" s="34"/>
      <c r="T82" s="34"/>
      <c r="W82" s="34"/>
    </row>
    <row r="83" spans="1:24" ht="19.5" customHeight="1" x14ac:dyDescent="0.2">
      <c r="A83" s="277"/>
      <c r="B83" s="280"/>
      <c r="C83" s="298"/>
      <c r="D83" s="299"/>
      <c r="E83" s="312"/>
      <c r="F83" s="312"/>
      <c r="G83" s="305"/>
      <c r="H83" s="305"/>
      <c r="I83" s="308"/>
      <c r="J83" s="308"/>
      <c r="K83" s="312"/>
      <c r="L83" s="312"/>
      <c r="M83" s="264"/>
      <c r="N83" s="268"/>
      <c r="O83" s="271"/>
      <c r="P83" s="391"/>
      <c r="Q83" s="62">
        <v>0.29166666666666669</v>
      </c>
    </row>
    <row r="84" spans="1:24" ht="19.5" customHeight="1" x14ac:dyDescent="0.2">
      <c r="A84" s="275" t="s">
        <v>30</v>
      </c>
      <c r="B84" s="278">
        <f>SUM(B61+1)</f>
        <v>45799</v>
      </c>
      <c r="C84" s="294" t="s">
        <v>1099</v>
      </c>
      <c r="D84" s="295"/>
      <c r="E84" s="310"/>
      <c r="F84" s="310"/>
      <c r="G84" s="303">
        <v>0.36736111111111114</v>
      </c>
      <c r="H84" s="303">
        <v>0.52083333333333337</v>
      </c>
      <c r="I84" s="306">
        <v>0.5625</v>
      </c>
      <c r="J84" s="306">
        <v>0.69444444444444442</v>
      </c>
      <c r="K84" s="310"/>
      <c r="L84" s="310"/>
      <c r="M84" s="263">
        <f>(F84-E84)+(L84-K84)</f>
        <v>0</v>
      </c>
      <c r="N84" s="266">
        <f>(H84-G84)</f>
        <v>0.15347222222222223</v>
      </c>
      <c r="O84" s="269">
        <f>(J84-I84)</f>
        <v>0.13194444444444442</v>
      </c>
      <c r="P84" s="389">
        <f>SUM(M84:O92)</f>
        <v>0.28541666666666665</v>
      </c>
      <c r="R84" s="34" t="s">
        <v>1099</v>
      </c>
      <c r="S84" s="34" t="s">
        <v>61</v>
      </c>
      <c r="T84" s="34"/>
    </row>
    <row r="85" spans="1:24" ht="19.5" customHeight="1" x14ac:dyDescent="0.2">
      <c r="A85" s="276"/>
      <c r="B85" s="279"/>
      <c r="C85" s="296"/>
      <c r="D85" s="297"/>
      <c r="E85" s="311"/>
      <c r="F85" s="311"/>
      <c r="G85" s="304"/>
      <c r="H85" s="304"/>
      <c r="I85" s="307"/>
      <c r="J85" s="307"/>
      <c r="K85" s="311"/>
      <c r="L85" s="311"/>
      <c r="M85" s="265"/>
      <c r="N85" s="267"/>
      <c r="O85" s="270"/>
      <c r="P85" s="390"/>
      <c r="R85" s="34"/>
      <c r="S85" s="34" t="s">
        <v>1100</v>
      </c>
    </row>
    <row r="86" spans="1:24" ht="19.5" customHeight="1" x14ac:dyDescent="0.2">
      <c r="A86" s="276"/>
      <c r="B86" s="279"/>
      <c r="C86" s="296"/>
      <c r="D86" s="297"/>
      <c r="E86" s="311"/>
      <c r="F86" s="311"/>
      <c r="G86" s="304"/>
      <c r="H86" s="304"/>
      <c r="I86" s="307"/>
      <c r="J86" s="307"/>
      <c r="K86" s="311"/>
      <c r="L86" s="311"/>
      <c r="M86" s="265"/>
      <c r="N86" s="267"/>
      <c r="O86" s="270"/>
      <c r="P86" s="390"/>
      <c r="R86" s="34"/>
      <c r="T86" s="34" t="s">
        <v>1292</v>
      </c>
    </row>
    <row r="87" spans="1:24" ht="19.5" customHeight="1" x14ac:dyDescent="0.2">
      <c r="A87" s="276"/>
      <c r="B87" s="279"/>
      <c r="C87" s="296"/>
      <c r="D87" s="297"/>
      <c r="E87" s="311"/>
      <c r="F87" s="311"/>
      <c r="G87" s="304"/>
      <c r="H87" s="304"/>
      <c r="I87" s="307"/>
      <c r="J87" s="307"/>
      <c r="K87" s="311"/>
      <c r="L87" s="311"/>
      <c r="M87" s="265"/>
      <c r="N87" s="267"/>
      <c r="O87" s="270"/>
      <c r="P87" s="390"/>
      <c r="R87" s="34"/>
      <c r="S87" s="34"/>
      <c r="U87" t="s">
        <v>730</v>
      </c>
      <c r="V87" s="316" t="s">
        <v>1191</v>
      </c>
      <c r="W87" s="316"/>
      <c r="X87" s="187" t="s">
        <v>180</v>
      </c>
    </row>
    <row r="88" spans="1:24" ht="19.5" customHeight="1" x14ac:dyDescent="0.2">
      <c r="A88" s="276"/>
      <c r="B88" s="279"/>
      <c r="C88" s="296"/>
      <c r="D88" s="297"/>
      <c r="E88" s="311"/>
      <c r="F88" s="311"/>
      <c r="G88" s="304"/>
      <c r="H88" s="304"/>
      <c r="I88" s="307"/>
      <c r="J88" s="307"/>
      <c r="K88" s="311"/>
      <c r="L88" s="311"/>
      <c r="M88" s="265"/>
      <c r="N88" s="267"/>
      <c r="O88" s="270"/>
      <c r="P88" s="390"/>
      <c r="R88" s="34"/>
      <c r="S88" s="34" t="s">
        <v>1306</v>
      </c>
      <c r="U88" s="202" t="s">
        <v>182</v>
      </c>
      <c r="V88" s="1"/>
      <c r="W88" s="1"/>
    </row>
    <row r="89" spans="1:24" ht="19.5" customHeight="1" x14ac:dyDescent="0.2">
      <c r="A89" s="276"/>
      <c r="B89" s="279"/>
      <c r="C89" s="296"/>
      <c r="D89" s="297"/>
      <c r="E89" s="311"/>
      <c r="F89" s="311"/>
      <c r="G89" s="304"/>
      <c r="H89" s="304"/>
      <c r="I89" s="307"/>
      <c r="J89" s="307"/>
      <c r="K89" s="311"/>
      <c r="L89" s="311"/>
      <c r="M89" s="265"/>
      <c r="N89" s="267"/>
      <c r="O89" s="270"/>
      <c r="P89" s="390"/>
      <c r="R89" s="34" t="s">
        <v>975</v>
      </c>
      <c r="S89" s="34" t="s">
        <v>32</v>
      </c>
      <c r="T89" s="34"/>
    </row>
    <row r="90" spans="1:24" ht="19.5" customHeight="1" x14ac:dyDescent="0.2">
      <c r="A90" s="276"/>
      <c r="B90" s="279"/>
      <c r="C90" s="296"/>
      <c r="D90" s="297"/>
      <c r="E90" s="311"/>
      <c r="F90" s="311"/>
      <c r="G90" s="304"/>
      <c r="H90" s="304"/>
      <c r="I90" s="307"/>
      <c r="J90" s="307"/>
      <c r="K90" s="311"/>
      <c r="L90" s="311"/>
      <c r="M90" s="265"/>
      <c r="N90" s="267"/>
      <c r="O90" s="270"/>
      <c r="P90" s="390"/>
      <c r="R90" s="34"/>
      <c r="S90" s="34" t="s">
        <v>976</v>
      </c>
    </row>
    <row r="91" spans="1:24" ht="19.5" customHeight="1" x14ac:dyDescent="0.2">
      <c r="A91" s="276"/>
      <c r="B91" s="279"/>
      <c r="C91" s="296"/>
      <c r="D91" s="297"/>
      <c r="E91" s="311"/>
      <c r="F91" s="311"/>
      <c r="G91" s="304"/>
      <c r="H91" s="304"/>
      <c r="I91" s="307"/>
      <c r="J91" s="307"/>
      <c r="K91" s="311"/>
      <c r="L91" s="311"/>
      <c r="M91" s="265"/>
      <c r="N91" s="267"/>
      <c r="O91" s="270"/>
      <c r="P91" s="390"/>
      <c r="R91" s="34"/>
      <c r="S91" s="34"/>
      <c r="T91" t="s">
        <v>1305</v>
      </c>
      <c r="V91" s="202" t="s">
        <v>182</v>
      </c>
    </row>
    <row r="92" spans="1:24" ht="19.5" customHeight="1" x14ac:dyDescent="0.2">
      <c r="A92" s="277"/>
      <c r="B92" s="280"/>
      <c r="C92" s="298"/>
      <c r="D92" s="299"/>
      <c r="E92" s="312"/>
      <c r="F92" s="312"/>
      <c r="G92" s="305"/>
      <c r="H92" s="305"/>
      <c r="I92" s="308"/>
      <c r="J92" s="308"/>
      <c r="K92" s="312"/>
      <c r="L92" s="312"/>
      <c r="M92" s="264"/>
      <c r="N92" s="268"/>
      <c r="O92" s="271"/>
      <c r="P92" s="391"/>
      <c r="Q92" s="62">
        <v>0.29166666666666669</v>
      </c>
    </row>
    <row r="93" spans="1:24" ht="19.5" customHeight="1" x14ac:dyDescent="0.2">
      <c r="A93" s="275" t="s">
        <v>31</v>
      </c>
      <c r="B93" s="278">
        <f>SUM(B84+1)</f>
        <v>45800</v>
      </c>
      <c r="C93" s="294" t="s">
        <v>1308</v>
      </c>
      <c r="D93" s="295"/>
      <c r="E93" s="310"/>
      <c r="F93" s="310"/>
      <c r="G93" s="303">
        <v>0.3576388888888889</v>
      </c>
      <c r="H93" s="303">
        <v>0.52083333333333337</v>
      </c>
      <c r="I93" s="306">
        <v>0.5625</v>
      </c>
      <c r="J93" s="306">
        <v>0.68333333333333335</v>
      </c>
      <c r="K93" s="310"/>
      <c r="L93" s="310"/>
      <c r="M93" s="263">
        <f>(F93-E93)+(L93-K93)</f>
        <v>0</v>
      </c>
      <c r="N93" s="266">
        <f>(H93-G93)</f>
        <v>0.16319444444444448</v>
      </c>
      <c r="O93" s="269">
        <f>(J93-I93)</f>
        <v>0.12083333333333335</v>
      </c>
      <c r="P93" s="389">
        <f>SUM(M93:O106)</f>
        <v>0.28402777777777782</v>
      </c>
      <c r="R93" s="34" t="s">
        <v>1099</v>
      </c>
      <c r="S93" s="34" t="s">
        <v>28</v>
      </c>
      <c r="T93" s="34"/>
    </row>
    <row r="94" spans="1:24" ht="19.5" customHeight="1" x14ac:dyDescent="0.2">
      <c r="A94" s="276"/>
      <c r="B94" s="279"/>
      <c r="C94" s="296"/>
      <c r="D94" s="297"/>
      <c r="E94" s="311"/>
      <c r="F94" s="311"/>
      <c r="G94" s="304"/>
      <c r="H94" s="304"/>
      <c r="I94" s="307"/>
      <c r="J94" s="307"/>
      <c r="K94" s="311"/>
      <c r="L94" s="311"/>
      <c r="M94" s="265"/>
      <c r="N94" s="267"/>
      <c r="O94" s="270"/>
      <c r="P94" s="390"/>
      <c r="R94" s="34"/>
      <c r="S94" s="34" t="s">
        <v>1100</v>
      </c>
    </row>
    <row r="95" spans="1:24" ht="19.5" customHeight="1" x14ac:dyDescent="0.2">
      <c r="A95" s="276"/>
      <c r="B95" s="279"/>
      <c r="C95" s="296"/>
      <c r="D95" s="297"/>
      <c r="E95" s="311"/>
      <c r="F95" s="311"/>
      <c r="G95" s="304"/>
      <c r="H95" s="304"/>
      <c r="I95" s="307"/>
      <c r="J95" s="307"/>
      <c r="K95" s="311"/>
      <c r="L95" s="311"/>
      <c r="M95" s="265"/>
      <c r="N95" s="267"/>
      <c r="O95" s="270"/>
      <c r="P95" s="390"/>
      <c r="R95" s="34"/>
      <c r="T95" s="34" t="s">
        <v>1292</v>
      </c>
    </row>
    <row r="96" spans="1:24" ht="19.5" customHeight="1" x14ac:dyDescent="0.2">
      <c r="A96" s="276"/>
      <c r="B96" s="279"/>
      <c r="C96" s="296"/>
      <c r="D96" s="297"/>
      <c r="E96" s="311"/>
      <c r="F96" s="311"/>
      <c r="G96" s="304"/>
      <c r="H96" s="304"/>
      <c r="I96" s="307"/>
      <c r="J96" s="307"/>
      <c r="K96" s="311"/>
      <c r="L96" s="311"/>
      <c r="M96" s="265"/>
      <c r="N96" s="267"/>
      <c r="O96" s="270"/>
      <c r="P96" s="390"/>
      <c r="R96" s="34"/>
      <c r="S96" s="34"/>
      <c r="U96" t="s">
        <v>730</v>
      </c>
      <c r="V96" s="316" t="s">
        <v>1191</v>
      </c>
      <c r="W96" s="316"/>
      <c r="X96" s="187" t="s">
        <v>180</v>
      </c>
    </row>
    <row r="97" spans="1:23" ht="19.5" customHeight="1" x14ac:dyDescent="0.2">
      <c r="A97" s="276"/>
      <c r="B97" s="279"/>
      <c r="C97" s="296"/>
      <c r="D97" s="297"/>
      <c r="E97" s="311"/>
      <c r="F97" s="311"/>
      <c r="G97" s="304"/>
      <c r="H97" s="304"/>
      <c r="I97" s="307"/>
      <c r="J97" s="307"/>
      <c r="K97" s="311"/>
      <c r="L97" s="311"/>
      <c r="M97" s="265"/>
      <c r="N97" s="267"/>
      <c r="O97" s="270"/>
      <c r="P97" s="390"/>
      <c r="R97" s="34" t="s">
        <v>242</v>
      </c>
      <c r="S97" s="34" t="s">
        <v>33</v>
      </c>
      <c r="W97" s="34"/>
    </row>
    <row r="98" spans="1:23" ht="19.5" customHeight="1" x14ac:dyDescent="0.2">
      <c r="A98" s="276"/>
      <c r="B98" s="279"/>
      <c r="C98" s="296"/>
      <c r="D98" s="297"/>
      <c r="E98" s="311"/>
      <c r="F98" s="311"/>
      <c r="G98" s="304"/>
      <c r="H98" s="304"/>
      <c r="I98" s="307"/>
      <c r="J98" s="307"/>
      <c r="K98" s="311"/>
      <c r="L98" s="311"/>
      <c r="M98" s="265"/>
      <c r="N98" s="267"/>
      <c r="O98" s="270"/>
      <c r="P98" s="390"/>
      <c r="R98" s="34"/>
      <c r="S98" s="34" t="s">
        <v>612</v>
      </c>
      <c r="U98" s="34"/>
      <c r="W98" s="34"/>
    </row>
    <row r="99" spans="1:23" ht="19.5" customHeight="1" x14ac:dyDescent="0.2">
      <c r="A99" s="276"/>
      <c r="B99" s="279"/>
      <c r="C99" s="296"/>
      <c r="D99" s="297"/>
      <c r="E99" s="311"/>
      <c r="F99" s="311"/>
      <c r="G99" s="304"/>
      <c r="H99" s="304"/>
      <c r="I99" s="307"/>
      <c r="J99" s="307"/>
      <c r="K99" s="311"/>
      <c r="L99" s="311"/>
      <c r="M99" s="265"/>
      <c r="N99" s="267"/>
      <c r="O99" s="270"/>
      <c r="P99" s="390"/>
      <c r="R99" s="34"/>
      <c r="S99" s="34" t="s">
        <v>963</v>
      </c>
      <c r="U99" s="34"/>
      <c r="W99" s="34"/>
    </row>
    <row r="100" spans="1:23" ht="19.5" customHeight="1" x14ac:dyDescent="0.2">
      <c r="A100" s="276"/>
      <c r="B100" s="279"/>
      <c r="C100" s="296"/>
      <c r="D100" s="297"/>
      <c r="E100" s="311"/>
      <c r="F100" s="311"/>
      <c r="G100" s="304"/>
      <c r="H100" s="304"/>
      <c r="I100" s="307"/>
      <c r="J100" s="307"/>
      <c r="K100" s="311"/>
      <c r="L100" s="311"/>
      <c r="M100" s="265"/>
      <c r="N100" s="267"/>
      <c r="O100" s="270"/>
      <c r="P100" s="390"/>
      <c r="R100" s="34" t="s">
        <v>231</v>
      </c>
      <c r="S100" s="34" t="s">
        <v>32</v>
      </c>
      <c r="U100" s="34"/>
      <c r="W100" s="34"/>
    </row>
    <row r="101" spans="1:23" ht="19.5" customHeight="1" x14ac:dyDescent="0.2">
      <c r="A101" s="276"/>
      <c r="B101" s="279"/>
      <c r="C101" s="296"/>
      <c r="D101" s="297"/>
      <c r="E101" s="311"/>
      <c r="F101" s="311"/>
      <c r="G101" s="304"/>
      <c r="H101" s="304"/>
      <c r="I101" s="307"/>
      <c r="J101" s="307"/>
      <c r="K101" s="311"/>
      <c r="L101" s="311"/>
      <c r="M101" s="265"/>
      <c r="N101" s="267"/>
      <c r="O101" s="270"/>
      <c r="P101" s="390"/>
      <c r="R101" s="34"/>
      <c r="S101" s="34" t="s">
        <v>148</v>
      </c>
      <c r="U101" s="34"/>
      <c r="W101" s="34"/>
    </row>
    <row r="102" spans="1:23" ht="19.5" customHeight="1" x14ac:dyDescent="0.2">
      <c r="A102" s="276"/>
      <c r="B102" s="279"/>
      <c r="C102" s="296"/>
      <c r="D102" s="297"/>
      <c r="E102" s="311"/>
      <c r="F102" s="311"/>
      <c r="G102" s="304"/>
      <c r="H102" s="304"/>
      <c r="I102" s="307"/>
      <c r="J102" s="307"/>
      <c r="K102" s="311"/>
      <c r="L102" s="311"/>
      <c r="M102" s="265"/>
      <c r="N102" s="267"/>
      <c r="O102" s="270"/>
      <c r="P102" s="390"/>
      <c r="R102" s="34"/>
      <c r="S102" s="34" t="s">
        <v>1307</v>
      </c>
      <c r="V102" s="202" t="s">
        <v>182</v>
      </c>
      <c r="W102" s="34"/>
    </row>
    <row r="103" spans="1:23" ht="19.5" customHeight="1" x14ac:dyDescent="0.2">
      <c r="A103" s="276"/>
      <c r="B103" s="279"/>
      <c r="C103" s="296"/>
      <c r="D103" s="297"/>
      <c r="E103" s="311"/>
      <c r="F103" s="311"/>
      <c r="G103" s="304"/>
      <c r="H103" s="304"/>
      <c r="I103" s="307"/>
      <c r="J103" s="307"/>
      <c r="K103" s="311"/>
      <c r="L103" s="311"/>
      <c r="M103" s="265"/>
      <c r="N103" s="267"/>
      <c r="O103" s="270"/>
      <c r="P103" s="390"/>
      <c r="R103" s="34" t="s">
        <v>154</v>
      </c>
      <c r="S103" s="34" t="s">
        <v>58</v>
      </c>
      <c r="V103" s="34"/>
      <c r="W103" s="34"/>
    </row>
    <row r="104" spans="1:23" ht="19.5" customHeight="1" x14ac:dyDescent="0.2">
      <c r="A104" s="276"/>
      <c r="B104" s="279"/>
      <c r="C104" s="296"/>
      <c r="D104" s="297"/>
      <c r="E104" s="311"/>
      <c r="F104" s="311"/>
      <c r="G104" s="304"/>
      <c r="H104" s="304"/>
      <c r="I104" s="307"/>
      <c r="J104" s="307"/>
      <c r="K104" s="311"/>
      <c r="L104" s="311"/>
      <c r="M104" s="265"/>
      <c r="N104" s="267"/>
      <c r="O104" s="270"/>
      <c r="P104" s="390"/>
      <c r="R104" s="34"/>
      <c r="S104" s="34" t="s">
        <v>1309</v>
      </c>
      <c r="V104" s="34"/>
      <c r="W104" s="34"/>
    </row>
    <row r="105" spans="1:23" ht="19.5" customHeight="1" x14ac:dyDescent="0.2">
      <c r="A105" s="276"/>
      <c r="B105" s="279"/>
      <c r="C105" s="296"/>
      <c r="D105" s="297"/>
      <c r="E105" s="311"/>
      <c r="F105" s="311"/>
      <c r="G105" s="304"/>
      <c r="H105" s="304"/>
      <c r="I105" s="307"/>
      <c r="J105" s="307"/>
      <c r="K105" s="311"/>
      <c r="L105" s="311"/>
      <c r="M105" s="265"/>
      <c r="N105" s="267"/>
      <c r="O105" s="270"/>
      <c r="P105" s="390"/>
      <c r="R105" s="34"/>
      <c r="S105" s="34" t="s">
        <v>1310</v>
      </c>
      <c r="V105" s="34"/>
      <c r="W105" s="34"/>
    </row>
    <row r="106" spans="1:23" ht="19.5" customHeight="1" x14ac:dyDescent="0.2">
      <c r="A106" s="277"/>
      <c r="B106" s="280"/>
      <c r="C106" s="298"/>
      <c r="D106" s="299"/>
      <c r="E106" s="312"/>
      <c r="F106" s="312"/>
      <c r="G106" s="305"/>
      <c r="H106" s="305"/>
      <c r="I106" s="308"/>
      <c r="J106" s="308"/>
      <c r="K106" s="312"/>
      <c r="L106" s="312"/>
      <c r="M106" s="264"/>
      <c r="N106" s="268"/>
      <c r="O106" s="271"/>
      <c r="P106" s="391"/>
      <c r="Q106" s="62">
        <v>0.29166666666666669</v>
      </c>
      <c r="W106" s="34"/>
    </row>
    <row r="107" spans="1:23" ht="19.5" customHeight="1" x14ac:dyDescent="0.2">
      <c r="A107" s="35" t="s">
        <v>34</v>
      </c>
      <c r="B107" s="36">
        <f>SUM(B93+1)</f>
        <v>45801</v>
      </c>
      <c r="C107" s="294"/>
      <c r="D107" s="295"/>
      <c r="E107" s="144"/>
      <c r="F107" s="144"/>
      <c r="G107" s="145"/>
      <c r="H107" s="145"/>
      <c r="I107" s="147"/>
      <c r="J107" s="147"/>
      <c r="K107" s="144"/>
      <c r="L107" s="144"/>
      <c r="M107" s="149">
        <f>(F107-E107)+(L107-K107)</f>
        <v>0</v>
      </c>
      <c r="N107" s="150">
        <f>(H107-G107)</f>
        <v>0</v>
      </c>
      <c r="O107" s="151">
        <f>(J107-I107)</f>
        <v>0</v>
      </c>
      <c r="P107" s="152">
        <f>SUM(M107:O107)</f>
        <v>0</v>
      </c>
      <c r="Q107" s="62"/>
    </row>
    <row r="108" spans="1:23" ht="19.5" customHeight="1" x14ac:dyDescent="0.2">
      <c r="A108" s="37" t="s">
        <v>35</v>
      </c>
      <c r="B108" s="36">
        <f>SUM(B107+1)</f>
        <v>45802</v>
      </c>
      <c r="C108" s="298"/>
      <c r="D108" s="299"/>
      <c r="E108" s="116"/>
      <c r="F108" s="116"/>
      <c r="G108" s="146"/>
      <c r="H108" s="146"/>
      <c r="I108" s="148"/>
      <c r="J108" s="148"/>
      <c r="K108" s="116"/>
      <c r="L108" s="116"/>
      <c r="M108" s="149">
        <f>(F108-E108)+(L108-K108)</f>
        <v>0</v>
      </c>
      <c r="N108" s="150">
        <f>(H108-G108)</f>
        <v>0</v>
      </c>
      <c r="O108" s="151">
        <f>(J108-I108)</f>
        <v>0</v>
      </c>
      <c r="P108" s="152">
        <f>SUM(M108:O108)</f>
        <v>0</v>
      </c>
      <c r="Q108" s="62"/>
    </row>
    <row r="109" spans="1:23" ht="30" customHeight="1" x14ac:dyDescent="0.2">
      <c r="A109" s="38"/>
      <c r="B109" s="38"/>
      <c r="C109" s="38"/>
      <c r="D109" s="38"/>
      <c r="E109" s="39"/>
      <c r="F109" s="40"/>
      <c r="G109" s="40"/>
      <c r="H109" s="38"/>
      <c r="I109" s="38"/>
      <c r="J109" s="38"/>
      <c r="K109" s="41"/>
      <c r="L109" s="41"/>
      <c r="M109" s="41"/>
      <c r="N109" s="38"/>
    </row>
    <row r="110" spans="1:23" ht="30.75" customHeight="1" x14ac:dyDescent="0.2">
      <c r="A110" s="38"/>
      <c r="B110" s="38"/>
      <c r="C110" s="38"/>
      <c r="D110" s="38"/>
      <c r="F110" s="38"/>
      <c r="G110" s="38"/>
      <c r="H110" s="38"/>
      <c r="I110" s="38"/>
      <c r="J110" s="281" t="s">
        <v>36</v>
      </c>
      <c r="K110" s="281"/>
      <c r="L110" s="281"/>
      <c r="M110" s="108">
        <f>SUM(M9+M36+M61+M84+M93+M107+M108)</f>
        <v>0</v>
      </c>
      <c r="N110" s="110">
        <f>SUM(N9+N36+N61+N84+N93+N107+N108)</f>
        <v>0.86597222222222237</v>
      </c>
      <c r="O110" s="109">
        <f>SUM(O9+O36+O61+O84+O93+O107+O108)</f>
        <v>0.75208333333333321</v>
      </c>
      <c r="P110" s="125">
        <f>SUM(P9+P36+P61+P84+P93+P107+P108)</f>
        <v>1.6180555555555556</v>
      </c>
    </row>
    <row r="111" spans="1:23" ht="30.75" customHeight="1" x14ac:dyDescent="0.2">
      <c r="A111" s="38"/>
      <c r="B111" s="38"/>
      <c r="C111" s="38"/>
      <c r="D111" s="38"/>
      <c r="F111" s="38"/>
      <c r="G111" s="38"/>
      <c r="H111" s="38"/>
      <c r="I111" s="38"/>
      <c r="J111" s="281" t="s">
        <v>37</v>
      </c>
      <c r="K111" s="281"/>
      <c r="L111" s="282"/>
      <c r="M111" s="42"/>
      <c r="N111" s="51">
        <f>SUM(Q9:Q108)</f>
        <v>1.4583333333333335</v>
      </c>
      <c r="O111" s="43"/>
    </row>
    <row r="112" spans="1:23" ht="30.75" customHeight="1" x14ac:dyDescent="0.2">
      <c r="A112" s="38"/>
      <c r="B112" s="38"/>
      <c r="C112" s="38"/>
      <c r="D112" s="38"/>
      <c r="F112" s="38"/>
      <c r="G112" s="38"/>
      <c r="H112" s="38"/>
      <c r="I112" s="38"/>
      <c r="J112" s="281" t="s">
        <v>38</v>
      </c>
      <c r="K112" s="281"/>
      <c r="L112" s="282"/>
      <c r="M112" s="42"/>
      <c r="N112" s="51">
        <f>SUM(P110-N111)</f>
        <v>0.1597222222222221</v>
      </c>
      <c r="O112" s="43"/>
    </row>
    <row r="113" spans="1:15" ht="30.75" customHeight="1" x14ac:dyDescent="0.2">
      <c r="A113" s="38"/>
      <c r="B113" s="38"/>
      <c r="C113" s="38"/>
      <c r="D113" s="38"/>
      <c r="F113" s="38"/>
      <c r="G113" s="38"/>
      <c r="H113" s="38"/>
      <c r="I113" s="38"/>
      <c r="J113" s="281" t="s">
        <v>39</v>
      </c>
      <c r="K113" s="281"/>
      <c r="L113" s="282"/>
      <c r="M113" s="42"/>
      <c r="N113" s="51">
        <f>'SEM20'!N79</f>
        <v>1.4256944444444453</v>
      </c>
      <c r="O113" s="43"/>
    </row>
    <row r="114" spans="1:15" ht="30.75" customHeight="1" x14ac:dyDescent="0.2">
      <c r="H114" s="38"/>
      <c r="I114" s="38"/>
      <c r="J114" s="281" t="s">
        <v>40</v>
      </c>
      <c r="K114" s="281"/>
      <c r="L114" s="282"/>
      <c r="M114" s="44"/>
      <c r="N114" s="52">
        <f>N112+N113</f>
        <v>1.5854166666666674</v>
      </c>
      <c r="O114" s="45"/>
    </row>
    <row r="121" spans="1:15" x14ac:dyDescent="0.2">
      <c r="F121" s="38"/>
      <c r="G121" s="38"/>
      <c r="H121" s="38"/>
      <c r="I121" s="38"/>
    </row>
    <row r="122" spans="1:15" x14ac:dyDescent="0.2">
      <c r="F122" s="38"/>
      <c r="G122" s="38"/>
      <c r="H122" s="38"/>
      <c r="I122" s="38"/>
    </row>
    <row r="123" spans="1:15" x14ac:dyDescent="0.2">
      <c r="F123" s="38"/>
      <c r="G123" s="38"/>
      <c r="H123" s="38"/>
      <c r="I123" s="38"/>
    </row>
    <row r="124" spans="1:15" x14ac:dyDescent="0.2">
      <c r="F124" s="38"/>
      <c r="G124" s="38"/>
      <c r="H124" s="38"/>
      <c r="I124" s="38"/>
    </row>
    <row r="125" spans="1:15" x14ac:dyDescent="0.2">
      <c r="F125" s="38"/>
      <c r="G125" s="38"/>
      <c r="H125" s="38"/>
      <c r="I125" s="38"/>
    </row>
    <row r="126" spans="1:15" x14ac:dyDescent="0.2">
      <c r="F126" s="38"/>
      <c r="G126" s="38"/>
      <c r="H126" s="38"/>
      <c r="I126" s="38"/>
    </row>
  </sheetData>
  <mergeCells count="102">
    <mergeCell ref="V96:W96"/>
    <mergeCell ref="V31:W31"/>
    <mergeCell ref="V34:W34"/>
    <mergeCell ref="V39:W39"/>
    <mergeCell ref="J61:J83"/>
    <mergeCell ref="J84:J92"/>
    <mergeCell ref="V40:W40"/>
    <mergeCell ref="V41:W41"/>
    <mergeCell ref="V42:W42"/>
    <mergeCell ref="W43:X43"/>
    <mergeCell ref="V58:W58"/>
    <mergeCell ref="V59:W59"/>
    <mergeCell ref="V64:W64"/>
    <mergeCell ref="U74:V74"/>
    <mergeCell ref="U80:V80"/>
    <mergeCell ref="U79:V79"/>
    <mergeCell ref="V87:W87"/>
    <mergeCell ref="C107:D108"/>
    <mergeCell ref="F93:F106"/>
    <mergeCell ref="K36:K60"/>
    <mergeCell ref="L36:L60"/>
    <mergeCell ref="K61:K83"/>
    <mergeCell ref="L61:L83"/>
    <mergeCell ref="K84:K92"/>
    <mergeCell ref="L84:L92"/>
    <mergeCell ref="G61:G83"/>
    <mergeCell ref="G84:G92"/>
    <mergeCell ref="G93:G106"/>
    <mergeCell ref="H36:H60"/>
    <mergeCell ref="H61:H83"/>
    <mergeCell ref="H84:H92"/>
    <mergeCell ref="H93:H106"/>
    <mergeCell ref="J36:J60"/>
    <mergeCell ref="K93:K106"/>
    <mergeCell ref="L93:L106"/>
    <mergeCell ref="J93:J106"/>
    <mergeCell ref="C93:D106"/>
    <mergeCell ref="E36:E60"/>
    <mergeCell ref="F36:F60"/>
    <mergeCell ref="E61:E83"/>
    <mergeCell ref="F61:F83"/>
    <mergeCell ref="Q6:Q7"/>
    <mergeCell ref="M93:M106"/>
    <mergeCell ref="N93:N106"/>
    <mergeCell ref="O93:O106"/>
    <mergeCell ref="P93:P106"/>
    <mergeCell ref="M84:M92"/>
    <mergeCell ref="O36:O60"/>
    <mergeCell ref="P36:P60"/>
    <mergeCell ref="O84:O92"/>
    <mergeCell ref="P84:P92"/>
    <mergeCell ref="M61:M83"/>
    <mergeCell ref="O61:O83"/>
    <mergeCell ref="P61:P83"/>
    <mergeCell ref="F9:F35"/>
    <mergeCell ref="B93:B106"/>
    <mergeCell ref="N61:N83"/>
    <mergeCell ref="A36:A60"/>
    <mergeCell ref="A61:A83"/>
    <mergeCell ref="A84:A92"/>
    <mergeCell ref="M36:M60"/>
    <mergeCell ref="N36:N60"/>
    <mergeCell ref="A93:A106"/>
    <mergeCell ref="B36:B60"/>
    <mergeCell ref="N84:N92"/>
    <mergeCell ref="B61:B83"/>
    <mergeCell ref="B84:B92"/>
    <mergeCell ref="C36:D60"/>
    <mergeCell ref="C61:D83"/>
    <mergeCell ref="C84:D92"/>
    <mergeCell ref="E93:E106"/>
    <mergeCell ref="E84:E92"/>
    <mergeCell ref="F84:F92"/>
    <mergeCell ref="I36:I60"/>
    <mergeCell ref="I61:I83"/>
    <mergeCell ref="I84:I92"/>
    <mergeCell ref="I93:I106"/>
    <mergeCell ref="G36:G60"/>
    <mergeCell ref="H9:H35"/>
    <mergeCell ref="J114:L114"/>
    <mergeCell ref="J110:L110"/>
    <mergeCell ref="J111:L111"/>
    <mergeCell ref="J112:L112"/>
    <mergeCell ref="J113:L113"/>
    <mergeCell ref="A1:N1"/>
    <mergeCell ref="G6:H6"/>
    <mergeCell ref="I6:J6"/>
    <mergeCell ref="K6:L6"/>
    <mergeCell ref="M6:P6"/>
    <mergeCell ref="A9:A35"/>
    <mergeCell ref="M9:M35"/>
    <mergeCell ref="N9:N35"/>
    <mergeCell ref="O9:O35"/>
    <mergeCell ref="P9:P35"/>
    <mergeCell ref="B9:B35"/>
    <mergeCell ref="C9:D35"/>
    <mergeCell ref="K9:K35"/>
    <mergeCell ref="L9:L35"/>
    <mergeCell ref="G9:G35"/>
    <mergeCell ref="I9:I35"/>
    <mergeCell ref="J9:J35"/>
    <mergeCell ref="E9:E35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4"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Feuil104">
    <pageSetUpPr fitToPage="1"/>
  </sheetPr>
  <dimension ref="A1:AC62"/>
  <sheetViews>
    <sheetView topLeftCell="A3" zoomScale="90" workbookViewId="0">
      <selection activeCell="T39" sqref="T39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6.42578125" customWidth="1"/>
    <col min="24" max="24" width="12.85546875" customWidth="1"/>
  </cols>
  <sheetData>
    <row r="1" spans="1:24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4" ht="60.6" hidden="1" customHeight="1" x14ac:dyDescent="0.2"/>
    <row r="3" spans="1:24" s="3" customFormat="1" ht="12.75" customHeight="1" x14ac:dyDescent="0.2">
      <c r="K3" s="4"/>
      <c r="L3" s="4"/>
      <c r="M3" s="4"/>
      <c r="O3" s="5"/>
      <c r="P3" s="5"/>
      <c r="Q3" s="60"/>
    </row>
    <row r="4" spans="1:24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4" ht="39" customHeight="1" x14ac:dyDescent="0.2">
      <c r="A5" s="12" t="s">
        <v>89</v>
      </c>
      <c r="B5" s="13" t="s">
        <v>3</v>
      </c>
      <c r="C5" s="14">
        <f>SUM('SEM21'!B108+1)</f>
        <v>45803</v>
      </c>
      <c r="D5" s="15" t="s">
        <v>4</v>
      </c>
      <c r="E5" s="16">
        <f>SUM(B44)</f>
        <v>45809</v>
      </c>
      <c r="F5" s="17"/>
      <c r="G5" s="17"/>
      <c r="H5" s="17"/>
      <c r="I5" s="17"/>
      <c r="J5" s="17"/>
      <c r="K5" s="18"/>
      <c r="L5" s="18"/>
      <c r="P5" s="19"/>
    </row>
    <row r="6" spans="1:24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4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4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4" ht="19.5" customHeight="1" x14ac:dyDescent="0.2">
      <c r="A9" s="275" t="s">
        <v>20</v>
      </c>
      <c r="B9" s="278">
        <f>SUM(C5)</f>
        <v>45803</v>
      </c>
      <c r="C9" s="294" t="s">
        <v>1317</v>
      </c>
      <c r="D9" s="295"/>
      <c r="E9" s="376"/>
      <c r="F9" s="376"/>
      <c r="G9" s="373">
        <v>0.35833333333333334</v>
      </c>
      <c r="H9" s="373">
        <v>0.52083333333333337</v>
      </c>
      <c r="I9" s="324">
        <v>0.55208333333333337</v>
      </c>
      <c r="J9" s="324">
        <v>0.73333333333333328</v>
      </c>
      <c r="K9" s="376"/>
      <c r="L9" s="376"/>
      <c r="M9" s="318">
        <f>(F25-E25)+(L25-K25)</f>
        <v>0</v>
      </c>
      <c r="N9" s="364">
        <f>(H9-G9)</f>
        <v>0.16250000000000003</v>
      </c>
      <c r="O9" s="321">
        <f>(J9-I9)</f>
        <v>0.18124999999999991</v>
      </c>
      <c r="P9" s="367">
        <f>SUM(M9:O25)</f>
        <v>0.34374999999999994</v>
      </c>
      <c r="R9" s="34" t="s">
        <v>1099</v>
      </c>
      <c r="S9" t="s">
        <v>48</v>
      </c>
      <c r="T9" s="34"/>
    </row>
    <row r="10" spans="1:24" ht="19.5" customHeight="1" x14ac:dyDescent="0.2">
      <c r="A10" s="276"/>
      <c r="B10" s="279"/>
      <c r="C10" s="296"/>
      <c r="D10" s="297"/>
      <c r="E10" s="377"/>
      <c r="F10" s="377"/>
      <c r="G10" s="374"/>
      <c r="H10" s="374"/>
      <c r="I10" s="325"/>
      <c r="J10" s="325"/>
      <c r="K10" s="377"/>
      <c r="L10" s="377"/>
      <c r="M10" s="319"/>
      <c r="N10" s="365"/>
      <c r="O10" s="322"/>
      <c r="P10" s="368"/>
      <c r="R10" s="34"/>
      <c r="S10" s="34" t="s">
        <v>1100</v>
      </c>
    </row>
    <row r="11" spans="1:24" ht="19.5" customHeight="1" x14ac:dyDescent="0.2">
      <c r="A11" s="276"/>
      <c r="B11" s="279"/>
      <c r="C11" s="296"/>
      <c r="D11" s="297"/>
      <c r="E11" s="377"/>
      <c r="F11" s="377"/>
      <c r="G11" s="374"/>
      <c r="H11" s="374"/>
      <c r="I11" s="325"/>
      <c r="J11" s="325"/>
      <c r="K11" s="377"/>
      <c r="L11" s="377"/>
      <c r="M11" s="319"/>
      <c r="N11" s="365"/>
      <c r="O11" s="322"/>
      <c r="P11" s="368"/>
      <c r="R11" s="34"/>
      <c r="T11" s="34" t="s">
        <v>1292</v>
      </c>
    </row>
    <row r="12" spans="1:24" ht="19.5" customHeight="1" x14ac:dyDescent="0.2">
      <c r="A12" s="276"/>
      <c r="B12" s="279"/>
      <c r="C12" s="296"/>
      <c r="D12" s="297"/>
      <c r="E12" s="377"/>
      <c r="F12" s="377"/>
      <c r="G12" s="374"/>
      <c r="H12" s="374"/>
      <c r="I12" s="325"/>
      <c r="J12" s="325"/>
      <c r="K12" s="377"/>
      <c r="L12" s="377"/>
      <c r="M12" s="319"/>
      <c r="N12" s="365"/>
      <c r="O12" s="322"/>
      <c r="P12" s="368"/>
      <c r="R12" s="34"/>
      <c r="S12" s="34"/>
      <c r="U12" t="s">
        <v>730</v>
      </c>
      <c r="V12" s="316" t="s">
        <v>1191</v>
      </c>
      <c r="W12" s="316"/>
      <c r="X12" s="187" t="s">
        <v>180</v>
      </c>
    </row>
    <row r="13" spans="1:24" ht="19.5" customHeight="1" x14ac:dyDescent="0.2">
      <c r="A13" s="276"/>
      <c r="B13" s="279"/>
      <c r="C13" s="296"/>
      <c r="D13" s="297"/>
      <c r="E13" s="377"/>
      <c r="F13" s="377"/>
      <c r="G13" s="374"/>
      <c r="H13" s="374"/>
      <c r="I13" s="325"/>
      <c r="J13" s="325"/>
      <c r="K13" s="377"/>
      <c r="L13" s="377"/>
      <c r="M13" s="319"/>
      <c r="N13" s="365"/>
      <c r="O13" s="322"/>
      <c r="P13" s="368"/>
      <c r="R13" t="s">
        <v>173</v>
      </c>
      <c r="S13" s="34" t="s">
        <v>24</v>
      </c>
    </row>
    <row r="14" spans="1:24" ht="19.5" customHeight="1" x14ac:dyDescent="0.2">
      <c r="A14" s="276"/>
      <c r="B14" s="279"/>
      <c r="C14" s="296"/>
      <c r="D14" s="297"/>
      <c r="E14" s="377"/>
      <c r="F14" s="377"/>
      <c r="G14" s="374"/>
      <c r="H14" s="374"/>
      <c r="I14" s="325"/>
      <c r="J14" s="325"/>
      <c r="K14" s="377"/>
      <c r="L14" s="377"/>
      <c r="M14" s="319"/>
      <c r="N14" s="365"/>
      <c r="O14" s="322"/>
      <c r="P14" s="368"/>
      <c r="S14" s="34" t="s">
        <v>1311</v>
      </c>
      <c r="U14" s="202" t="s">
        <v>182</v>
      </c>
    </row>
    <row r="15" spans="1:24" ht="19.5" customHeight="1" x14ac:dyDescent="0.2">
      <c r="A15" s="276"/>
      <c r="B15" s="279"/>
      <c r="C15" s="296"/>
      <c r="D15" s="297"/>
      <c r="E15" s="377"/>
      <c r="F15" s="377"/>
      <c r="G15" s="374"/>
      <c r="H15" s="374"/>
      <c r="I15" s="325"/>
      <c r="J15" s="325"/>
      <c r="K15" s="377"/>
      <c r="L15" s="377"/>
      <c r="M15" s="319"/>
      <c r="N15" s="365"/>
      <c r="O15" s="322"/>
      <c r="P15" s="368"/>
      <c r="R15" t="s">
        <v>242</v>
      </c>
      <c r="S15" s="34" t="s">
        <v>24</v>
      </c>
    </row>
    <row r="16" spans="1:24" ht="19.5" customHeight="1" x14ac:dyDescent="0.2">
      <c r="A16" s="276"/>
      <c r="B16" s="279"/>
      <c r="C16" s="296"/>
      <c r="D16" s="297"/>
      <c r="E16" s="377"/>
      <c r="F16" s="377"/>
      <c r="G16" s="374"/>
      <c r="H16" s="374"/>
      <c r="I16" s="325"/>
      <c r="J16" s="325"/>
      <c r="K16" s="377"/>
      <c r="L16" s="377"/>
      <c r="M16" s="319"/>
      <c r="N16" s="365"/>
      <c r="O16" s="322"/>
      <c r="P16" s="368"/>
      <c r="S16" s="34" t="s">
        <v>612</v>
      </c>
    </row>
    <row r="17" spans="1:29" ht="19.5" customHeight="1" x14ac:dyDescent="0.2">
      <c r="A17" s="276"/>
      <c r="B17" s="279"/>
      <c r="C17" s="296"/>
      <c r="D17" s="297"/>
      <c r="E17" s="377"/>
      <c r="F17" s="377"/>
      <c r="G17" s="374"/>
      <c r="H17" s="374"/>
      <c r="I17" s="325"/>
      <c r="J17" s="325"/>
      <c r="K17" s="377"/>
      <c r="L17" s="377"/>
      <c r="M17" s="319"/>
      <c r="N17" s="365"/>
      <c r="O17" s="322"/>
      <c r="P17" s="368"/>
      <c r="T17" t="s">
        <v>1312</v>
      </c>
    </row>
    <row r="18" spans="1:29" ht="19.5" customHeight="1" x14ac:dyDescent="0.2">
      <c r="A18" s="276"/>
      <c r="B18" s="279"/>
      <c r="C18" s="296"/>
      <c r="D18" s="297"/>
      <c r="E18" s="377"/>
      <c r="F18" s="377"/>
      <c r="G18" s="374"/>
      <c r="H18" s="374"/>
      <c r="I18" s="325"/>
      <c r="J18" s="325"/>
      <c r="K18" s="377"/>
      <c r="L18" s="377"/>
      <c r="M18" s="319"/>
      <c r="N18" s="365"/>
      <c r="O18" s="322"/>
      <c r="P18" s="368"/>
      <c r="U18" t="s">
        <v>238</v>
      </c>
      <c r="V18" s="316" t="s">
        <v>1314</v>
      </c>
      <c r="W18" s="316"/>
      <c r="X18" s="202" t="s">
        <v>182</v>
      </c>
      <c r="Y18" s="197" t="s">
        <v>694</v>
      </c>
      <c r="Z18" s="223">
        <v>1022173</v>
      </c>
      <c r="AA18" s="214" t="s">
        <v>1320</v>
      </c>
      <c r="AB18" s="191"/>
      <c r="AC18" s="191"/>
    </row>
    <row r="19" spans="1:29" ht="19.5" customHeight="1" x14ac:dyDescent="0.2">
      <c r="A19" s="276"/>
      <c r="B19" s="279"/>
      <c r="C19" s="296"/>
      <c r="D19" s="297"/>
      <c r="E19" s="377"/>
      <c r="F19" s="377"/>
      <c r="G19" s="374"/>
      <c r="H19" s="374"/>
      <c r="I19" s="325"/>
      <c r="J19" s="325"/>
      <c r="K19" s="377"/>
      <c r="L19" s="377"/>
      <c r="M19" s="319"/>
      <c r="N19" s="365"/>
      <c r="O19" s="322"/>
      <c r="P19" s="368"/>
      <c r="U19" t="s">
        <v>220</v>
      </c>
      <c r="V19" s="316" t="s">
        <v>1315</v>
      </c>
      <c r="W19" s="316"/>
      <c r="X19" s="202" t="s">
        <v>182</v>
      </c>
      <c r="Y19" s="197" t="s">
        <v>694</v>
      </c>
      <c r="Z19" s="223">
        <v>1022173</v>
      </c>
    </row>
    <row r="20" spans="1:29" ht="19.5" customHeight="1" x14ac:dyDescent="0.2">
      <c r="A20" s="276"/>
      <c r="B20" s="279"/>
      <c r="C20" s="296"/>
      <c r="D20" s="297"/>
      <c r="E20" s="377"/>
      <c r="F20" s="377"/>
      <c r="G20" s="374"/>
      <c r="H20" s="374"/>
      <c r="I20" s="325"/>
      <c r="J20" s="325"/>
      <c r="K20" s="377"/>
      <c r="L20" s="377"/>
      <c r="M20" s="319"/>
      <c r="N20" s="365"/>
      <c r="O20" s="322"/>
      <c r="P20" s="368"/>
      <c r="U20" t="s">
        <v>1313</v>
      </c>
      <c r="V20" s="316" t="s">
        <v>1316</v>
      </c>
      <c r="W20" s="316"/>
      <c r="X20" s="202" t="s">
        <v>182</v>
      </c>
      <c r="Y20" s="197" t="s">
        <v>694</v>
      </c>
      <c r="Z20" s="223">
        <v>1022173</v>
      </c>
    </row>
    <row r="21" spans="1:29" ht="19.5" customHeight="1" x14ac:dyDescent="0.2">
      <c r="A21" s="276"/>
      <c r="B21" s="279"/>
      <c r="C21" s="296"/>
      <c r="D21" s="297"/>
      <c r="E21" s="377"/>
      <c r="F21" s="377"/>
      <c r="G21" s="374"/>
      <c r="H21" s="374"/>
      <c r="I21" s="325"/>
      <c r="J21" s="325"/>
      <c r="K21" s="377"/>
      <c r="L21" s="377"/>
      <c r="M21" s="319"/>
      <c r="N21" s="365"/>
      <c r="O21" s="322"/>
      <c r="P21" s="368"/>
      <c r="R21" s="34" t="s">
        <v>1319</v>
      </c>
      <c r="S21" t="s">
        <v>32</v>
      </c>
    </row>
    <row r="22" spans="1:29" ht="19.5" customHeight="1" x14ac:dyDescent="0.2">
      <c r="A22" s="276"/>
      <c r="B22" s="279"/>
      <c r="C22" s="296"/>
      <c r="D22" s="297"/>
      <c r="E22" s="377"/>
      <c r="F22" s="377"/>
      <c r="G22" s="374"/>
      <c r="H22" s="374"/>
      <c r="I22" s="325"/>
      <c r="J22" s="325"/>
      <c r="K22" s="377"/>
      <c r="L22" s="377"/>
      <c r="M22" s="319"/>
      <c r="N22" s="365"/>
      <c r="O22" s="322"/>
      <c r="P22" s="368"/>
      <c r="S22" t="s">
        <v>1318</v>
      </c>
    </row>
    <row r="23" spans="1:29" ht="19.5" customHeight="1" x14ac:dyDescent="0.2">
      <c r="A23" s="276"/>
      <c r="B23" s="279"/>
      <c r="C23" s="296"/>
      <c r="D23" s="297"/>
      <c r="E23" s="377"/>
      <c r="F23" s="377"/>
      <c r="G23" s="374"/>
      <c r="H23" s="374"/>
      <c r="I23" s="325"/>
      <c r="J23" s="325"/>
      <c r="K23" s="377"/>
      <c r="L23" s="377"/>
      <c r="M23" s="319"/>
      <c r="N23" s="365"/>
      <c r="O23" s="322"/>
      <c r="P23" s="368"/>
      <c r="T23" t="s">
        <v>243</v>
      </c>
      <c r="V23" s="202" t="s">
        <v>182</v>
      </c>
    </row>
    <row r="24" spans="1:29" ht="19.5" customHeight="1" x14ac:dyDescent="0.2">
      <c r="A24" s="276"/>
      <c r="B24" s="279"/>
      <c r="C24" s="296"/>
      <c r="D24" s="297"/>
      <c r="E24" s="377"/>
      <c r="F24" s="377"/>
      <c r="G24" s="374"/>
      <c r="H24" s="374"/>
      <c r="I24" s="325"/>
      <c r="J24" s="325"/>
      <c r="K24" s="377"/>
      <c r="L24" s="377"/>
      <c r="M24" s="319"/>
      <c r="N24" s="365"/>
      <c r="O24" s="322"/>
      <c r="P24" s="368"/>
      <c r="T24" s="34" t="s">
        <v>212</v>
      </c>
      <c r="V24" s="202" t="s">
        <v>182</v>
      </c>
    </row>
    <row r="25" spans="1:29" ht="19.5" customHeight="1" x14ac:dyDescent="0.2">
      <c r="A25" s="277"/>
      <c r="B25" s="280"/>
      <c r="C25" s="298"/>
      <c r="D25" s="299"/>
      <c r="E25" s="378"/>
      <c r="F25" s="378"/>
      <c r="G25" s="375"/>
      <c r="H25" s="375"/>
      <c r="I25" s="326"/>
      <c r="J25" s="326"/>
      <c r="K25" s="378"/>
      <c r="L25" s="378"/>
      <c r="M25" s="320"/>
      <c r="N25" s="366"/>
      <c r="O25" s="323"/>
      <c r="P25" s="369"/>
      <c r="Q25" s="62">
        <v>0.29166666666666669</v>
      </c>
    </row>
    <row r="26" spans="1:29" ht="19.5" customHeight="1" x14ac:dyDescent="0.2">
      <c r="A26" s="275" t="s">
        <v>22</v>
      </c>
      <c r="B26" s="278">
        <f>SUM(B9+1)</f>
        <v>45804</v>
      </c>
      <c r="C26" s="294" t="s">
        <v>1321</v>
      </c>
      <c r="D26" s="295"/>
      <c r="E26" s="310"/>
      <c r="F26" s="310"/>
      <c r="G26" s="303">
        <v>0.33611111111111114</v>
      </c>
      <c r="H26" s="303">
        <v>0.5</v>
      </c>
      <c r="I26" s="306">
        <v>0.5625</v>
      </c>
      <c r="J26" s="306">
        <v>0.75069444444444444</v>
      </c>
      <c r="K26" s="310"/>
      <c r="L26" s="310"/>
      <c r="M26" s="263">
        <f>(F26-E26)+(L26-K26)</f>
        <v>0</v>
      </c>
      <c r="N26" s="266">
        <f>(H26-G26)</f>
        <v>0.16388888888888886</v>
      </c>
      <c r="O26" s="269">
        <f>(J26-I26)</f>
        <v>0.18819444444444444</v>
      </c>
      <c r="P26" s="272">
        <f>SUM(M26:O31)</f>
        <v>0.3520833333333333</v>
      </c>
      <c r="R26" s="34" t="s">
        <v>1099</v>
      </c>
      <c r="S26" t="s">
        <v>42</v>
      </c>
      <c r="T26" s="34"/>
    </row>
    <row r="27" spans="1:29" ht="19.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11"/>
      <c r="L27" s="311"/>
      <c r="M27" s="265"/>
      <c r="N27" s="267"/>
      <c r="O27" s="270"/>
      <c r="P27" s="273"/>
      <c r="R27" s="34"/>
      <c r="S27" s="34" t="s">
        <v>1100</v>
      </c>
    </row>
    <row r="28" spans="1:29" ht="19.5" customHeight="1" x14ac:dyDescent="0.2">
      <c r="A28" s="276"/>
      <c r="B28" s="279"/>
      <c r="C28" s="296"/>
      <c r="D28" s="297"/>
      <c r="E28" s="311"/>
      <c r="F28" s="311"/>
      <c r="G28" s="304"/>
      <c r="H28" s="304"/>
      <c r="I28" s="307"/>
      <c r="J28" s="307"/>
      <c r="K28" s="311"/>
      <c r="L28" s="311"/>
      <c r="M28" s="265"/>
      <c r="N28" s="267"/>
      <c r="O28" s="270"/>
      <c r="P28" s="273"/>
      <c r="R28" s="34"/>
      <c r="T28" s="34" t="s">
        <v>1292</v>
      </c>
    </row>
    <row r="29" spans="1:29" ht="19.5" customHeight="1" x14ac:dyDescent="0.2">
      <c r="A29" s="276"/>
      <c r="B29" s="279"/>
      <c r="C29" s="296"/>
      <c r="D29" s="297"/>
      <c r="E29" s="311"/>
      <c r="F29" s="311"/>
      <c r="G29" s="304"/>
      <c r="H29" s="304"/>
      <c r="I29" s="307"/>
      <c r="J29" s="307"/>
      <c r="K29" s="311"/>
      <c r="L29" s="311"/>
      <c r="M29" s="265"/>
      <c r="N29" s="267"/>
      <c r="O29" s="270"/>
      <c r="P29" s="273"/>
      <c r="R29" s="34"/>
      <c r="S29" s="34"/>
      <c r="U29" t="s">
        <v>730</v>
      </c>
      <c r="V29" s="316" t="s">
        <v>1191</v>
      </c>
      <c r="W29" s="316"/>
      <c r="X29" s="187" t="s">
        <v>180</v>
      </c>
    </row>
    <row r="30" spans="1:29" ht="19.5" customHeight="1" x14ac:dyDescent="0.2">
      <c r="A30" s="276"/>
      <c r="B30" s="279"/>
      <c r="C30" s="296"/>
      <c r="D30" s="297"/>
      <c r="E30" s="311"/>
      <c r="F30" s="311"/>
      <c r="G30" s="304"/>
      <c r="H30" s="304"/>
      <c r="I30" s="307"/>
      <c r="J30" s="307"/>
      <c r="K30" s="311"/>
      <c r="L30" s="311"/>
      <c r="M30" s="265"/>
      <c r="N30" s="267"/>
      <c r="O30" s="270"/>
      <c r="P30" s="273"/>
      <c r="S30" s="34"/>
    </row>
    <row r="31" spans="1:29" ht="19.5" customHeight="1" x14ac:dyDescent="0.2">
      <c r="A31" s="277"/>
      <c r="B31" s="280"/>
      <c r="C31" s="298"/>
      <c r="D31" s="299"/>
      <c r="E31" s="312"/>
      <c r="F31" s="312"/>
      <c r="G31" s="305"/>
      <c r="H31" s="305"/>
      <c r="I31" s="308"/>
      <c r="J31" s="308"/>
      <c r="K31" s="312"/>
      <c r="L31" s="312"/>
      <c r="M31" s="264"/>
      <c r="N31" s="268"/>
      <c r="O31" s="271"/>
      <c r="P31" s="274"/>
      <c r="Q31" s="62">
        <v>0.29166666666666669</v>
      </c>
    </row>
    <row r="32" spans="1:29" ht="19.5" customHeight="1" x14ac:dyDescent="0.2">
      <c r="A32" s="275" t="s">
        <v>26</v>
      </c>
      <c r="B32" s="278">
        <f>SUM(B26+1)</f>
        <v>45805</v>
      </c>
      <c r="C32" s="294" t="s">
        <v>1099</v>
      </c>
      <c r="D32" s="295"/>
      <c r="E32" s="310"/>
      <c r="F32" s="310"/>
      <c r="G32" s="373">
        <v>0.32430555555555557</v>
      </c>
      <c r="H32" s="373">
        <v>0.52083333333333337</v>
      </c>
      <c r="I32" s="324">
        <v>0.5625</v>
      </c>
      <c r="J32" s="324">
        <v>0.72916666666666663</v>
      </c>
      <c r="K32" s="310"/>
      <c r="L32" s="310"/>
      <c r="M32" s="318">
        <f>(F32-E32)+(L32-K32)</f>
        <v>0</v>
      </c>
      <c r="N32" s="364">
        <f>(H32-G32)</f>
        <v>0.1965277777777778</v>
      </c>
      <c r="O32" s="321">
        <f>(J32-I32)</f>
        <v>0.16666666666666663</v>
      </c>
      <c r="P32" s="367">
        <f>SUM(M32:O36)</f>
        <v>0.36319444444444443</v>
      </c>
      <c r="R32" s="34" t="s">
        <v>1099</v>
      </c>
      <c r="S32" t="s">
        <v>42</v>
      </c>
      <c r="T32" s="34"/>
    </row>
    <row r="33" spans="1:29" ht="19.5" customHeight="1" x14ac:dyDescent="0.2">
      <c r="A33" s="276"/>
      <c r="B33" s="279"/>
      <c r="C33" s="296"/>
      <c r="D33" s="297"/>
      <c r="E33" s="311"/>
      <c r="F33" s="311"/>
      <c r="G33" s="374"/>
      <c r="H33" s="374"/>
      <c r="I33" s="325"/>
      <c r="J33" s="325"/>
      <c r="K33" s="311"/>
      <c r="L33" s="311"/>
      <c r="M33" s="319"/>
      <c r="N33" s="365"/>
      <c r="O33" s="322"/>
      <c r="P33" s="368"/>
      <c r="R33" s="34"/>
      <c r="S33" s="34" t="s">
        <v>1100</v>
      </c>
    </row>
    <row r="34" spans="1:29" ht="19.5" customHeight="1" x14ac:dyDescent="0.2">
      <c r="A34" s="276"/>
      <c r="B34" s="279"/>
      <c r="C34" s="296"/>
      <c r="D34" s="297"/>
      <c r="E34" s="311"/>
      <c r="F34" s="311"/>
      <c r="G34" s="374"/>
      <c r="H34" s="374"/>
      <c r="I34" s="325"/>
      <c r="J34" s="325"/>
      <c r="K34" s="311"/>
      <c r="L34" s="311"/>
      <c r="M34" s="319"/>
      <c r="N34" s="365"/>
      <c r="O34" s="322"/>
      <c r="P34" s="368"/>
      <c r="R34" s="34"/>
      <c r="T34" s="34" t="s">
        <v>1292</v>
      </c>
    </row>
    <row r="35" spans="1:29" ht="19.5" customHeight="1" x14ac:dyDescent="0.2">
      <c r="A35" s="276"/>
      <c r="B35" s="279"/>
      <c r="C35" s="296"/>
      <c r="D35" s="297"/>
      <c r="E35" s="311"/>
      <c r="F35" s="311"/>
      <c r="G35" s="374"/>
      <c r="H35" s="374"/>
      <c r="I35" s="325"/>
      <c r="J35" s="325"/>
      <c r="K35" s="311"/>
      <c r="L35" s="311"/>
      <c r="M35" s="319"/>
      <c r="N35" s="365"/>
      <c r="O35" s="322"/>
      <c r="P35" s="368"/>
      <c r="R35" s="34"/>
      <c r="S35" s="34"/>
      <c r="U35" t="s">
        <v>730</v>
      </c>
      <c r="V35" s="316" t="s">
        <v>1191</v>
      </c>
      <c r="W35" s="316"/>
      <c r="X35" s="187" t="s">
        <v>180</v>
      </c>
    </row>
    <row r="36" spans="1:29" ht="19.5" customHeight="1" x14ac:dyDescent="0.2">
      <c r="A36" s="277"/>
      <c r="B36" s="280"/>
      <c r="C36" s="298"/>
      <c r="D36" s="299"/>
      <c r="E36" s="312"/>
      <c r="F36" s="312"/>
      <c r="G36" s="375"/>
      <c r="H36" s="375"/>
      <c r="I36" s="326"/>
      <c r="J36" s="326"/>
      <c r="K36" s="312"/>
      <c r="L36" s="312"/>
      <c r="M36" s="320"/>
      <c r="N36" s="366"/>
      <c r="O36" s="323"/>
      <c r="P36" s="369"/>
      <c r="Q36" s="62">
        <v>0.29166666666666669</v>
      </c>
    </row>
    <row r="37" spans="1:29" ht="19.5" customHeight="1" x14ac:dyDescent="0.2">
      <c r="A37" s="275" t="s">
        <v>30</v>
      </c>
      <c r="B37" s="278">
        <f>SUM(B32+1)</f>
        <v>45806</v>
      </c>
      <c r="C37" s="288" t="s">
        <v>77</v>
      </c>
      <c r="D37" s="289"/>
      <c r="E37" s="310"/>
      <c r="F37" s="310"/>
      <c r="G37" s="303">
        <v>0</v>
      </c>
      <c r="H37" s="303">
        <v>0</v>
      </c>
      <c r="I37" s="306">
        <v>0</v>
      </c>
      <c r="J37" s="306">
        <v>0</v>
      </c>
      <c r="K37" s="310"/>
      <c r="L37" s="310"/>
      <c r="M37" s="263">
        <f>(F37-E37)+(L37-K37)</f>
        <v>0</v>
      </c>
      <c r="N37" s="266">
        <f>(H37-G37)</f>
        <v>0</v>
      </c>
      <c r="O37" s="269">
        <f>(J37-I37)</f>
        <v>0</v>
      </c>
      <c r="P37" s="272">
        <f>SUM(M37:O39)</f>
        <v>0</v>
      </c>
      <c r="R37" s="34"/>
      <c r="S37" s="34"/>
    </row>
    <row r="38" spans="1:29" ht="19.5" customHeight="1" x14ac:dyDescent="0.2">
      <c r="A38" s="276"/>
      <c r="B38" s="279"/>
      <c r="C38" s="290"/>
      <c r="D38" s="291"/>
      <c r="E38" s="311"/>
      <c r="F38" s="311"/>
      <c r="G38" s="304"/>
      <c r="H38" s="304"/>
      <c r="I38" s="307"/>
      <c r="J38" s="307"/>
      <c r="K38" s="311"/>
      <c r="L38" s="311"/>
      <c r="M38" s="265"/>
      <c r="N38" s="267"/>
      <c r="O38" s="270"/>
      <c r="P38" s="273"/>
      <c r="S38" s="34"/>
      <c r="AC38" t="s">
        <v>28</v>
      </c>
    </row>
    <row r="39" spans="1:29" ht="19.5" customHeight="1" x14ac:dyDescent="0.2">
      <c r="A39" s="277"/>
      <c r="B39" s="280"/>
      <c r="C39" s="292"/>
      <c r="D39" s="293"/>
      <c r="E39" s="312"/>
      <c r="F39" s="312"/>
      <c r="G39" s="305"/>
      <c r="H39" s="305"/>
      <c r="I39" s="308"/>
      <c r="J39" s="308"/>
      <c r="K39" s="312"/>
      <c r="L39" s="312"/>
      <c r="M39" s="264"/>
      <c r="N39" s="268"/>
      <c r="O39" s="271"/>
      <c r="P39" s="274"/>
      <c r="Q39" s="62">
        <v>0</v>
      </c>
      <c r="AC39" t="s">
        <v>33</v>
      </c>
    </row>
    <row r="40" spans="1:29" ht="19.5" customHeight="1" x14ac:dyDescent="0.2">
      <c r="A40" s="275" t="s">
        <v>31</v>
      </c>
      <c r="B40" s="278">
        <f>SUM(B37+1)</f>
        <v>45807</v>
      </c>
      <c r="C40" s="288" t="s">
        <v>51</v>
      </c>
      <c r="D40" s="289"/>
      <c r="E40" s="310"/>
      <c r="F40" s="310"/>
      <c r="G40" s="303">
        <v>0</v>
      </c>
      <c r="H40" s="303">
        <v>0</v>
      </c>
      <c r="I40" s="306">
        <v>0</v>
      </c>
      <c r="J40" s="306">
        <v>0</v>
      </c>
      <c r="K40" s="310"/>
      <c r="L40" s="310"/>
      <c r="M40" s="263">
        <f>(F40-E40)+(L40-K40)</f>
        <v>0</v>
      </c>
      <c r="N40" s="266">
        <f>(H40-G40)</f>
        <v>0</v>
      </c>
      <c r="O40" s="269">
        <f>(J40-I40)</f>
        <v>0</v>
      </c>
      <c r="P40" s="272">
        <f>SUM(M40:O42)</f>
        <v>0</v>
      </c>
      <c r="W40" s="34"/>
    </row>
    <row r="41" spans="1:29" ht="19.5" customHeight="1" x14ac:dyDescent="0.2">
      <c r="A41" s="276"/>
      <c r="B41" s="279"/>
      <c r="C41" s="290"/>
      <c r="D41" s="291"/>
      <c r="E41" s="311"/>
      <c r="F41" s="311"/>
      <c r="G41" s="304"/>
      <c r="H41" s="304"/>
      <c r="I41" s="307"/>
      <c r="J41" s="307"/>
      <c r="K41" s="311"/>
      <c r="L41" s="311"/>
      <c r="M41" s="265"/>
      <c r="N41" s="267"/>
      <c r="O41" s="270"/>
      <c r="P41" s="273"/>
      <c r="R41" s="34"/>
      <c r="T41" s="34"/>
      <c r="V41" s="34"/>
    </row>
    <row r="42" spans="1:29" ht="19.5" customHeight="1" x14ac:dyDescent="0.2">
      <c r="A42" s="277"/>
      <c r="B42" s="280"/>
      <c r="C42" s="292"/>
      <c r="D42" s="293"/>
      <c r="E42" s="312"/>
      <c r="F42" s="312"/>
      <c r="G42" s="305"/>
      <c r="H42" s="305"/>
      <c r="I42" s="308"/>
      <c r="J42" s="308"/>
      <c r="K42" s="312"/>
      <c r="L42" s="312"/>
      <c r="M42" s="264"/>
      <c r="N42" s="268"/>
      <c r="O42" s="271"/>
      <c r="P42" s="274"/>
      <c r="Q42" s="62">
        <v>0</v>
      </c>
      <c r="W42" s="34"/>
    </row>
    <row r="43" spans="1:29" ht="19.5" customHeight="1" x14ac:dyDescent="0.2">
      <c r="A43" s="35" t="s">
        <v>34</v>
      </c>
      <c r="B43" s="36">
        <f>SUM(B40+1)</f>
        <v>45808</v>
      </c>
      <c r="C43" s="294"/>
      <c r="D43" s="295"/>
      <c r="E43" s="153">
        <v>0</v>
      </c>
      <c r="F43" s="153">
        <v>0</v>
      </c>
      <c r="G43" s="154">
        <v>0</v>
      </c>
      <c r="H43" s="154">
        <v>0</v>
      </c>
      <c r="I43" s="155">
        <v>0</v>
      </c>
      <c r="J43" s="155">
        <v>0</v>
      </c>
      <c r="K43" s="153">
        <v>0</v>
      </c>
      <c r="L43" s="153">
        <v>0</v>
      </c>
      <c r="M43" s="153">
        <f>(F43-E43)+(L43-K43)</f>
        <v>0</v>
      </c>
      <c r="N43" s="154">
        <f>(H43-G43)</f>
        <v>0</v>
      </c>
      <c r="O43" s="155">
        <f>(J43-I43)</f>
        <v>0</v>
      </c>
      <c r="P43" s="156">
        <f>SUM(M43:O44)</f>
        <v>0</v>
      </c>
    </row>
    <row r="44" spans="1:29" ht="19.5" customHeight="1" x14ac:dyDescent="0.2">
      <c r="A44" s="37" t="s">
        <v>35</v>
      </c>
      <c r="B44" s="36">
        <f>SUM(B43+1)</f>
        <v>45809</v>
      </c>
      <c r="C44" s="298"/>
      <c r="D44" s="299"/>
      <c r="E44" s="153">
        <v>0</v>
      </c>
      <c r="F44" s="153">
        <v>0</v>
      </c>
      <c r="G44" s="154">
        <v>0</v>
      </c>
      <c r="H44" s="154">
        <v>0</v>
      </c>
      <c r="I44" s="155">
        <v>0</v>
      </c>
      <c r="J44" s="155">
        <v>0</v>
      </c>
      <c r="K44" s="153">
        <v>0</v>
      </c>
      <c r="L44" s="153">
        <v>0</v>
      </c>
      <c r="M44" s="153">
        <v>0</v>
      </c>
      <c r="N44" s="154">
        <f>(H44-G44)</f>
        <v>0</v>
      </c>
      <c r="O44" s="155">
        <f>(J44-I44)</f>
        <v>0</v>
      </c>
      <c r="P44" s="156">
        <f>SUM(M44:O45)</f>
        <v>0</v>
      </c>
    </row>
    <row r="45" spans="1:29" ht="30" customHeight="1" x14ac:dyDescent="0.2">
      <c r="A45" s="38"/>
      <c r="B45" s="38"/>
      <c r="C45" s="38"/>
      <c r="D45" s="38"/>
      <c r="E45" s="39"/>
      <c r="F45" s="40"/>
      <c r="G45" s="40"/>
      <c r="H45" s="38"/>
      <c r="I45" s="38"/>
      <c r="J45" s="38"/>
      <c r="K45" s="41"/>
      <c r="L45" s="41"/>
      <c r="M45" s="41"/>
      <c r="N45" s="38"/>
    </row>
    <row r="46" spans="1:29" ht="30.75" customHeight="1" x14ac:dyDescent="0.2">
      <c r="A46" s="38"/>
      <c r="B46" s="38"/>
      <c r="C46" s="38"/>
      <c r="D46" s="38"/>
      <c r="F46" s="38"/>
      <c r="G46" s="38"/>
      <c r="H46" s="38"/>
      <c r="I46" s="38"/>
      <c r="J46" s="281" t="s">
        <v>36</v>
      </c>
      <c r="K46" s="281"/>
      <c r="L46" s="281"/>
      <c r="M46" s="108">
        <f>SUM(M9+M26+M32+M37+M40+M43+M44)</f>
        <v>0</v>
      </c>
      <c r="N46" s="110">
        <f>SUM(N9+N26+N32+N37+N40+N43+N44)</f>
        <v>0.5229166666666667</v>
      </c>
      <c r="O46" s="109">
        <f>SUM(O9+O26+O32+O37+O40+O43+O44)</f>
        <v>0.53611111111111098</v>
      </c>
      <c r="P46" s="111">
        <f>SUM(P9+P26+P32+P37+P40+P43+P44)</f>
        <v>1.0590277777777777</v>
      </c>
    </row>
    <row r="47" spans="1:29" ht="30.75" customHeight="1" x14ac:dyDescent="0.2">
      <c r="A47" s="38"/>
      <c r="B47" s="38"/>
      <c r="C47" s="38"/>
      <c r="D47" s="38"/>
      <c r="F47" s="38"/>
      <c r="G47" s="38"/>
      <c r="H47" s="38"/>
      <c r="I47" s="38"/>
      <c r="J47" s="281" t="s">
        <v>37</v>
      </c>
      <c r="K47" s="281"/>
      <c r="L47" s="282"/>
      <c r="M47" s="42"/>
      <c r="N47" s="51">
        <f>SUM(Q9:Q44)</f>
        <v>0.875</v>
      </c>
      <c r="O47" s="43"/>
    </row>
    <row r="48" spans="1:29" ht="30.75" customHeight="1" x14ac:dyDescent="0.2">
      <c r="A48" s="38"/>
      <c r="B48" s="38"/>
      <c r="C48" s="38"/>
      <c r="D48" s="38"/>
      <c r="F48" s="38"/>
      <c r="G48" s="38"/>
      <c r="H48" s="38"/>
      <c r="I48" s="38"/>
      <c r="J48" s="281" t="s">
        <v>38</v>
      </c>
      <c r="K48" s="281"/>
      <c r="L48" s="282"/>
      <c r="M48" s="42"/>
      <c r="N48" s="51">
        <f>SUM(P46-N47)</f>
        <v>0.18402777777777768</v>
      </c>
      <c r="O48" s="43"/>
    </row>
    <row r="49" spans="1:15" ht="30.75" customHeight="1" x14ac:dyDescent="0.2">
      <c r="A49" s="38"/>
      <c r="B49" s="38"/>
      <c r="C49" s="38"/>
      <c r="D49" s="38"/>
      <c r="F49" s="38"/>
      <c r="G49" s="38"/>
      <c r="H49" s="38"/>
      <c r="I49" s="38"/>
      <c r="J49" s="281" t="s">
        <v>39</v>
      </c>
      <c r="K49" s="281"/>
      <c r="L49" s="282"/>
      <c r="M49" s="42"/>
      <c r="N49" s="51">
        <f>'SEM21'!N114</f>
        <v>1.5854166666666674</v>
      </c>
      <c r="O49" s="43"/>
    </row>
    <row r="50" spans="1:15" ht="30.75" customHeight="1" x14ac:dyDescent="0.2">
      <c r="H50" s="38"/>
      <c r="I50" s="38"/>
      <c r="J50" s="281" t="s">
        <v>40</v>
      </c>
      <c r="K50" s="281"/>
      <c r="L50" s="282"/>
      <c r="M50" s="44"/>
      <c r="N50" s="52">
        <f>N48+N49</f>
        <v>1.769444444444445</v>
      </c>
      <c r="O50" s="45"/>
    </row>
    <row r="57" spans="1:15" x14ac:dyDescent="0.2">
      <c r="F57" s="38"/>
      <c r="G57" s="38"/>
      <c r="H57" s="38"/>
      <c r="I57" s="38"/>
    </row>
    <row r="58" spans="1:15" x14ac:dyDescent="0.2">
      <c r="F58" s="38"/>
      <c r="G58" s="38"/>
      <c r="H58" s="38"/>
      <c r="I58" s="38"/>
    </row>
    <row r="59" spans="1:15" x14ac:dyDescent="0.2">
      <c r="F59" s="38"/>
      <c r="G59" s="38"/>
      <c r="H59" s="38"/>
      <c r="I59" s="38"/>
    </row>
    <row r="60" spans="1:15" x14ac:dyDescent="0.2">
      <c r="F60" s="38"/>
      <c r="G60" s="38"/>
      <c r="H60" s="38"/>
      <c r="I60" s="38"/>
    </row>
    <row r="61" spans="1:15" x14ac:dyDescent="0.2">
      <c r="F61" s="38"/>
      <c r="G61" s="38"/>
      <c r="H61" s="38"/>
      <c r="I61" s="38"/>
    </row>
    <row r="62" spans="1:15" x14ac:dyDescent="0.2">
      <c r="F62" s="38"/>
      <c r="G62" s="38"/>
      <c r="H62" s="38"/>
      <c r="I62" s="38"/>
    </row>
  </sheetData>
  <mergeCells count="93">
    <mergeCell ref="V35:W35"/>
    <mergeCell ref="V29:W29"/>
    <mergeCell ref="F32:F36"/>
    <mergeCell ref="V12:W12"/>
    <mergeCell ref="C43:D44"/>
    <mergeCell ref="J40:J42"/>
    <mergeCell ref="K40:K42"/>
    <mergeCell ref="L40:L42"/>
    <mergeCell ref="G26:G31"/>
    <mergeCell ref="G32:G36"/>
    <mergeCell ref="G37:G39"/>
    <mergeCell ref="G40:G42"/>
    <mergeCell ref="H26:H31"/>
    <mergeCell ref="H32:H36"/>
    <mergeCell ref="H37:H39"/>
    <mergeCell ref="H40:H42"/>
    <mergeCell ref="L37:L39"/>
    <mergeCell ref="K26:K31"/>
    <mergeCell ref="L26:L31"/>
    <mergeCell ref="K32:K36"/>
    <mergeCell ref="L32:L36"/>
    <mergeCell ref="F9:F25"/>
    <mergeCell ref="I40:I42"/>
    <mergeCell ref="K37:K39"/>
    <mergeCell ref="F37:F39"/>
    <mergeCell ref="F40:F42"/>
    <mergeCell ref="I26:I31"/>
    <mergeCell ref="C40:D42"/>
    <mergeCell ref="E26:E31"/>
    <mergeCell ref="E32:E36"/>
    <mergeCell ref="E37:E39"/>
    <mergeCell ref="J37:J39"/>
    <mergeCell ref="I32:I36"/>
    <mergeCell ref="Q6:Q7"/>
    <mergeCell ref="A1:N1"/>
    <mergeCell ref="G6:H6"/>
    <mergeCell ref="I6:J6"/>
    <mergeCell ref="K6:L6"/>
    <mergeCell ref="M6:P6"/>
    <mergeCell ref="C9:D25"/>
    <mergeCell ref="J50:L50"/>
    <mergeCell ref="J46:L46"/>
    <mergeCell ref="J47:L47"/>
    <mergeCell ref="J48:L48"/>
    <mergeCell ref="J49:L49"/>
    <mergeCell ref="E9:E25"/>
    <mergeCell ref="G9:G25"/>
    <mergeCell ref="H9:H25"/>
    <mergeCell ref="I9:I25"/>
    <mergeCell ref="J9:J25"/>
    <mergeCell ref="E40:E42"/>
    <mergeCell ref="F26:F31"/>
    <mergeCell ref="C26:D31"/>
    <mergeCell ref="C32:D36"/>
    <mergeCell ref="C37:D39"/>
    <mergeCell ref="A40:A42"/>
    <mergeCell ref="B9:B25"/>
    <mergeCell ref="B26:B31"/>
    <mergeCell ref="B32:B36"/>
    <mergeCell ref="B37:B39"/>
    <mergeCell ref="B40:B42"/>
    <mergeCell ref="A9:A25"/>
    <mergeCell ref="A26:A31"/>
    <mergeCell ref="A32:A36"/>
    <mergeCell ref="A37:A39"/>
    <mergeCell ref="N40:N42"/>
    <mergeCell ref="O40:O42"/>
    <mergeCell ref="P40:P42"/>
    <mergeCell ref="M32:M36"/>
    <mergeCell ref="N32:N36"/>
    <mergeCell ref="O32:O36"/>
    <mergeCell ref="P32:P36"/>
    <mergeCell ref="M37:M39"/>
    <mergeCell ref="N37:N39"/>
    <mergeCell ref="O37:O39"/>
    <mergeCell ref="P37:P39"/>
    <mergeCell ref="M40:M42"/>
    <mergeCell ref="M26:M31"/>
    <mergeCell ref="I37:I39"/>
    <mergeCell ref="V18:W18"/>
    <mergeCell ref="V19:W19"/>
    <mergeCell ref="V20:W20"/>
    <mergeCell ref="K9:K25"/>
    <mergeCell ref="L9:L25"/>
    <mergeCell ref="N9:N25"/>
    <mergeCell ref="O9:O25"/>
    <mergeCell ref="P9:P25"/>
    <mergeCell ref="N26:N31"/>
    <mergeCell ref="O26:O31"/>
    <mergeCell ref="P26:P31"/>
    <mergeCell ref="M9:M25"/>
    <mergeCell ref="J26:J31"/>
    <mergeCell ref="J32:J36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48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Feuil103">
    <pageSetUpPr fitToPage="1"/>
  </sheetPr>
  <dimension ref="A1:AA69"/>
  <sheetViews>
    <sheetView topLeftCell="A17" zoomScale="90" workbookViewId="0">
      <selection activeCell="C41" sqref="C41:D44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4.85546875" customWidth="1"/>
    <col min="20" max="20" width="14.42578125" customWidth="1"/>
    <col min="21" max="21" width="14.85546875" customWidth="1"/>
  </cols>
  <sheetData>
    <row r="1" spans="1:24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4" ht="60.6" hidden="1" customHeight="1" x14ac:dyDescent="0.2"/>
    <row r="3" spans="1:24" s="3" customFormat="1" ht="12.75" customHeight="1" x14ac:dyDescent="0.2">
      <c r="K3" s="4"/>
      <c r="L3" s="4"/>
      <c r="M3" s="4"/>
      <c r="O3" s="5"/>
      <c r="P3" s="5"/>
      <c r="Q3" s="60"/>
    </row>
    <row r="4" spans="1:24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4" ht="39" customHeight="1" x14ac:dyDescent="0.2">
      <c r="A5" s="12" t="s">
        <v>90</v>
      </c>
      <c r="B5" s="13" t="s">
        <v>3</v>
      </c>
      <c r="C5" s="14">
        <f>SUM('SEM22'!B44+1)</f>
        <v>45810</v>
      </c>
      <c r="D5" s="15" t="s">
        <v>4</v>
      </c>
      <c r="E5" s="16">
        <f>SUM(B51)</f>
        <v>45816</v>
      </c>
      <c r="F5" s="17"/>
      <c r="G5" s="17"/>
      <c r="H5" s="17"/>
      <c r="I5" s="17"/>
      <c r="J5" s="17"/>
      <c r="K5" s="18"/>
      <c r="L5" s="18"/>
      <c r="P5" s="19"/>
    </row>
    <row r="6" spans="1:24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4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4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4" ht="19.5" customHeight="1" x14ac:dyDescent="0.2">
      <c r="A9" s="275" t="s">
        <v>20</v>
      </c>
      <c r="B9" s="278">
        <f>SUM(C5)</f>
        <v>45810</v>
      </c>
      <c r="C9" s="294" t="s">
        <v>1328</v>
      </c>
      <c r="D9" s="295"/>
      <c r="E9" s="310"/>
      <c r="F9" s="310"/>
      <c r="G9" s="303">
        <v>0.32847222222222222</v>
      </c>
      <c r="H9" s="303">
        <v>0.52083333333333337</v>
      </c>
      <c r="I9" s="306">
        <v>0.54166666666666663</v>
      </c>
      <c r="J9" s="306">
        <v>0.73958333333333337</v>
      </c>
      <c r="K9" s="310"/>
      <c r="L9" s="310"/>
      <c r="M9" s="263">
        <f>(F19-E19)+(L19-K19)</f>
        <v>0</v>
      </c>
      <c r="N9" s="266">
        <f>(H9-G9)</f>
        <v>0.19236111111111115</v>
      </c>
      <c r="O9" s="269">
        <f>(J9-I9)</f>
        <v>0.19791666666666674</v>
      </c>
      <c r="P9" s="272">
        <f>SUM(M9:O19)</f>
        <v>0.39027777777777789</v>
      </c>
      <c r="R9" s="34" t="s">
        <v>1099</v>
      </c>
      <c r="S9" t="s">
        <v>45</v>
      </c>
      <c r="T9" s="34"/>
    </row>
    <row r="10" spans="1:24" ht="19.5" customHeight="1" x14ac:dyDescent="0.2">
      <c r="A10" s="276"/>
      <c r="B10" s="279"/>
      <c r="C10" s="296"/>
      <c r="D10" s="297"/>
      <c r="E10" s="311"/>
      <c r="F10" s="311"/>
      <c r="G10" s="304"/>
      <c r="H10" s="304"/>
      <c r="I10" s="307"/>
      <c r="J10" s="307"/>
      <c r="K10" s="311"/>
      <c r="L10" s="311"/>
      <c r="M10" s="265"/>
      <c r="N10" s="267"/>
      <c r="O10" s="270"/>
      <c r="P10" s="273"/>
      <c r="R10" s="34"/>
      <c r="S10" s="34" t="s">
        <v>1100</v>
      </c>
    </row>
    <row r="11" spans="1:24" ht="19.5" customHeight="1" x14ac:dyDescent="0.2">
      <c r="A11" s="276"/>
      <c r="B11" s="279"/>
      <c r="C11" s="296"/>
      <c r="D11" s="297"/>
      <c r="E11" s="311"/>
      <c r="F11" s="311"/>
      <c r="G11" s="304"/>
      <c r="H11" s="304"/>
      <c r="I11" s="307"/>
      <c r="J11" s="307"/>
      <c r="K11" s="311"/>
      <c r="L11" s="311"/>
      <c r="M11" s="265"/>
      <c r="N11" s="267"/>
      <c r="O11" s="270"/>
      <c r="P11" s="273"/>
      <c r="R11" s="34"/>
      <c r="T11" s="34" t="s">
        <v>1292</v>
      </c>
    </row>
    <row r="12" spans="1:24" ht="19.5" customHeight="1" x14ac:dyDescent="0.2">
      <c r="A12" s="276"/>
      <c r="B12" s="279"/>
      <c r="C12" s="296"/>
      <c r="D12" s="297"/>
      <c r="E12" s="311"/>
      <c r="F12" s="311"/>
      <c r="G12" s="304"/>
      <c r="H12" s="304"/>
      <c r="I12" s="307"/>
      <c r="J12" s="307"/>
      <c r="K12" s="311"/>
      <c r="L12" s="311"/>
      <c r="M12" s="265"/>
      <c r="N12" s="267"/>
      <c r="O12" s="270"/>
      <c r="P12" s="273"/>
      <c r="R12" s="34"/>
      <c r="S12" s="34"/>
      <c r="U12" t="s">
        <v>730</v>
      </c>
      <c r="V12" s="316" t="s">
        <v>1191</v>
      </c>
      <c r="W12" s="316"/>
      <c r="X12" s="202" t="s">
        <v>182</v>
      </c>
    </row>
    <row r="13" spans="1:24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11"/>
      <c r="L13" s="311"/>
      <c r="M13" s="265"/>
      <c r="N13" s="267"/>
      <c r="O13" s="270"/>
      <c r="P13" s="273"/>
      <c r="R13" s="34"/>
      <c r="S13" s="34"/>
      <c r="T13" s="34"/>
      <c r="U13" t="s">
        <v>413</v>
      </c>
      <c r="V13" s="314" t="s">
        <v>1215</v>
      </c>
      <c r="W13" s="314"/>
      <c r="X13" s="187" t="s">
        <v>180</v>
      </c>
    </row>
    <row r="14" spans="1:24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R14" s="34" t="s">
        <v>171</v>
      </c>
      <c r="S14" s="34" t="s">
        <v>28</v>
      </c>
      <c r="T14" s="34"/>
      <c r="V14" s="34"/>
    </row>
    <row r="15" spans="1:24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265"/>
      <c r="N15" s="267"/>
      <c r="O15" s="270"/>
      <c r="P15" s="273"/>
      <c r="R15" s="34"/>
      <c r="S15" s="34" t="s">
        <v>179</v>
      </c>
      <c r="T15" s="34"/>
      <c r="U15" s="34"/>
      <c r="V15" s="34"/>
    </row>
    <row r="16" spans="1:24" ht="19.5" customHeight="1" x14ac:dyDescent="0.2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11"/>
      <c r="L16" s="311"/>
      <c r="M16" s="265"/>
      <c r="N16" s="267"/>
      <c r="O16" s="270"/>
      <c r="P16" s="273"/>
      <c r="R16" s="34"/>
      <c r="S16" s="34"/>
      <c r="T16" s="34" t="s">
        <v>1324</v>
      </c>
      <c r="V16" s="34"/>
    </row>
    <row r="17" spans="1:27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265"/>
      <c r="N17" s="267"/>
      <c r="O17" s="270"/>
      <c r="P17" s="273"/>
      <c r="R17" s="34"/>
      <c r="S17" s="34"/>
      <c r="T17" s="34"/>
      <c r="U17" t="s">
        <v>1325</v>
      </c>
      <c r="V17" s="202" t="s">
        <v>182</v>
      </c>
    </row>
    <row r="18" spans="1:27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R18" s="34"/>
      <c r="S18" s="34"/>
      <c r="T18" s="34"/>
      <c r="U18" t="s">
        <v>1327</v>
      </c>
      <c r="V18" s="202" t="s">
        <v>182</v>
      </c>
    </row>
    <row r="19" spans="1:27" ht="19.5" customHeight="1" x14ac:dyDescent="0.2">
      <c r="A19" s="277"/>
      <c r="B19" s="280"/>
      <c r="C19" s="298"/>
      <c r="D19" s="299"/>
      <c r="E19" s="312"/>
      <c r="F19" s="312"/>
      <c r="G19" s="305"/>
      <c r="H19" s="305"/>
      <c r="I19" s="308"/>
      <c r="J19" s="308"/>
      <c r="K19" s="312"/>
      <c r="L19" s="312"/>
      <c r="M19" s="264"/>
      <c r="N19" s="268"/>
      <c r="O19" s="271"/>
      <c r="P19" s="274"/>
      <c r="Q19" s="62">
        <v>0.29166666666666669</v>
      </c>
      <c r="R19" s="34"/>
      <c r="T19" s="34"/>
      <c r="U19" t="s">
        <v>1326</v>
      </c>
      <c r="V19" s="202" t="s">
        <v>182</v>
      </c>
    </row>
    <row r="20" spans="1:27" ht="19.5" customHeight="1" x14ac:dyDescent="0.2">
      <c r="A20" s="275" t="s">
        <v>22</v>
      </c>
      <c r="B20" s="278">
        <f>SUM(B9+1)</f>
        <v>45811</v>
      </c>
      <c r="C20" s="294" t="s">
        <v>1328</v>
      </c>
      <c r="D20" s="295"/>
      <c r="E20" s="310"/>
      <c r="F20" s="310"/>
      <c r="G20" s="303">
        <v>0.32291666666666669</v>
      </c>
      <c r="H20" s="303">
        <v>0.52430555555555558</v>
      </c>
      <c r="I20" s="306">
        <v>0.55208333333333337</v>
      </c>
      <c r="J20" s="306">
        <v>0.73750000000000004</v>
      </c>
      <c r="K20" s="310"/>
      <c r="L20" s="310"/>
      <c r="M20" s="263">
        <f>(F29-E29)+(L29-K29)</f>
        <v>0</v>
      </c>
      <c r="N20" s="266">
        <f>(H20-G20)</f>
        <v>0.2013888888888889</v>
      </c>
      <c r="O20" s="269">
        <f>(J20-I20)</f>
        <v>0.18541666666666667</v>
      </c>
      <c r="P20" s="272">
        <f>SUM(M20:O29)</f>
        <v>0.38680555555555557</v>
      </c>
      <c r="R20" s="34" t="s">
        <v>1099</v>
      </c>
      <c r="S20" t="s">
        <v>45</v>
      </c>
      <c r="T20" s="34"/>
    </row>
    <row r="21" spans="1:27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265"/>
      <c r="N21" s="267"/>
      <c r="O21" s="270"/>
      <c r="P21" s="273"/>
      <c r="R21" s="34"/>
      <c r="S21" s="34" t="s">
        <v>1100</v>
      </c>
    </row>
    <row r="22" spans="1:27" ht="19.5" customHeight="1" x14ac:dyDescent="0.2">
      <c r="A22" s="276"/>
      <c r="B22" s="279"/>
      <c r="C22" s="296"/>
      <c r="D22" s="297"/>
      <c r="E22" s="311"/>
      <c r="F22" s="311"/>
      <c r="G22" s="304"/>
      <c r="H22" s="304"/>
      <c r="I22" s="307"/>
      <c r="J22" s="307"/>
      <c r="K22" s="311"/>
      <c r="L22" s="311"/>
      <c r="M22" s="265"/>
      <c r="N22" s="267"/>
      <c r="O22" s="270"/>
      <c r="P22" s="273"/>
      <c r="R22" s="34"/>
      <c r="T22" s="34" t="s">
        <v>1292</v>
      </c>
    </row>
    <row r="23" spans="1:27" ht="19.5" customHeight="1" x14ac:dyDescent="0.2">
      <c r="A23" s="276"/>
      <c r="B23" s="279"/>
      <c r="C23" s="296"/>
      <c r="D23" s="297"/>
      <c r="E23" s="311"/>
      <c r="F23" s="311"/>
      <c r="G23" s="304"/>
      <c r="H23" s="304"/>
      <c r="I23" s="307"/>
      <c r="J23" s="307"/>
      <c r="K23" s="311"/>
      <c r="L23" s="311"/>
      <c r="M23" s="265"/>
      <c r="N23" s="267"/>
      <c r="O23" s="270"/>
      <c r="P23" s="273"/>
      <c r="U23" t="s">
        <v>413</v>
      </c>
      <c r="V23" s="314" t="s">
        <v>1215</v>
      </c>
      <c r="W23" s="314"/>
      <c r="X23" s="187" t="s">
        <v>180</v>
      </c>
    </row>
    <row r="24" spans="1:27" ht="19.5" customHeight="1" x14ac:dyDescent="0.2">
      <c r="A24" s="276"/>
      <c r="B24" s="279"/>
      <c r="C24" s="296"/>
      <c r="D24" s="297"/>
      <c r="E24" s="311"/>
      <c r="F24" s="311"/>
      <c r="G24" s="304"/>
      <c r="H24" s="304"/>
      <c r="I24" s="307"/>
      <c r="J24" s="307"/>
      <c r="K24" s="311"/>
      <c r="L24" s="311"/>
      <c r="M24" s="265"/>
      <c r="N24" s="267"/>
      <c r="O24" s="270"/>
      <c r="P24" s="273"/>
      <c r="R24" s="34"/>
      <c r="V24" t="s">
        <v>1329</v>
      </c>
    </row>
    <row r="25" spans="1:27" ht="19.5" customHeight="1" x14ac:dyDescent="0.2">
      <c r="A25" s="276"/>
      <c r="B25" s="279"/>
      <c r="C25" s="296"/>
      <c r="D25" s="297"/>
      <c r="E25" s="311"/>
      <c r="F25" s="311"/>
      <c r="G25" s="304"/>
      <c r="H25" s="304"/>
      <c r="I25" s="307"/>
      <c r="J25" s="307"/>
      <c r="K25" s="311"/>
      <c r="L25" s="311"/>
      <c r="M25" s="265"/>
      <c r="N25" s="267"/>
      <c r="O25" s="270"/>
      <c r="P25" s="273"/>
      <c r="R25" s="34"/>
      <c r="U25" t="s">
        <v>709</v>
      </c>
      <c r="V25" s="316" t="s">
        <v>1330</v>
      </c>
      <c r="W25" s="316"/>
      <c r="X25" s="202" t="s">
        <v>182</v>
      </c>
      <c r="Y25" s="191" t="s">
        <v>1331</v>
      </c>
      <c r="Z25" s="191"/>
      <c r="AA25" s="191"/>
    </row>
    <row r="26" spans="1:27" ht="19.5" customHeight="1" x14ac:dyDescent="0.2">
      <c r="A26" s="276"/>
      <c r="B26" s="279"/>
      <c r="C26" s="296"/>
      <c r="D26" s="297"/>
      <c r="E26" s="311"/>
      <c r="F26" s="311"/>
      <c r="G26" s="304"/>
      <c r="H26" s="304"/>
      <c r="I26" s="307"/>
      <c r="J26" s="307"/>
      <c r="K26" s="311"/>
      <c r="L26" s="311"/>
      <c r="M26" s="265"/>
      <c r="N26" s="267"/>
      <c r="O26" s="270"/>
      <c r="P26" s="273"/>
      <c r="R26" s="34" t="s">
        <v>171</v>
      </c>
      <c r="S26" s="34" t="s">
        <v>24</v>
      </c>
      <c r="T26" s="34"/>
    </row>
    <row r="27" spans="1:27" ht="19.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11"/>
      <c r="L27" s="311"/>
      <c r="M27" s="265"/>
      <c r="N27" s="267"/>
      <c r="O27" s="270"/>
      <c r="P27" s="273"/>
      <c r="R27" s="34"/>
      <c r="S27" s="34" t="s">
        <v>179</v>
      </c>
      <c r="T27" s="34"/>
      <c r="U27" s="34"/>
    </row>
    <row r="28" spans="1:27" ht="19.5" customHeight="1" x14ac:dyDescent="0.2">
      <c r="A28" s="276"/>
      <c r="B28" s="279"/>
      <c r="C28" s="296"/>
      <c r="D28" s="297"/>
      <c r="E28" s="311"/>
      <c r="F28" s="311"/>
      <c r="G28" s="304"/>
      <c r="H28" s="304"/>
      <c r="I28" s="307"/>
      <c r="J28" s="307"/>
      <c r="K28" s="311"/>
      <c r="L28" s="311"/>
      <c r="M28" s="265"/>
      <c r="N28" s="267"/>
      <c r="O28" s="270"/>
      <c r="P28" s="273"/>
      <c r="R28" s="34"/>
      <c r="S28" s="34"/>
      <c r="T28" s="34" t="s">
        <v>1324</v>
      </c>
      <c r="V28" s="202" t="s">
        <v>182</v>
      </c>
    </row>
    <row r="29" spans="1:27" ht="19.5" customHeight="1" x14ac:dyDescent="0.2">
      <c r="A29" s="277"/>
      <c r="B29" s="280"/>
      <c r="C29" s="298"/>
      <c r="D29" s="299"/>
      <c r="E29" s="312"/>
      <c r="F29" s="312"/>
      <c r="G29" s="305"/>
      <c r="H29" s="305"/>
      <c r="I29" s="307"/>
      <c r="J29" s="307"/>
      <c r="K29" s="311"/>
      <c r="L29" s="311"/>
      <c r="M29" s="264"/>
      <c r="N29" s="267"/>
      <c r="O29" s="270"/>
      <c r="P29" s="274"/>
      <c r="Q29" s="62">
        <v>0.29166666666666669</v>
      </c>
    </row>
    <row r="30" spans="1:27" ht="19.5" customHeight="1" x14ac:dyDescent="0.2">
      <c r="A30" s="275" t="s">
        <v>26</v>
      </c>
      <c r="B30" s="278">
        <f>SUM(B20+1)</f>
        <v>45812</v>
      </c>
      <c r="C30" s="407" t="s">
        <v>1334</v>
      </c>
      <c r="D30" s="408"/>
      <c r="E30" s="310"/>
      <c r="F30" s="310"/>
      <c r="G30" s="303">
        <v>0.33333333333333331</v>
      </c>
      <c r="H30" s="392">
        <v>0.51041666666666663</v>
      </c>
      <c r="I30" s="395">
        <v>0</v>
      </c>
      <c r="J30" s="395">
        <v>0</v>
      </c>
      <c r="K30" s="398">
        <v>0.54166666666666663</v>
      </c>
      <c r="L30" s="401">
        <v>0.79166666666666663</v>
      </c>
      <c r="M30" s="413">
        <f>(F30-E30)+(L30-K30)</f>
        <v>0.25</v>
      </c>
      <c r="N30" s="404">
        <f>(H30-G30)</f>
        <v>0.17708333333333331</v>
      </c>
      <c r="O30" s="416">
        <f>(J30-I30)</f>
        <v>0</v>
      </c>
      <c r="P30" s="419">
        <f>SUM(M30:O40)</f>
        <v>0.42708333333333331</v>
      </c>
      <c r="R30" s="34" t="s">
        <v>171</v>
      </c>
      <c r="S30" s="34" t="s">
        <v>24</v>
      </c>
    </row>
    <row r="31" spans="1:27" ht="19.5" customHeight="1" x14ac:dyDescent="0.2">
      <c r="A31" s="276"/>
      <c r="B31" s="279"/>
      <c r="C31" s="409"/>
      <c r="D31" s="410"/>
      <c r="E31" s="311"/>
      <c r="F31" s="311"/>
      <c r="G31" s="304"/>
      <c r="H31" s="393"/>
      <c r="I31" s="396"/>
      <c r="J31" s="396"/>
      <c r="K31" s="399"/>
      <c r="L31" s="402"/>
      <c r="M31" s="414"/>
      <c r="N31" s="405"/>
      <c r="O31" s="417"/>
      <c r="P31" s="420"/>
      <c r="R31" s="34"/>
      <c r="S31" s="34" t="s">
        <v>179</v>
      </c>
    </row>
    <row r="32" spans="1:27" ht="19.5" customHeight="1" x14ac:dyDescent="0.2">
      <c r="A32" s="276"/>
      <c r="B32" s="279"/>
      <c r="C32" s="409"/>
      <c r="D32" s="410"/>
      <c r="E32" s="311"/>
      <c r="F32" s="311"/>
      <c r="G32" s="304"/>
      <c r="H32" s="393"/>
      <c r="I32" s="396"/>
      <c r="J32" s="396"/>
      <c r="K32" s="399"/>
      <c r="L32" s="402"/>
      <c r="M32" s="414"/>
      <c r="N32" s="405"/>
      <c r="O32" s="417"/>
      <c r="P32" s="420"/>
      <c r="S32" s="34" t="s">
        <v>1323</v>
      </c>
      <c r="U32" s="205" t="s">
        <v>644</v>
      </c>
    </row>
    <row r="33" spans="1:26" ht="19.5" customHeight="1" x14ac:dyDescent="0.2">
      <c r="A33" s="276"/>
      <c r="B33" s="279"/>
      <c r="C33" s="409"/>
      <c r="D33" s="410"/>
      <c r="E33" s="311"/>
      <c r="F33" s="311"/>
      <c r="G33" s="304"/>
      <c r="H33" s="393"/>
      <c r="I33" s="396"/>
      <c r="J33" s="396"/>
      <c r="K33" s="399"/>
      <c r="L33" s="402"/>
      <c r="M33" s="414"/>
      <c r="N33" s="405"/>
      <c r="O33" s="417"/>
      <c r="P33" s="420"/>
      <c r="S33" s="34"/>
      <c r="T33" t="s">
        <v>1333</v>
      </c>
      <c r="U33" s="34"/>
      <c r="W33" s="205" t="s">
        <v>644</v>
      </c>
    </row>
    <row r="34" spans="1:26" ht="19.5" customHeight="1" x14ac:dyDescent="0.2">
      <c r="A34" s="276"/>
      <c r="B34" s="279"/>
      <c r="C34" s="409"/>
      <c r="D34" s="410"/>
      <c r="E34" s="311"/>
      <c r="F34" s="311"/>
      <c r="G34" s="304"/>
      <c r="H34" s="393"/>
      <c r="I34" s="396"/>
      <c r="J34" s="396"/>
      <c r="K34" s="399"/>
      <c r="L34" s="402"/>
      <c r="M34" s="414"/>
      <c r="N34" s="405"/>
      <c r="O34" s="417"/>
      <c r="P34" s="420"/>
      <c r="R34" t="s">
        <v>242</v>
      </c>
      <c r="S34" s="34" t="s">
        <v>24</v>
      </c>
      <c r="U34" s="34"/>
    </row>
    <row r="35" spans="1:26" ht="19.5" customHeight="1" x14ac:dyDescent="0.2">
      <c r="A35" s="276"/>
      <c r="B35" s="279"/>
      <c r="C35" s="409"/>
      <c r="D35" s="410"/>
      <c r="E35" s="311"/>
      <c r="F35" s="311"/>
      <c r="G35" s="304"/>
      <c r="H35" s="393"/>
      <c r="I35" s="396"/>
      <c r="J35" s="396"/>
      <c r="K35" s="399"/>
      <c r="L35" s="402"/>
      <c r="M35" s="414"/>
      <c r="N35" s="405"/>
      <c r="O35" s="417"/>
      <c r="P35" s="420"/>
      <c r="S35" s="34" t="s">
        <v>612</v>
      </c>
      <c r="U35" s="34"/>
    </row>
    <row r="36" spans="1:26" ht="19.5" customHeight="1" x14ac:dyDescent="0.2">
      <c r="A36" s="276"/>
      <c r="B36" s="279"/>
      <c r="C36" s="409"/>
      <c r="D36" s="410"/>
      <c r="E36" s="311"/>
      <c r="F36" s="311"/>
      <c r="G36" s="304"/>
      <c r="H36" s="393"/>
      <c r="I36" s="396"/>
      <c r="J36" s="396"/>
      <c r="K36" s="399"/>
      <c r="L36" s="402"/>
      <c r="M36" s="414"/>
      <c r="N36" s="405"/>
      <c r="O36" s="417"/>
      <c r="P36" s="420"/>
      <c r="S36" s="34" t="s">
        <v>1332</v>
      </c>
      <c r="U36" s="34"/>
      <c r="Z36" s="202" t="s">
        <v>182</v>
      </c>
    </row>
    <row r="37" spans="1:26" ht="19.5" customHeight="1" x14ac:dyDescent="0.2">
      <c r="A37" s="276"/>
      <c r="B37" s="279"/>
      <c r="C37" s="409"/>
      <c r="D37" s="410"/>
      <c r="E37" s="311"/>
      <c r="F37" s="311"/>
      <c r="G37" s="304"/>
      <c r="H37" s="393"/>
      <c r="I37" s="396"/>
      <c r="J37" s="396"/>
      <c r="K37" s="399"/>
      <c r="L37" s="402"/>
      <c r="M37" s="414"/>
      <c r="N37" s="405"/>
      <c r="O37" s="417"/>
      <c r="P37" s="420"/>
      <c r="R37" s="34" t="s">
        <v>1099</v>
      </c>
      <c r="S37" s="34" t="s">
        <v>24</v>
      </c>
      <c r="U37" s="34"/>
      <c r="Z37" s="34"/>
    </row>
    <row r="38" spans="1:26" ht="19.5" customHeight="1" x14ac:dyDescent="0.2">
      <c r="A38" s="276"/>
      <c r="B38" s="279"/>
      <c r="C38" s="409"/>
      <c r="D38" s="410"/>
      <c r="E38" s="311"/>
      <c r="F38" s="311"/>
      <c r="G38" s="304"/>
      <c r="H38" s="393"/>
      <c r="I38" s="396"/>
      <c r="J38" s="396"/>
      <c r="K38" s="399"/>
      <c r="L38" s="402"/>
      <c r="M38" s="414"/>
      <c r="N38" s="405"/>
      <c r="O38" s="417"/>
      <c r="P38" s="420"/>
      <c r="S38" s="34" t="s">
        <v>1189</v>
      </c>
      <c r="U38" s="34"/>
      <c r="Z38" s="34"/>
    </row>
    <row r="39" spans="1:26" ht="19.5" customHeight="1" x14ac:dyDescent="0.2">
      <c r="A39" s="276"/>
      <c r="B39" s="279"/>
      <c r="C39" s="409"/>
      <c r="D39" s="410"/>
      <c r="E39" s="311"/>
      <c r="F39" s="311"/>
      <c r="G39" s="304"/>
      <c r="H39" s="393"/>
      <c r="I39" s="396"/>
      <c r="J39" s="396"/>
      <c r="K39" s="399"/>
      <c r="L39" s="402"/>
      <c r="M39" s="414"/>
      <c r="N39" s="405"/>
      <c r="O39" s="417"/>
      <c r="P39" s="420"/>
      <c r="S39" s="34"/>
      <c r="T39" s="34" t="s">
        <v>1335</v>
      </c>
      <c r="U39" s="34"/>
      <c r="W39" s="202" t="s">
        <v>182</v>
      </c>
      <c r="Z39" s="34"/>
    </row>
    <row r="40" spans="1:26" ht="19.5" customHeight="1" x14ac:dyDescent="0.2">
      <c r="A40" s="277"/>
      <c r="B40" s="280"/>
      <c r="C40" s="411"/>
      <c r="D40" s="412"/>
      <c r="E40" s="312"/>
      <c r="F40" s="312"/>
      <c r="G40" s="305"/>
      <c r="H40" s="394"/>
      <c r="I40" s="397"/>
      <c r="J40" s="397"/>
      <c r="K40" s="400"/>
      <c r="L40" s="403"/>
      <c r="M40" s="415"/>
      <c r="N40" s="406"/>
      <c r="O40" s="418"/>
      <c r="P40" s="421"/>
      <c r="Q40" s="62">
        <v>0.29166666666666669</v>
      </c>
    </row>
    <row r="41" spans="1:26" ht="19.5" customHeight="1" x14ac:dyDescent="0.2">
      <c r="A41" s="275" t="s">
        <v>30</v>
      </c>
      <c r="B41" s="278">
        <f>SUM(B30+1)</f>
        <v>45813</v>
      </c>
      <c r="C41" s="407" t="s">
        <v>1322</v>
      </c>
      <c r="D41" s="408"/>
      <c r="E41" s="310">
        <v>0.3298611111111111</v>
      </c>
      <c r="F41" s="310">
        <v>0.33333333333333331</v>
      </c>
      <c r="G41" s="303">
        <v>0.33333333333333331</v>
      </c>
      <c r="H41" s="303">
        <v>0.52083333333333337</v>
      </c>
      <c r="I41" s="307">
        <v>0.5625</v>
      </c>
      <c r="J41" s="307">
        <v>0.75</v>
      </c>
      <c r="K41" s="311">
        <v>0.75</v>
      </c>
      <c r="L41" s="311">
        <v>0.75347222222222221</v>
      </c>
      <c r="M41" s="263">
        <f>(F41-E41)+(L41-K41)</f>
        <v>6.9444444444444198E-3</v>
      </c>
      <c r="N41" s="267">
        <f>(H41-G41)</f>
        <v>0.18750000000000006</v>
      </c>
      <c r="O41" s="270">
        <f>(J41-I41)</f>
        <v>0.1875</v>
      </c>
      <c r="P41" s="272">
        <f>SUM(M41:O44)</f>
        <v>0.38194444444444448</v>
      </c>
      <c r="R41" s="34" t="s">
        <v>171</v>
      </c>
      <c r="S41" s="34"/>
    </row>
    <row r="42" spans="1:26" ht="19.5" customHeight="1" x14ac:dyDescent="0.2">
      <c r="A42" s="276"/>
      <c r="B42" s="279"/>
      <c r="C42" s="409"/>
      <c r="D42" s="410"/>
      <c r="E42" s="311"/>
      <c r="F42" s="311"/>
      <c r="G42" s="304"/>
      <c r="H42" s="304"/>
      <c r="I42" s="307"/>
      <c r="J42" s="307"/>
      <c r="K42" s="311"/>
      <c r="L42" s="311"/>
      <c r="M42" s="265"/>
      <c r="N42" s="267"/>
      <c r="O42" s="270"/>
      <c r="P42" s="273"/>
      <c r="R42" s="34"/>
      <c r="S42" s="34" t="s">
        <v>179</v>
      </c>
    </row>
    <row r="43" spans="1:26" ht="19.5" customHeight="1" x14ac:dyDescent="0.2">
      <c r="A43" s="276"/>
      <c r="B43" s="279"/>
      <c r="C43" s="409"/>
      <c r="D43" s="410"/>
      <c r="E43" s="311"/>
      <c r="F43" s="311"/>
      <c r="G43" s="304"/>
      <c r="H43" s="304"/>
      <c r="I43" s="307"/>
      <c r="J43" s="307"/>
      <c r="K43" s="311"/>
      <c r="L43" s="311"/>
      <c r="M43" s="265"/>
      <c r="N43" s="267"/>
      <c r="O43" s="270"/>
      <c r="P43" s="273"/>
      <c r="S43" s="34" t="s">
        <v>1323</v>
      </c>
      <c r="U43" s="202" t="s">
        <v>182</v>
      </c>
    </row>
    <row r="44" spans="1:26" ht="19.5" customHeight="1" x14ac:dyDescent="0.2">
      <c r="A44" s="277"/>
      <c r="B44" s="280"/>
      <c r="C44" s="411"/>
      <c r="D44" s="412"/>
      <c r="E44" s="312"/>
      <c r="F44" s="312"/>
      <c r="G44" s="305"/>
      <c r="H44" s="305"/>
      <c r="I44" s="308"/>
      <c r="J44" s="308"/>
      <c r="K44" s="312"/>
      <c r="L44" s="312"/>
      <c r="M44" s="264"/>
      <c r="N44" s="268"/>
      <c r="O44" s="271"/>
      <c r="P44" s="274"/>
      <c r="Q44" s="62">
        <v>0.29166666666666669</v>
      </c>
    </row>
    <row r="45" spans="1:26" ht="19.5" customHeight="1" x14ac:dyDescent="0.2">
      <c r="A45" s="275" t="s">
        <v>31</v>
      </c>
      <c r="B45" s="278">
        <f>SUM(B41+1)</f>
        <v>45814</v>
      </c>
      <c r="C45" s="407" t="s">
        <v>1322</v>
      </c>
      <c r="D45" s="408"/>
      <c r="E45" s="310">
        <v>0.27083333333333331</v>
      </c>
      <c r="F45" s="310">
        <v>0.58333333333333337</v>
      </c>
      <c r="G45" s="303">
        <v>0</v>
      </c>
      <c r="H45" s="303">
        <v>0</v>
      </c>
      <c r="I45" s="306">
        <v>0.58333333333333337</v>
      </c>
      <c r="J45" s="306">
        <v>0.66666666666666663</v>
      </c>
      <c r="K45" s="310"/>
      <c r="L45" s="310"/>
      <c r="M45" s="263">
        <f>(F45-E45)+(L45-K3)</f>
        <v>0.31250000000000006</v>
      </c>
      <c r="N45" s="266">
        <f>(H45-G45)</f>
        <v>0</v>
      </c>
      <c r="O45" s="269">
        <f>(J45-I45)</f>
        <v>8.3333333333333259E-2</v>
      </c>
      <c r="P45" s="272">
        <f>SUM(M45:O49)</f>
        <v>0.39583333333333331</v>
      </c>
      <c r="R45" s="34" t="s">
        <v>171</v>
      </c>
      <c r="S45" s="34"/>
      <c r="W45" s="34"/>
    </row>
    <row r="46" spans="1:26" ht="19.5" customHeight="1" x14ac:dyDescent="0.2">
      <c r="A46" s="276"/>
      <c r="B46" s="279"/>
      <c r="C46" s="409"/>
      <c r="D46" s="410"/>
      <c r="E46" s="311"/>
      <c r="F46" s="311"/>
      <c r="G46" s="304"/>
      <c r="H46" s="304"/>
      <c r="I46" s="307"/>
      <c r="J46" s="307"/>
      <c r="K46" s="311"/>
      <c r="L46" s="311"/>
      <c r="M46" s="265"/>
      <c r="N46" s="267"/>
      <c r="O46" s="270"/>
      <c r="P46" s="273"/>
      <c r="R46" s="34"/>
      <c r="S46" s="34" t="s">
        <v>179</v>
      </c>
      <c r="W46" s="34"/>
    </row>
    <row r="47" spans="1:26" ht="19.5" customHeight="1" x14ac:dyDescent="0.2">
      <c r="A47" s="276"/>
      <c r="B47" s="279"/>
      <c r="C47" s="409"/>
      <c r="D47" s="410"/>
      <c r="E47" s="311"/>
      <c r="F47" s="311"/>
      <c r="G47" s="304"/>
      <c r="H47" s="304"/>
      <c r="I47" s="307"/>
      <c r="J47" s="307"/>
      <c r="K47" s="311"/>
      <c r="L47" s="311"/>
      <c r="M47" s="265"/>
      <c r="N47" s="267"/>
      <c r="O47" s="270"/>
      <c r="P47" s="273"/>
      <c r="S47" s="34" t="s">
        <v>1323</v>
      </c>
      <c r="U47" s="202" t="s">
        <v>182</v>
      </c>
      <c r="W47" s="34"/>
      <c r="X47" s="34"/>
    </row>
    <row r="48" spans="1:26" ht="19.5" customHeight="1" x14ac:dyDescent="0.2">
      <c r="A48" s="276"/>
      <c r="B48" s="279"/>
      <c r="C48" s="409"/>
      <c r="D48" s="410"/>
      <c r="E48" s="311"/>
      <c r="F48" s="311"/>
      <c r="G48" s="304"/>
      <c r="H48" s="304"/>
      <c r="I48" s="307"/>
      <c r="J48" s="307"/>
      <c r="K48" s="311"/>
      <c r="L48" s="311"/>
      <c r="M48" s="265"/>
      <c r="N48" s="267"/>
      <c r="O48" s="270"/>
      <c r="P48" s="273"/>
      <c r="R48" s="34"/>
      <c r="W48" s="34"/>
    </row>
    <row r="49" spans="1:23" ht="19.5" customHeight="1" x14ac:dyDescent="0.2">
      <c r="A49" s="277"/>
      <c r="B49" s="280"/>
      <c r="C49" s="411"/>
      <c r="D49" s="412"/>
      <c r="E49" s="312"/>
      <c r="F49" s="312"/>
      <c r="G49" s="305"/>
      <c r="H49" s="305"/>
      <c r="I49" s="308"/>
      <c r="J49" s="308"/>
      <c r="K49" s="312"/>
      <c r="L49" s="312"/>
      <c r="M49" s="264"/>
      <c r="N49" s="268"/>
      <c r="O49" s="271"/>
      <c r="P49" s="274"/>
      <c r="Q49" s="62">
        <v>0.29166666666666669</v>
      </c>
      <c r="W49" s="34"/>
    </row>
    <row r="50" spans="1:23" ht="19.5" customHeight="1" x14ac:dyDescent="0.2">
      <c r="A50" s="35" t="s">
        <v>34</v>
      </c>
      <c r="B50" s="36">
        <f>SUM(B45+1)</f>
        <v>45815</v>
      </c>
      <c r="C50" s="294"/>
      <c r="D50" s="295"/>
      <c r="E50" s="310"/>
      <c r="F50" s="310"/>
      <c r="G50" s="310"/>
      <c r="H50" s="310"/>
      <c r="I50" s="310"/>
      <c r="J50" s="310"/>
      <c r="K50" s="310"/>
      <c r="L50" s="310"/>
      <c r="M50" s="263">
        <v>7</v>
      </c>
      <c r="N50" s="263">
        <f>(H50-G50)+(J50-I50)</f>
        <v>0</v>
      </c>
      <c r="O50" s="263">
        <f>(H50-G50)+(J50-I50)</f>
        <v>0</v>
      </c>
      <c r="P50" s="263">
        <f>SUM(M50:O51)</f>
        <v>7</v>
      </c>
    </row>
    <row r="51" spans="1:23" ht="19.5" customHeight="1" x14ac:dyDescent="0.2">
      <c r="A51" s="37" t="s">
        <v>35</v>
      </c>
      <c r="B51" s="36">
        <f>SUM(B50+1)</f>
        <v>45816</v>
      </c>
      <c r="C51" s="298"/>
      <c r="D51" s="299"/>
      <c r="E51" s="312"/>
      <c r="F51" s="312"/>
      <c r="G51" s="312"/>
      <c r="H51" s="312"/>
      <c r="I51" s="312"/>
      <c r="J51" s="312"/>
      <c r="K51" s="312"/>
      <c r="L51" s="312"/>
      <c r="M51" s="264"/>
      <c r="N51" s="264"/>
      <c r="O51" s="264"/>
      <c r="P51" s="264"/>
    </row>
    <row r="52" spans="1:23" ht="30" customHeight="1" x14ac:dyDescent="0.2">
      <c r="A52" s="38"/>
      <c r="B52" s="38"/>
      <c r="C52" s="38"/>
      <c r="D52" s="38"/>
      <c r="E52" s="39"/>
      <c r="F52" s="40"/>
      <c r="G52" s="40"/>
      <c r="H52" s="38"/>
      <c r="I52" s="38"/>
      <c r="J52" s="38"/>
      <c r="K52" s="41"/>
      <c r="L52" s="41"/>
      <c r="M52" s="41"/>
      <c r="N52" s="38"/>
    </row>
    <row r="53" spans="1:23" ht="30.75" customHeight="1" x14ac:dyDescent="0.2">
      <c r="A53" s="38"/>
      <c r="B53" s="38"/>
      <c r="C53" s="38"/>
      <c r="D53" s="38"/>
      <c r="F53" s="38"/>
      <c r="G53" s="38"/>
      <c r="H53" s="38"/>
      <c r="I53" s="38"/>
      <c r="J53" s="281" t="s">
        <v>36</v>
      </c>
      <c r="K53" s="281"/>
      <c r="L53" s="281"/>
      <c r="M53" s="108">
        <f>SUM(M9+M20+M30+M41+M45+M50+M51)</f>
        <v>7.5694444444444446</v>
      </c>
      <c r="N53" s="110">
        <f>SUM(N9+N20+N30+N41+N45+N50+N51)</f>
        <v>0.7583333333333333</v>
      </c>
      <c r="O53" s="109">
        <f>SUM(O9+O20+O30+O41+O45+O50+O51)</f>
        <v>0.65416666666666667</v>
      </c>
      <c r="P53" s="111">
        <f>SUM(P9+P20+P30+P41+P45+P50+P51)</f>
        <v>8.9819444444444443</v>
      </c>
    </row>
    <row r="54" spans="1:23" ht="30.75" customHeight="1" x14ac:dyDescent="0.2">
      <c r="A54" s="38"/>
      <c r="B54" s="38"/>
      <c r="C54" s="38"/>
      <c r="D54" s="38"/>
      <c r="F54" s="38"/>
      <c r="G54" s="38"/>
      <c r="H54" s="38"/>
      <c r="I54" s="38"/>
      <c r="J54" s="281" t="s">
        <v>37</v>
      </c>
      <c r="K54" s="281"/>
      <c r="L54" s="282"/>
      <c r="M54" s="42"/>
      <c r="N54" s="51">
        <f>SUM(Q9:Q51)</f>
        <v>1.4583333333333335</v>
      </c>
      <c r="O54" s="43"/>
    </row>
    <row r="55" spans="1:23" ht="30.75" customHeight="1" x14ac:dyDescent="0.2">
      <c r="A55" s="38"/>
      <c r="B55" s="38"/>
      <c r="C55" s="38"/>
      <c r="D55" s="38"/>
      <c r="F55" s="38"/>
      <c r="G55" s="38"/>
      <c r="H55" s="38"/>
      <c r="I55" s="38"/>
      <c r="J55" s="281" t="s">
        <v>38</v>
      </c>
      <c r="K55" s="281"/>
      <c r="L55" s="282"/>
      <c r="M55" s="42"/>
      <c r="N55" s="51">
        <f>SUM(P53-N54)</f>
        <v>7.5236111111111104</v>
      </c>
      <c r="O55" s="43"/>
    </row>
    <row r="56" spans="1:23" ht="30.75" customHeight="1" x14ac:dyDescent="0.2">
      <c r="A56" s="38"/>
      <c r="B56" s="38"/>
      <c r="C56" s="38"/>
      <c r="D56" s="38"/>
      <c r="F56" s="38"/>
      <c r="G56" s="38"/>
      <c r="H56" s="38"/>
      <c r="I56" s="38"/>
      <c r="J56" s="281" t="s">
        <v>39</v>
      </c>
      <c r="K56" s="281"/>
      <c r="L56" s="282"/>
      <c r="M56" s="42"/>
      <c r="N56" s="51">
        <f>'SEM22'!N50</f>
        <v>1.769444444444445</v>
      </c>
      <c r="O56" s="43"/>
    </row>
    <row r="57" spans="1:23" ht="30.75" customHeight="1" x14ac:dyDescent="0.2">
      <c r="H57" s="38"/>
      <c r="I57" s="38"/>
      <c r="J57" s="281" t="s">
        <v>40</v>
      </c>
      <c r="K57" s="281"/>
      <c r="L57" s="282"/>
      <c r="M57" s="44"/>
      <c r="N57" s="52">
        <f>N55+N56</f>
        <v>9.2930555555555561</v>
      </c>
      <c r="O57" s="45"/>
    </row>
    <row r="64" spans="1:23" x14ac:dyDescent="0.2">
      <c r="F64" s="38"/>
      <c r="G64" s="38"/>
      <c r="H64" s="38"/>
      <c r="I64" s="38"/>
    </row>
    <row r="65" spans="6:9" x14ac:dyDescent="0.2">
      <c r="F65" s="38"/>
      <c r="G65" s="38"/>
      <c r="H65" s="38"/>
      <c r="I65" s="38"/>
    </row>
    <row r="66" spans="6:9" x14ac:dyDescent="0.2">
      <c r="F66" s="38"/>
      <c r="G66" s="38"/>
      <c r="H66" s="38"/>
      <c r="I66" s="38"/>
    </row>
    <row r="67" spans="6:9" x14ac:dyDescent="0.2">
      <c r="F67" s="38"/>
      <c r="G67" s="38"/>
      <c r="H67" s="38"/>
      <c r="I67" s="38"/>
    </row>
    <row r="68" spans="6:9" x14ac:dyDescent="0.2">
      <c r="F68" s="38"/>
      <c r="G68" s="38"/>
      <c r="H68" s="38"/>
      <c r="I68" s="38"/>
    </row>
    <row r="69" spans="6:9" x14ac:dyDescent="0.2">
      <c r="F69" s="38"/>
      <c r="G69" s="38"/>
      <c r="H69" s="38"/>
      <c r="I69" s="38"/>
    </row>
  </sheetData>
  <mergeCells count="103">
    <mergeCell ref="M50:M51"/>
    <mergeCell ref="N50:N51"/>
    <mergeCell ref="O50:O51"/>
    <mergeCell ref="P50:P51"/>
    <mergeCell ref="C50:D51"/>
    <mergeCell ref="E50:E51"/>
    <mergeCell ref="Q6:Q7"/>
    <mergeCell ref="M45:M49"/>
    <mergeCell ref="N45:N49"/>
    <mergeCell ref="O45:O49"/>
    <mergeCell ref="P45:P49"/>
    <mergeCell ref="M41:M44"/>
    <mergeCell ref="N41:N44"/>
    <mergeCell ref="O41:O44"/>
    <mergeCell ref="P41:P44"/>
    <mergeCell ref="M30:M40"/>
    <mergeCell ref="O30:O40"/>
    <mergeCell ref="P30:P40"/>
    <mergeCell ref="M20:M29"/>
    <mergeCell ref="N20:N29"/>
    <mergeCell ref="O20:O29"/>
    <mergeCell ref="P20:P29"/>
    <mergeCell ref="E9:E19"/>
    <mergeCell ref="I50:I51"/>
    <mergeCell ref="J57:L57"/>
    <mergeCell ref="J53:L53"/>
    <mergeCell ref="J54:L54"/>
    <mergeCell ref="J55:L55"/>
    <mergeCell ref="J56:L56"/>
    <mergeCell ref="A45:A49"/>
    <mergeCell ref="B20:B29"/>
    <mergeCell ref="B30:B40"/>
    <mergeCell ref="B41:B44"/>
    <mergeCell ref="B45:B49"/>
    <mergeCell ref="C20:D29"/>
    <mergeCell ref="C30:D40"/>
    <mergeCell ref="F45:F49"/>
    <mergeCell ref="F50:F51"/>
    <mergeCell ref="C41:D44"/>
    <mergeCell ref="C45:D49"/>
    <mergeCell ref="E20:E29"/>
    <mergeCell ref="E30:E40"/>
    <mergeCell ref="E41:E44"/>
    <mergeCell ref="E45:E49"/>
    <mergeCell ref="K50:K51"/>
    <mergeCell ref="L50:L51"/>
    <mergeCell ref="G50:G51"/>
    <mergeCell ref="H50:H51"/>
    <mergeCell ref="A1:N1"/>
    <mergeCell ref="G6:H6"/>
    <mergeCell ref="I6:J6"/>
    <mergeCell ref="K6:L6"/>
    <mergeCell ref="M6:P6"/>
    <mergeCell ref="N30:N40"/>
    <mergeCell ref="A20:A29"/>
    <mergeCell ref="A30:A40"/>
    <mergeCell ref="A41:A44"/>
    <mergeCell ref="A9:A19"/>
    <mergeCell ref="M9:M19"/>
    <mergeCell ref="N9:N19"/>
    <mergeCell ref="O9:O19"/>
    <mergeCell ref="P9:P19"/>
    <mergeCell ref="B9:B19"/>
    <mergeCell ref="C9:D19"/>
    <mergeCell ref="K9:K19"/>
    <mergeCell ref="L9:L19"/>
    <mergeCell ref="G9:G19"/>
    <mergeCell ref="I9:I19"/>
    <mergeCell ref="F9:F19"/>
    <mergeCell ref="F20:F29"/>
    <mergeCell ref="F30:F40"/>
    <mergeCell ref="F41:F44"/>
    <mergeCell ref="J50:J51"/>
    <mergeCell ref="K20:K29"/>
    <mergeCell ref="L20:L29"/>
    <mergeCell ref="K30:K40"/>
    <mergeCell ref="L30:L40"/>
    <mergeCell ref="K41:K44"/>
    <mergeCell ref="L41:L44"/>
    <mergeCell ref="G20:G29"/>
    <mergeCell ref="G30:G40"/>
    <mergeCell ref="G41:G44"/>
    <mergeCell ref="G45:G49"/>
    <mergeCell ref="H9:H19"/>
    <mergeCell ref="H20:H29"/>
    <mergeCell ref="H30:H40"/>
    <mergeCell ref="H41:H44"/>
    <mergeCell ref="H45:H49"/>
    <mergeCell ref="V12:W12"/>
    <mergeCell ref="V13:W13"/>
    <mergeCell ref="V23:W23"/>
    <mergeCell ref="I20:I29"/>
    <mergeCell ref="I30:I40"/>
    <mergeCell ref="I41:I44"/>
    <mergeCell ref="I45:I49"/>
    <mergeCell ref="J9:J19"/>
    <mergeCell ref="J20:J29"/>
    <mergeCell ref="J30:J40"/>
    <mergeCell ref="J41:J44"/>
    <mergeCell ref="J45:J49"/>
    <mergeCell ref="K45:K49"/>
    <mergeCell ref="L45:L49"/>
    <mergeCell ref="V25:W25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48"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Feuil102">
    <pageSetUpPr fitToPage="1"/>
  </sheetPr>
  <dimension ref="A1:AA118"/>
  <sheetViews>
    <sheetView topLeftCell="A5" zoomScale="90" workbookViewId="0">
      <selection activeCell="R37" sqref="R37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4.140625" customWidth="1"/>
    <col min="20" max="20" width="17.140625" customWidth="1"/>
    <col min="21" max="21" width="13.7109375" customWidth="1"/>
    <col min="22" max="22" width="14" customWidth="1"/>
    <col min="23" max="23" width="13.42578125" customWidth="1"/>
  </cols>
  <sheetData>
    <row r="1" spans="1:24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4" ht="60.6" hidden="1" customHeight="1" x14ac:dyDescent="0.2"/>
    <row r="3" spans="1:24" s="3" customFormat="1" ht="12.75" customHeight="1" x14ac:dyDescent="0.2">
      <c r="K3" s="4"/>
      <c r="L3" s="4"/>
      <c r="M3" s="4"/>
      <c r="O3" s="5"/>
      <c r="P3" s="5"/>
      <c r="Q3" s="60"/>
    </row>
    <row r="4" spans="1:24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4" ht="39" customHeight="1" x14ac:dyDescent="0.2">
      <c r="A5" s="12" t="s">
        <v>91</v>
      </c>
      <c r="B5" s="13" t="s">
        <v>3</v>
      </c>
      <c r="C5" s="14">
        <f>SUM('SEM23'!B51+1)</f>
        <v>45817</v>
      </c>
      <c r="D5" s="15" t="s">
        <v>4</v>
      </c>
      <c r="E5" s="16">
        <f>SUM(B100)</f>
        <v>45823</v>
      </c>
      <c r="F5" s="17"/>
      <c r="G5" s="17"/>
      <c r="H5" s="17"/>
      <c r="I5" s="17"/>
      <c r="J5" s="17"/>
      <c r="K5" s="18"/>
      <c r="L5" s="18"/>
      <c r="P5" s="19"/>
    </row>
    <row r="6" spans="1:24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4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4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4" ht="19.5" customHeight="1" x14ac:dyDescent="0.2">
      <c r="A9" s="275" t="s">
        <v>20</v>
      </c>
      <c r="B9" s="278">
        <f>SUM(C5)</f>
        <v>45817</v>
      </c>
      <c r="C9" s="288" t="s">
        <v>77</v>
      </c>
      <c r="D9" s="289"/>
      <c r="E9" s="425"/>
      <c r="F9" s="425"/>
      <c r="G9" s="425">
        <v>0</v>
      </c>
      <c r="H9" s="425">
        <v>0</v>
      </c>
      <c r="I9" s="425">
        <v>0</v>
      </c>
      <c r="J9" s="425">
        <v>0</v>
      </c>
      <c r="K9" s="425"/>
      <c r="L9" s="425"/>
      <c r="M9" s="422">
        <f>(F9-E9)+(L9-K9)</f>
        <v>0</v>
      </c>
      <c r="N9" s="422">
        <f>(H9-G9)</f>
        <v>0</v>
      </c>
      <c r="O9" s="422">
        <f>(J9-I9)</f>
        <v>0</v>
      </c>
      <c r="P9" s="422">
        <f>SUM(M9:O12)</f>
        <v>0</v>
      </c>
      <c r="W9" s="180"/>
    </row>
    <row r="10" spans="1:24" ht="19.5" customHeight="1" x14ac:dyDescent="0.2">
      <c r="A10" s="276"/>
      <c r="B10" s="279"/>
      <c r="C10" s="290"/>
      <c r="D10" s="291"/>
      <c r="E10" s="426"/>
      <c r="F10" s="426"/>
      <c r="G10" s="426"/>
      <c r="H10" s="426"/>
      <c r="I10" s="426"/>
      <c r="J10" s="426"/>
      <c r="K10" s="426"/>
      <c r="L10" s="426"/>
      <c r="M10" s="423"/>
      <c r="N10" s="423"/>
      <c r="O10" s="423"/>
      <c r="P10" s="423"/>
      <c r="R10" s="34"/>
      <c r="S10" s="34"/>
      <c r="W10" s="180"/>
    </row>
    <row r="11" spans="1:24" ht="19.5" customHeight="1" x14ac:dyDescent="0.2">
      <c r="A11" s="276"/>
      <c r="B11" s="279"/>
      <c r="C11" s="290"/>
      <c r="D11" s="291"/>
      <c r="E11" s="426"/>
      <c r="F11" s="426"/>
      <c r="G11" s="426"/>
      <c r="H11" s="426"/>
      <c r="I11" s="426"/>
      <c r="J11" s="426"/>
      <c r="K11" s="426"/>
      <c r="L11" s="426"/>
      <c r="M11" s="423"/>
      <c r="N11" s="423"/>
      <c r="O11" s="423"/>
      <c r="P11" s="423"/>
      <c r="R11" s="34"/>
      <c r="S11" s="34"/>
      <c r="W11" s="180"/>
    </row>
    <row r="12" spans="1:24" ht="19.5" customHeight="1" x14ac:dyDescent="0.2">
      <c r="A12" s="277"/>
      <c r="B12" s="280"/>
      <c r="C12" s="292"/>
      <c r="D12" s="293"/>
      <c r="E12" s="427"/>
      <c r="F12" s="427"/>
      <c r="G12" s="427"/>
      <c r="H12" s="427"/>
      <c r="I12" s="427"/>
      <c r="J12" s="427"/>
      <c r="K12" s="427"/>
      <c r="L12" s="427"/>
      <c r="M12" s="424"/>
      <c r="N12" s="424"/>
      <c r="O12" s="424"/>
      <c r="P12" s="424"/>
      <c r="Q12" s="62">
        <v>0</v>
      </c>
    </row>
    <row r="13" spans="1:24" ht="19.5" customHeight="1" x14ac:dyDescent="0.2">
      <c r="A13" s="275" t="s">
        <v>22</v>
      </c>
      <c r="B13" s="278">
        <f>SUM(B9+1)</f>
        <v>45818</v>
      </c>
      <c r="C13" s="294" t="s">
        <v>1346</v>
      </c>
      <c r="D13" s="295"/>
      <c r="E13" s="310"/>
      <c r="F13" s="310"/>
      <c r="G13" s="303">
        <v>0.32430555555555557</v>
      </c>
      <c r="H13" s="303">
        <v>0.52083333333333337</v>
      </c>
      <c r="I13" s="306">
        <v>0.55208333333333337</v>
      </c>
      <c r="J13" s="306">
        <v>0.71666666666666667</v>
      </c>
      <c r="K13" s="310"/>
      <c r="L13" s="310"/>
      <c r="M13" s="263">
        <f>(F13-E13)+(L13-K13)</f>
        <v>0</v>
      </c>
      <c r="N13" s="266">
        <f>(H13-G13)</f>
        <v>0.1965277777777778</v>
      </c>
      <c r="O13" s="269">
        <f>(J13-I13)</f>
        <v>0.1645833333333333</v>
      </c>
      <c r="P13" s="272">
        <f>SUM(M13:O40)</f>
        <v>0.3611111111111111</v>
      </c>
      <c r="R13" s="34" t="s">
        <v>242</v>
      </c>
      <c r="S13" s="34" t="s">
        <v>24</v>
      </c>
      <c r="X13" s="1"/>
    </row>
    <row r="14" spans="1:24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S14" s="34" t="s">
        <v>477</v>
      </c>
    </row>
    <row r="15" spans="1:24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265"/>
      <c r="N15" s="267"/>
      <c r="O15" s="270"/>
      <c r="P15" s="273"/>
      <c r="S15" s="34" t="s">
        <v>1340</v>
      </c>
      <c r="V15" s="202" t="s">
        <v>182</v>
      </c>
    </row>
    <row r="16" spans="1:24" ht="19.5" customHeight="1" x14ac:dyDescent="0.2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11"/>
      <c r="L16" s="311"/>
      <c r="M16" s="265"/>
      <c r="N16" s="267"/>
      <c r="O16" s="270"/>
      <c r="P16" s="273"/>
      <c r="R16" s="34" t="s">
        <v>1336</v>
      </c>
      <c r="S16" s="34" t="s">
        <v>33</v>
      </c>
    </row>
    <row r="17" spans="1:26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265"/>
      <c r="N17" s="267"/>
      <c r="O17" s="270"/>
      <c r="P17" s="273"/>
      <c r="S17" s="34" t="s">
        <v>1337</v>
      </c>
    </row>
    <row r="18" spans="1:26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S18" s="34" t="s">
        <v>1338</v>
      </c>
      <c r="U18" s="202" t="s">
        <v>182</v>
      </c>
    </row>
    <row r="19" spans="1:26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265"/>
      <c r="N19" s="267"/>
      <c r="O19" s="270"/>
      <c r="P19" s="273"/>
      <c r="S19" s="34" t="s">
        <v>1339</v>
      </c>
      <c r="T19" s="202" t="s">
        <v>182</v>
      </c>
    </row>
    <row r="20" spans="1:26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265"/>
      <c r="N20" s="267"/>
      <c r="O20" s="270"/>
      <c r="P20" s="273"/>
      <c r="R20" t="s">
        <v>171</v>
      </c>
      <c r="S20" s="34" t="s">
        <v>32</v>
      </c>
    </row>
    <row r="21" spans="1:26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265"/>
      <c r="N21" s="267"/>
      <c r="O21" s="270"/>
      <c r="P21" s="273"/>
      <c r="S21" t="s">
        <v>179</v>
      </c>
    </row>
    <row r="22" spans="1:26" ht="19.5" customHeight="1" x14ac:dyDescent="0.2">
      <c r="A22" s="276"/>
      <c r="B22" s="279"/>
      <c r="C22" s="296"/>
      <c r="D22" s="297"/>
      <c r="E22" s="311"/>
      <c r="F22" s="311"/>
      <c r="G22" s="304"/>
      <c r="H22" s="304"/>
      <c r="I22" s="307"/>
      <c r="J22" s="307"/>
      <c r="K22" s="311"/>
      <c r="L22" s="311"/>
      <c r="M22" s="265"/>
      <c r="N22" s="267"/>
      <c r="O22" s="270"/>
      <c r="P22" s="273"/>
      <c r="S22" t="s">
        <v>1341</v>
      </c>
      <c r="V22" s="205" t="s">
        <v>644</v>
      </c>
    </row>
    <row r="23" spans="1:26" ht="19.5" customHeight="1" x14ac:dyDescent="0.2">
      <c r="A23" s="276"/>
      <c r="B23" s="279"/>
      <c r="C23" s="296"/>
      <c r="D23" s="297"/>
      <c r="E23" s="311"/>
      <c r="F23" s="311"/>
      <c r="G23" s="304"/>
      <c r="H23" s="304"/>
      <c r="I23" s="307"/>
      <c r="J23" s="307"/>
      <c r="K23" s="311"/>
      <c r="L23" s="311"/>
      <c r="M23" s="265"/>
      <c r="N23" s="267"/>
      <c r="O23" s="270"/>
      <c r="P23" s="273"/>
      <c r="R23" t="s">
        <v>191</v>
      </c>
      <c r="S23" t="s">
        <v>32</v>
      </c>
      <c r="V23" s="34"/>
    </row>
    <row r="24" spans="1:26" ht="19.5" customHeight="1" x14ac:dyDescent="0.2">
      <c r="A24" s="276"/>
      <c r="B24" s="279"/>
      <c r="C24" s="296"/>
      <c r="D24" s="297"/>
      <c r="E24" s="311"/>
      <c r="F24" s="311"/>
      <c r="G24" s="304"/>
      <c r="H24" s="304"/>
      <c r="I24" s="307"/>
      <c r="J24" s="307"/>
      <c r="K24" s="311"/>
      <c r="L24" s="311"/>
      <c r="M24" s="265"/>
      <c r="N24" s="267"/>
      <c r="O24" s="270"/>
      <c r="P24" s="273"/>
      <c r="S24" t="s">
        <v>192</v>
      </c>
      <c r="V24" s="34"/>
    </row>
    <row r="25" spans="1:26" ht="19.5" customHeight="1" x14ac:dyDescent="0.2">
      <c r="A25" s="276"/>
      <c r="B25" s="279"/>
      <c r="C25" s="296"/>
      <c r="D25" s="297"/>
      <c r="E25" s="311"/>
      <c r="F25" s="311"/>
      <c r="G25" s="304"/>
      <c r="H25" s="304"/>
      <c r="I25" s="307"/>
      <c r="J25" s="307"/>
      <c r="K25" s="311"/>
      <c r="L25" s="311"/>
      <c r="M25" s="265"/>
      <c r="N25" s="267"/>
      <c r="O25" s="270"/>
      <c r="P25" s="273"/>
      <c r="S25" t="s">
        <v>1342</v>
      </c>
      <c r="V25" s="202" t="s">
        <v>182</v>
      </c>
      <c r="W25" s="191" t="s">
        <v>1343</v>
      </c>
      <c r="X25" s="191"/>
      <c r="Y25" s="191"/>
      <c r="Z25" s="191"/>
    </row>
    <row r="26" spans="1:26" ht="19.5" customHeight="1" x14ac:dyDescent="0.2">
      <c r="A26" s="276"/>
      <c r="B26" s="279"/>
      <c r="C26" s="296"/>
      <c r="D26" s="297"/>
      <c r="E26" s="311"/>
      <c r="F26" s="311"/>
      <c r="G26" s="304"/>
      <c r="H26" s="304"/>
      <c r="I26" s="307"/>
      <c r="J26" s="307"/>
      <c r="K26" s="311"/>
      <c r="L26" s="311"/>
      <c r="M26" s="265"/>
      <c r="N26" s="267"/>
      <c r="O26" s="270"/>
      <c r="P26" s="273"/>
      <c r="R26" t="s">
        <v>151</v>
      </c>
      <c r="S26" t="s">
        <v>32</v>
      </c>
      <c r="V26" s="34"/>
    </row>
    <row r="27" spans="1:26" ht="19.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11"/>
      <c r="L27" s="311"/>
      <c r="M27" s="265"/>
      <c r="N27" s="267"/>
      <c r="O27" s="270"/>
      <c r="P27" s="273"/>
      <c r="S27" t="s">
        <v>88</v>
      </c>
      <c r="V27" s="34"/>
    </row>
    <row r="28" spans="1:26" ht="19.5" customHeight="1" x14ac:dyDescent="0.2">
      <c r="A28" s="276"/>
      <c r="B28" s="279"/>
      <c r="C28" s="296"/>
      <c r="D28" s="297"/>
      <c r="E28" s="311"/>
      <c r="F28" s="311"/>
      <c r="G28" s="304"/>
      <c r="H28" s="304"/>
      <c r="I28" s="307"/>
      <c r="J28" s="307"/>
      <c r="K28" s="311"/>
      <c r="L28" s="311"/>
      <c r="M28" s="265"/>
      <c r="N28" s="267"/>
      <c r="O28" s="270"/>
      <c r="P28" s="273"/>
      <c r="S28" t="s">
        <v>981</v>
      </c>
      <c r="U28" s="202" t="s">
        <v>182</v>
      </c>
      <c r="V28" s="34"/>
    </row>
    <row r="29" spans="1:26" ht="19.5" customHeight="1" x14ac:dyDescent="0.2">
      <c r="A29" s="276"/>
      <c r="B29" s="279"/>
      <c r="C29" s="296"/>
      <c r="D29" s="297"/>
      <c r="E29" s="311"/>
      <c r="F29" s="311"/>
      <c r="G29" s="304"/>
      <c r="H29" s="304"/>
      <c r="I29" s="307"/>
      <c r="J29" s="307"/>
      <c r="K29" s="311"/>
      <c r="L29" s="311"/>
      <c r="M29" s="265"/>
      <c r="N29" s="267"/>
      <c r="O29" s="270"/>
      <c r="P29" s="273"/>
      <c r="S29" t="s">
        <v>1344</v>
      </c>
      <c r="U29" s="202" t="s">
        <v>182</v>
      </c>
    </row>
    <row r="30" spans="1:26" ht="19.5" customHeight="1" x14ac:dyDescent="0.2">
      <c r="A30" s="276"/>
      <c r="B30" s="279"/>
      <c r="C30" s="296"/>
      <c r="D30" s="297"/>
      <c r="E30" s="311"/>
      <c r="F30" s="311"/>
      <c r="G30" s="304"/>
      <c r="H30" s="304"/>
      <c r="I30" s="307"/>
      <c r="J30" s="307"/>
      <c r="K30" s="311"/>
      <c r="L30" s="311"/>
      <c r="M30" s="265"/>
      <c r="N30" s="267"/>
      <c r="O30" s="270"/>
      <c r="P30" s="273"/>
      <c r="R30" t="s">
        <v>231</v>
      </c>
      <c r="S30" t="s">
        <v>32</v>
      </c>
      <c r="U30" s="34"/>
    </row>
    <row r="31" spans="1:26" ht="19.5" customHeight="1" x14ac:dyDescent="0.2">
      <c r="A31" s="276"/>
      <c r="B31" s="279"/>
      <c r="C31" s="296"/>
      <c r="D31" s="297"/>
      <c r="E31" s="311"/>
      <c r="F31" s="311"/>
      <c r="G31" s="304"/>
      <c r="H31" s="304"/>
      <c r="I31" s="307"/>
      <c r="J31" s="307"/>
      <c r="K31" s="311"/>
      <c r="L31" s="311"/>
      <c r="M31" s="265"/>
      <c r="N31" s="267"/>
      <c r="O31" s="270"/>
      <c r="P31" s="273"/>
      <c r="S31" t="s">
        <v>148</v>
      </c>
      <c r="U31" s="34"/>
    </row>
    <row r="32" spans="1:26" ht="19.5" customHeight="1" x14ac:dyDescent="0.2">
      <c r="A32" s="276"/>
      <c r="B32" s="279"/>
      <c r="C32" s="296"/>
      <c r="D32" s="297"/>
      <c r="E32" s="311"/>
      <c r="F32" s="311"/>
      <c r="G32" s="304"/>
      <c r="H32" s="304"/>
      <c r="I32" s="307"/>
      <c r="J32" s="307"/>
      <c r="K32" s="311"/>
      <c r="L32" s="311"/>
      <c r="M32" s="265"/>
      <c r="N32" s="267"/>
      <c r="O32" s="270"/>
      <c r="P32" s="273"/>
      <c r="S32" t="s">
        <v>1345</v>
      </c>
      <c r="U32" s="34"/>
      <c r="W32" s="202" t="s">
        <v>182</v>
      </c>
    </row>
    <row r="33" spans="1:27" ht="19.5" customHeight="1" x14ac:dyDescent="0.2">
      <c r="A33" s="276"/>
      <c r="B33" s="279"/>
      <c r="C33" s="296"/>
      <c r="D33" s="297"/>
      <c r="E33" s="311"/>
      <c r="F33" s="311"/>
      <c r="G33" s="304"/>
      <c r="H33" s="304"/>
      <c r="I33" s="307"/>
      <c r="J33" s="307"/>
      <c r="K33" s="311"/>
      <c r="L33" s="311"/>
      <c r="M33" s="265"/>
      <c r="N33" s="267"/>
      <c r="O33" s="270"/>
      <c r="P33" s="273"/>
      <c r="R33" t="s">
        <v>172</v>
      </c>
      <c r="S33" t="s">
        <v>24</v>
      </c>
      <c r="U33" s="34"/>
      <c r="W33" s="34"/>
    </row>
    <row r="34" spans="1:27" ht="19.5" customHeight="1" x14ac:dyDescent="0.2">
      <c r="A34" s="276"/>
      <c r="B34" s="279"/>
      <c r="C34" s="296"/>
      <c r="D34" s="297"/>
      <c r="E34" s="311"/>
      <c r="F34" s="311"/>
      <c r="G34" s="304"/>
      <c r="H34" s="304"/>
      <c r="I34" s="307"/>
      <c r="J34" s="307"/>
      <c r="K34" s="311"/>
      <c r="L34" s="311"/>
      <c r="M34" s="265"/>
      <c r="N34" s="267"/>
      <c r="O34" s="270"/>
      <c r="P34" s="273"/>
      <c r="S34" t="s">
        <v>178</v>
      </c>
      <c r="U34" s="34"/>
      <c r="W34" s="34"/>
    </row>
    <row r="35" spans="1:27" ht="19.5" customHeight="1" x14ac:dyDescent="0.2">
      <c r="A35" s="276"/>
      <c r="B35" s="279"/>
      <c r="C35" s="296"/>
      <c r="D35" s="297"/>
      <c r="E35" s="311"/>
      <c r="F35" s="311"/>
      <c r="G35" s="304"/>
      <c r="H35" s="304"/>
      <c r="I35" s="307"/>
      <c r="J35" s="307"/>
      <c r="K35" s="311"/>
      <c r="L35" s="311"/>
      <c r="M35" s="265"/>
      <c r="N35" s="267"/>
      <c r="O35" s="270"/>
      <c r="P35" s="273"/>
      <c r="S35" t="s">
        <v>1347</v>
      </c>
      <c r="U35" s="34"/>
      <c r="V35" s="202" t="s">
        <v>182</v>
      </c>
      <c r="W35" s="219" t="s">
        <v>694</v>
      </c>
      <c r="X35" s="197">
        <v>1022439</v>
      </c>
    </row>
    <row r="36" spans="1:27" ht="19.5" customHeight="1" x14ac:dyDescent="0.2">
      <c r="A36" s="276"/>
      <c r="B36" s="279"/>
      <c r="C36" s="296"/>
      <c r="D36" s="297"/>
      <c r="E36" s="311"/>
      <c r="F36" s="311"/>
      <c r="G36" s="304"/>
      <c r="H36" s="304"/>
      <c r="I36" s="307"/>
      <c r="J36" s="307"/>
      <c r="K36" s="311"/>
      <c r="L36" s="311"/>
      <c r="M36" s="265"/>
      <c r="N36" s="267"/>
      <c r="O36" s="270"/>
      <c r="P36" s="273"/>
      <c r="S36" t="s">
        <v>1348</v>
      </c>
      <c r="U36" s="34"/>
      <c r="V36" s="34"/>
      <c r="W36" s="205" t="s">
        <v>644</v>
      </c>
      <c r="X36" s="191" t="s">
        <v>1349</v>
      </c>
      <c r="Y36" s="191"/>
      <c r="Z36" s="191"/>
    </row>
    <row r="37" spans="1:27" ht="19.5" customHeight="1" x14ac:dyDescent="0.2">
      <c r="A37" s="276"/>
      <c r="B37" s="279"/>
      <c r="C37" s="296"/>
      <c r="D37" s="297"/>
      <c r="E37" s="311"/>
      <c r="F37" s="311"/>
      <c r="G37" s="304"/>
      <c r="H37" s="304"/>
      <c r="I37" s="307"/>
      <c r="J37" s="307"/>
      <c r="K37" s="311"/>
      <c r="L37" s="311"/>
      <c r="M37" s="265"/>
      <c r="N37" s="267"/>
      <c r="O37" s="270"/>
      <c r="P37" s="273"/>
      <c r="R37" t="s">
        <v>194</v>
      </c>
      <c r="S37" t="s">
        <v>33</v>
      </c>
      <c r="U37" s="34"/>
      <c r="V37" s="34"/>
      <c r="W37" s="34"/>
    </row>
    <row r="38" spans="1:27" ht="19.5" customHeight="1" x14ac:dyDescent="0.2">
      <c r="A38" s="276"/>
      <c r="B38" s="279"/>
      <c r="C38" s="296"/>
      <c r="D38" s="297"/>
      <c r="E38" s="311"/>
      <c r="F38" s="311"/>
      <c r="G38" s="304"/>
      <c r="H38" s="304"/>
      <c r="I38" s="307"/>
      <c r="J38" s="307"/>
      <c r="K38" s="311"/>
      <c r="L38" s="311"/>
      <c r="M38" s="265"/>
      <c r="N38" s="267"/>
      <c r="O38" s="270"/>
      <c r="P38" s="273"/>
      <c r="S38" t="s">
        <v>240</v>
      </c>
      <c r="U38" s="34"/>
      <c r="V38" s="34"/>
      <c r="W38" s="34"/>
    </row>
    <row r="39" spans="1:27" ht="19.5" customHeight="1" x14ac:dyDescent="0.2">
      <c r="A39" s="276"/>
      <c r="B39" s="279"/>
      <c r="C39" s="296"/>
      <c r="D39" s="297"/>
      <c r="E39" s="311"/>
      <c r="F39" s="311"/>
      <c r="G39" s="304"/>
      <c r="H39" s="304"/>
      <c r="I39" s="307"/>
      <c r="J39" s="307"/>
      <c r="K39" s="311"/>
      <c r="L39" s="311"/>
      <c r="M39" s="265"/>
      <c r="N39" s="267"/>
      <c r="O39" s="270"/>
      <c r="P39" s="273"/>
      <c r="S39" t="s">
        <v>1350</v>
      </c>
      <c r="U39" s="205" t="s">
        <v>644</v>
      </c>
      <c r="V39" s="34"/>
      <c r="W39" s="34"/>
    </row>
    <row r="40" spans="1:27" ht="19.5" customHeight="1" x14ac:dyDescent="0.2">
      <c r="A40" s="277"/>
      <c r="B40" s="280"/>
      <c r="C40" s="298"/>
      <c r="D40" s="299"/>
      <c r="E40" s="312"/>
      <c r="F40" s="312"/>
      <c r="G40" s="305"/>
      <c r="H40" s="305"/>
      <c r="I40" s="308"/>
      <c r="J40" s="308"/>
      <c r="K40" s="312"/>
      <c r="L40" s="312"/>
      <c r="M40" s="264"/>
      <c r="N40" s="268"/>
      <c r="O40" s="271"/>
      <c r="P40" s="274"/>
      <c r="Q40" s="62">
        <v>0.29166666666666669</v>
      </c>
    </row>
    <row r="41" spans="1:27" ht="19.5" customHeight="1" x14ac:dyDescent="0.2">
      <c r="A41" s="275" t="s">
        <v>26</v>
      </c>
      <c r="B41" s="278">
        <f>SUM(B13+1)</f>
        <v>45819</v>
      </c>
      <c r="C41" s="294" t="s">
        <v>1351</v>
      </c>
      <c r="D41" s="295"/>
      <c r="E41" s="310"/>
      <c r="F41" s="310"/>
      <c r="G41" s="303">
        <v>0.27847222222222223</v>
      </c>
      <c r="H41" s="303">
        <v>0.5</v>
      </c>
      <c r="I41" s="306">
        <v>0.5</v>
      </c>
      <c r="J41" s="306">
        <v>0.60416666666666663</v>
      </c>
      <c r="K41" s="310"/>
      <c r="L41" s="310"/>
      <c r="M41" s="263">
        <f>(F41-E41)+(L41-K41)</f>
        <v>0</v>
      </c>
      <c r="N41" s="266">
        <f>(H41-G41)</f>
        <v>0.22152777777777777</v>
      </c>
      <c r="O41" s="269">
        <f>(J41-I41)</f>
        <v>0.10416666666666663</v>
      </c>
      <c r="P41" s="272">
        <f>SUM(M41:O59)</f>
        <v>0.3256944444444444</v>
      </c>
      <c r="R41" t="s">
        <v>194</v>
      </c>
      <c r="S41" t="s">
        <v>28</v>
      </c>
      <c r="U41" s="34"/>
    </row>
    <row r="42" spans="1:27" ht="19.5" customHeight="1" x14ac:dyDescent="0.2">
      <c r="A42" s="276"/>
      <c r="B42" s="279"/>
      <c r="C42" s="296"/>
      <c r="D42" s="297"/>
      <c r="E42" s="311"/>
      <c r="F42" s="311"/>
      <c r="G42" s="304"/>
      <c r="H42" s="304"/>
      <c r="I42" s="307"/>
      <c r="J42" s="307"/>
      <c r="K42" s="311"/>
      <c r="L42" s="311"/>
      <c r="M42" s="265"/>
      <c r="N42" s="267"/>
      <c r="O42" s="270"/>
      <c r="P42" s="273"/>
      <c r="S42" t="s">
        <v>240</v>
      </c>
      <c r="U42" s="34"/>
      <c r="X42" s="34"/>
    </row>
    <row r="43" spans="1:27" ht="19.5" customHeight="1" x14ac:dyDescent="0.2">
      <c r="A43" s="276"/>
      <c r="B43" s="279"/>
      <c r="C43" s="296"/>
      <c r="D43" s="297"/>
      <c r="E43" s="311"/>
      <c r="F43" s="311"/>
      <c r="G43" s="304"/>
      <c r="H43" s="304"/>
      <c r="I43" s="307"/>
      <c r="J43" s="307"/>
      <c r="K43" s="311"/>
      <c r="L43" s="311"/>
      <c r="M43" s="265"/>
      <c r="N43" s="267"/>
      <c r="O43" s="270"/>
      <c r="P43" s="273"/>
      <c r="S43" t="s">
        <v>1350</v>
      </c>
      <c r="U43" s="205" t="s">
        <v>644</v>
      </c>
    </row>
    <row r="44" spans="1:27" ht="19.5" customHeight="1" x14ac:dyDescent="0.2">
      <c r="A44" s="276"/>
      <c r="B44" s="279"/>
      <c r="C44" s="296"/>
      <c r="D44" s="297"/>
      <c r="E44" s="311"/>
      <c r="F44" s="311"/>
      <c r="G44" s="304"/>
      <c r="H44" s="304"/>
      <c r="I44" s="307"/>
      <c r="J44" s="307"/>
      <c r="K44" s="311"/>
      <c r="L44" s="311"/>
      <c r="M44" s="265"/>
      <c r="N44" s="267"/>
      <c r="O44" s="270"/>
      <c r="P44" s="273"/>
      <c r="S44" t="s">
        <v>1354</v>
      </c>
      <c r="U44" s="34"/>
      <c r="W44" s="189" t="s">
        <v>1355</v>
      </c>
      <c r="X44" s="189"/>
      <c r="Y44" s="189"/>
      <c r="Z44" s="189"/>
      <c r="AA44" s="189"/>
    </row>
    <row r="45" spans="1:27" ht="19.5" customHeight="1" x14ac:dyDescent="0.2">
      <c r="A45" s="276"/>
      <c r="B45" s="279"/>
      <c r="C45" s="296"/>
      <c r="D45" s="297"/>
      <c r="E45" s="311"/>
      <c r="F45" s="311"/>
      <c r="G45" s="304"/>
      <c r="H45" s="304"/>
      <c r="I45" s="307"/>
      <c r="J45" s="307"/>
      <c r="K45" s="311"/>
      <c r="L45" s="311"/>
      <c r="M45" s="265"/>
      <c r="N45" s="267"/>
      <c r="O45" s="270"/>
      <c r="P45" s="273"/>
      <c r="R45" t="s">
        <v>172</v>
      </c>
      <c r="S45" t="s">
        <v>28</v>
      </c>
      <c r="U45" s="34"/>
    </row>
    <row r="46" spans="1:27" ht="19.5" customHeight="1" x14ac:dyDescent="0.2">
      <c r="A46" s="276"/>
      <c r="B46" s="279"/>
      <c r="C46" s="296"/>
      <c r="D46" s="297"/>
      <c r="E46" s="311"/>
      <c r="F46" s="311"/>
      <c r="G46" s="304"/>
      <c r="H46" s="304"/>
      <c r="I46" s="307"/>
      <c r="J46" s="307"/>
      <c r="K46" s="311"/>
      <c r="L46" s="311"/>
      <c r="M46" s="265"/>
      <c r="N46" s="267"/>
      <c r="O46" s="270"/>
      <c r="P46" s="273"/>
      <c r="S46" t="s">
        <v>178</v>
      </c>
      <c r="U46" s="34"/>
    </row>
    <row r="47" spans="1:27" ht="19.5" customHeight="1" x14ac:dyDescent="0.2">
      <c r="A47" s="276"/>
      <c r="B47" s="279"/>
      <c r="C47" s="296"/>
      <c r="D47" s="297"/>
      <c r="E47" s="311"/>
      <c r="F47" s="311"/>
      <c r="G47" s="304"/>
      <c r="H47" s="304"/>
      <c r="I47" s="307"/>
      <c r="J47" s="307"/>
      <c r="K47" s="311"/>
      <c r="L47" s="311"/>
      <c r="M47" s="265"/>
      <c r="N47" s="267"/>
      <c r="O47" s="270"/>
      <c r="P47" s="273"/>
      <c r="S47" t="s">
        <v>1348</v>
      </c>
      <c r="U47" s="34"/>
      <c r="V47" s="34"/>
      <c r="W47" s="205" t="s">
        <v>644</v>
      </c>
      <c r="X47" s="191" t="s">
        <v>1349</v>
      </c>
      <c r="Y47" s="191"/>
      <c r="Z47" s="191"/>
      <c r="AA47" s="202" t="s">
        <v>182</v>
      </c>
    </row>
    <row r="48" spans="1:27" ht="19.5" customHeight="1" x14ac:dyDescent="0.2">
      <c r="A48" s="276"/>
      <c r="B48" s="279"/>
      <c r="C48" s="296"/>
      <c r="D48" s="297"/>
      <c r="E48" s="311"/>
      <c r="F48" s="311"/>
      <c r="G48" s="304"/>
      <c r="H48" s="304"/>
      <c r="I48" s="307"/>
      <c r="J48" s="307"/>
      <c r="K48" s="311"/>
      <c r="L48" s="311"/>
      <c r="M48" s="265"/>
      <c r="N48" s="267"/>
      <c r="O48" s="270"/>
      <c r="P48" s="273"/>
      <c r="T48" t="s">
        <v>1356</v>
      </c>
      <c r="U48" s="34"/>
      <c r="V48" s="34"/>
      <c r="W48" s="34"/>
      <c r="Z48" s="202" t="s">
        <v>182</v>
      </c>
    </row>
    <row r="49" spans="1:26" ht="19.5" customHeight="1" x14ac:dyDescent="0.2">
      <c r="A49" s="276"/>
      <c r="B49" s="279"/>
      <c r="C49" s="296"/>
      <c r="D49" s="297"/>
      <c r="E49" s="311"/>
      <c r="F49" s="311"/>
      <c r="G49" s="304"/>
      <c r="H49" s="304"/>
      <c r="I49" s="307"/>
      <c r="J49" s="307"/>
      <c r="K49" s="311"/>
      <c r="L49" s="311"/>
      <c r="M49" s="265"/>
      <c r="N49" s="267"/>
      <c r="O49" s="270"/>
      <c r="P49" s="273"/>
      <c r="S49" t="s">
        <v>1357</v>
      </c>
      <c r="U49" s="34"/>
      <c r="V49" s="202" t="s">
        <v>182</v>
      </c>
      <c r="W49" s="34"/>
    </row>
    <row r="50" spans="1:26" ht="19.5" customHeight="1" x14ac:dyDescent="0.2">
      <c r="A50" s="276"/>
      <c r="B50" s="279"/>
      <c r="C50" s="296"/>
      <c r="D50" s="297"/>
      <c r="E50" s="311"/>
      <c r="F50" s="311"/>
      <c r="G50" s="304"/>
      <c r="H50" s="304"/>
      <c r="I50" s="307"/>
      <c r="J50" s="307"/>
      <c r="K50" s="311"/>
      <c r="L50" s="311"/>
      <c r="M50" s="265"/>
      <c r="N50" s="267"/>
      <c r="O50" s="270"/>
      <c r="P50" s="273"/>
      <c r="R50" t="s">
        <v>191</v>
      </c>
      <c r="S50" s="34" t="s">
        <v>28</v>
      </c>
      <c r="U50" s="34"/>
      <c r="V50" s="34"/>
      <c r="W50" s="34"/>
    </row>
    <row r="51" spans="1:26" ht="19.5" customHeight="1" x14ac:dyDescent="0.2">
      <c r="A51" s="276"/>
      <c r="B51" s="279"/>
      <c r="C51" s="296"/>
      <c r="D51" s="297"/>
      <c r="E51" s="311"/>
      <c r="F51" s="311"/>
      <c r="G51" s="304"/>
      <c r="H51" s="304"/>
      <c r="I51" s="307"/>
      <c r="J51" s="307"/>
      <c r="K51" s="311"/>
      <c r="L51" s="311"/>
      <c r="M51" s="265"/>
      <c r="N51" s="267"/>
      <c r="O51" s="270"/>
      <c r="P51" s="273"/>
      <c r="S51" t="s">
        <v>192</v>
      </c>
      <c r="U51" s="34"/>
      <c r="V51" s="34"/>
      <c r="W51" s="34"/>
    </row>
    <row r="52" spans="1:26" ht="19.5" customHeight="1" x14ac:dyDescent="0.2">
      <c r="A52" s="276"/>
      <c r="B52" s="279"/>
      <c r="C52" s="296"/>
      <c r="D52" s="297"/>
      <c r="E52" s="311"/>
      <c r="F52" s="311"/>
      <c r="G52" s="304"/>
      <c r="H52" s="304"/>
      <c r="I52" s="307"/>
      <c r="J52" s="307"/>
      <c r="K52" s="311"/>
      <c r="L52" s="311"/>
      <c r="M52" s="265"/>
      <c r="N52" s="267"/>
      <c r="O52" s="270"/>
      <c r="P52" s="273"/>
      <c r="S52" t="s">
        <v>1352</v>
      </c>
      <c r="U52" s="34"/>
      <c r="V52" s="34"/>
      <c r="W52" s="202" t="s">
        <v>182</v>
      </c>
    </row>
    <row r="53" spans="1:26" ht="19.5" customHeight="1" x14ac:dyDescent="0.2">
      <c r="A53" s="276"/>
      <c r="B53" s="279"/>
      <c r="C53" s="296"/>
      <c r="D53" s="297"/>
      <c r="E53" s="311"/>
      <c r="F53" s="311"/>
      <c r="G53" s="304"/>
      <c r="H53" s="304"/>
      <c r="I53" s="307"/>
      <c r="J53" s="307"/>
      <c r="K53" s="311"/>
      <c r="L53" s="311"/>
      <c r="M53" s="265"/>
      <c r="N53" s="267"/>
      <c r="O53" s="270"/>
      <c r="P53" s="273"/>
      <c r="S53" s="34" t="s">
        <v>1358</v>
      </c>
      <c r="U53" s="34"/>
      <c r="V53" s="34"/>
      <c r="W53" s="202" t="s">
        <v>182</v>
      </c>
      <c r="X53" s="214" t="s">
        <v>1359</v>
      </c>
      <c r="Y53" s="191"/>
      <c r="Z53" s="191"/>
    </row>
    <row r="54" spans="1:26" ht="19.5" customHeight="1" x14ac:dyDescent="0.2">
      <c r="A54" s="276"/>
      <c r="B54" s="279"/>
      <c r="C54" s="296"/>
      <c r="D54" s="297"/>
      <c r="E54" s="311"/>
      <c r="F54" s="311"/>
      <c r="G54" s="304"/>
      <c r="H54" s="304"/>
      <c r="I54" s="307"/>
      <c r="J54" s="307"/>
      <c r="K54" s="311"/>
      <c r="L54" s="311"/>
      <c r="M54" s="265"/>
      <c r="N54" s="267"/>
      <c r="O54" s="270"/>
      <c r="P54" s="273"/>
      <c r="S54" s="34" t="s">
        <v>1360</v>
      </c>
      <c r="U54" s="34"/>
      <c r="V54" s="34"/>
      <c r="W54" s="34"/>
      <c r="X54" s="205" t="s">
        <v>644</v>
      </c>
    </row>
    <row r="55" spans="1:26" ht="19.5" customHeight="1" x14ac:dyDescent="0.2">
      <c r="A55" s="276"/>
      <c r="B55" s="279"/>
      <c r="C55" s="296"/>
      <c r="D55" s="297"/>
      <c r="E55" s="311"/>
      <c r="F55" s="311"/>
      <c r="G55" s="304"/>
      <c r="H55" s="304"/>
      <c r="I55" s="307"/>
      <c r="J55" s="307"/>
      <c r="K55" s="311"/>
      <c r="L55" s="311"/>
      <c r="M55" s="265"/>
      <c r="N55" s="267"/>
      <c r="O55" s="270"/>
      <c r="P55" s="273"/>
      <c r="S55" s="34"/>
      <c r="U55" s="34"/>
      <c r="V55" s="34"/>
      <c r="W55" s="34"/>
      <c r="X55" s="34"/>
    </row>
    <row r="56" spans="1:26" ht="19.5" customHeight="1" x14ac:dyDescent="0.2">
      <c r="A56" s="276"/>
      <c r="B56" s="279"/>
      <c r="C56" s="296"/>
      <c r="D56" s="297"/>
      <c r="E56" s="311"/>
      <c r="F56" s="311"/>
      <c r="G56" s="304"/>
      <c r="H56" s="304"/>
      <c r="I56" s="307"/>
      <c r="J56" s="307"/>
      <c r="K56" s="311"/>
      <c r="L56" s="311"/>
      <c r="M56" s="265"/>
      <c r="N56" s="267"/>
      <c r="O56" s="270"/>
      <c r="P56" s="273"/>
      <c r="R56" t="s">
        <v>242</v>
      </c>
      <c r="S56" t="s">
        <v>24</v>
      </c>
      <c r="U56" s="34"/>
      <c r="V56" s="34"/>
      <c r="W56" s="34"/>
    </row>
    <row r="57" spans="1:26" ht="19.5" customHeight="1" x14ac:dyDescent="0.2">
      <c r="A57" s="276"/>
      <c r="B57" s="279"/>
      <c r="C57" s="296"/>
      <c r="D57" s="297"/>
      <c r="E57" s="311"/>
      <c r="F57" s="311"/>
      <c r="G57" s="304"/>
      <c r="H57" s="304"/>
      <c r="I57" s="307"/>
      <c r="J57" s="307"/>
      <c r="K57" s="311"/>
      <c r="L57" s="311"/>
      <c r="M57" s="265"/>
      <c r="N57" s="267"/>
      <c r="O57" s="270"/>
      <c r="P57" s="273"/>
      <c r="S57" t="s">
        <v>612</v>
      </c>
      <c r="U57" s="34"/>
      <c r="V57" s="34"/>
      <c r="W57" s="34"/>
    </row>
    <row r="58" spans="1:26" ht="19.5" customHeight="1" x14ac:dyDescent="0.2">
      <c r="A58" s="276"/>
      <c r="B58" s="279"/>
      <c r="C58" s="296"/>
      <c r="D58" s="297"/>
      <c r="E58" s="311"/>
      <c r="F58" s="311"/>
      <c r="G58" s="304"/>
      <c r="H58" s="304"/>
      <c r="I58" s="307"/>
      <c r="J58" s="307"/>
      <c r="K58" s="311"/>
      <c r="L58" s="311"/>
      <c r="M58" s="265"/>
      <c r="N58" s="267"/>
      <c r="O58" s="270"/>
      <c r="P58" s="273"/>
      <c r="S58" t="s">
        <v>1353</v>
      </c>
      <c r="U58" s="34"/>
      <c r="V58" s="34"/>
      <c r="X58" s="202" t="s">
        <v>182</v>
      </c>
    </row>
    <row r="59" spans="1:26" ht="19.5" customHeight="1" x14ac:dyDescent="0.2">
      <c r="A59" s="277"/>
      <c r="B59" s="280"/>
      <c r="C59" s="298"/>
      <c r="D59" s="299"/>
      <c r="E59" s="312"/>
      <c r="F59" s="312"/>
      <c r="G59" s="305"/>
      <c r="H59" s="305"/>
      <c r="I59" s="308"/>
      <c r="J59" s="308"/>
      <c r="K59" s="312"/>
      <c r="L59" s="312"/>
      <c r="M59" s="264"/>
      <c r="N59" s="268"/>
      <c r="O59" s="271"/>
      <c r="P59" s="274"/>
      <c r="Q59" s="62">
        <v>0.29166666666666669</v>
      </c>
    </row>
    <row r="60" spans="1:26" ht="19.5" customHeight="1" x14ac:dyDescent="0.2">
      <c r="A60" s="275" t="s">
        <v>30</v>
      </c>
      <c r="B60" s="278">
        <f>SUM(B41+1)</f>
        <v>45820</v>
      </c>
      <c r="C60" s="294" t="s">
        <v>1372</v>
      </c>
      <c r="D60" s="295"/>
      <c r="E60" s="310"/>
      <c r="F60" s="310"/>
      <c r="G60" s="303">
        <v>0.36944444444444446</v>
      </c>
      <c r="H60" s="303">
        <v>0.52083333333333337</v>
      </c>
      <c r="I60" s="306">
        <v>0.5625</v>
      </c>
      <c r="J60" s="306">
        <v>0.76111111111111107</v>
      </c>
      <c r="K60" s="310"/>
      <c r="L60" s="310"/>
      <c r="M60" s="263">
        <f>(F60-E60)+(L60-K60)</f>
        <v>0</v>
      </c>
      <c r="N60" s="266">
        <f>(H60-G60)</f>
        <v>0.15138888888888891</v>
      </c>
      <c r="O60" s="269">
        <f>(J60-I60)</f>
        <v>0.19861111111111107</v>
      </c>
      <c r="P60" s="272">
        <f>SUM(M60:O72)</f>
        <v>0.35</v>
      </c>
      <c r="R60" s="34" t="s">
        <v>1361</v>
      </c>
      <c r="S60" s="34" t="s">
        <v>28</v>
      </c>
      <c r="V60" s="34"/>
    </row>
    <row r="61" spans="1:26" ht="19.5" customHeight="1" x14ac:dyDescent="0.2">
      <c r="A61" s="276"/>
      <c r="B61" s="279"/>
      <c r="C61" s="296"/>
      <c r="D61" s="297"/>
      <c r="E61" s="311"/>
      <c r="F61" s="311"/>
      <c r="G61" s="304"/>
      <c r="H61" s="304"/>
      <c r="I61" s="307"/>
      <c r="J61" s="307"/>
      <c r="K61" s="311"/>
      <c r="L61" s="311"/>
      <c r="M61" s="265"/>
      <c r="N61" s="267"/>
      <c r="O61" s="270"/>
      <c r="P61" s="273"/>
      <c r="R61" s="34"/>
      <c r="S61" s="34" t="s">
        <v>1362</v>
      </c>
      <c r="V61" s="202" t="s">
        <v>182</v>
      </c>
      <c r="Z61" s="34"/>
    </row>
    <row r="62" spans="1:26" ht="19.5" customHeight="1" x14ac:dyDescent="0.2">
      <c r="A62" s="276"/>
      <c r="B62" s="279"/>
      <c r="C62" s="296"/>
      <c r="D62" s="297"/>
      <c r="E62" s="311"/>
      <c r="F62" s="311"/>
      <c r="G62" s="304"/>
      <c r="H62" s="304"/>
      <c r="I62" s="307"/>
      <c r="J62" s="307"/>
      <c r="K62" s="311"/>
      <c r="L62" s="311"/>
      <c r="M62" s="265"/>
      <c r="N62" s="267"/>
      <c r="O62" s="270"/>
      <c r="P62" s="273"/>
      <c r="R62" s="34" t="s">
        <v>171</v>
      </c>
      <c r="S62" s="34" t="s">
        <v>24</v>
      </c>
    </row>
    <row r="63" spans="1:26" ht="19.5" customHeight="1" x14ac:dyDescent="0.2">
      <c r="A63" s="276"/>
      <c r="B63" s="279"/>
      <c r="C63" s="296"/>
      <c r="D63" s="297"/>
      <c r="E63" s="311"/>
      <c r="F63" s="311"/>
      <c r="G63" s="304"/>
      <c r="H63" s="304"/>
      <c r="I63" s="307"/>
      <c r="J63" s="307"/>
      <c r="K63" s="311"/>
      <c r="L63" s="311"/>
      <c r="M63" s="265"/>
      <c r="N63" s="267"/>
      <c r="O63" s="270"/>
      <c r="P63" s="273"/>
      <c r="S63" s="34" t="s">
        <v>179</v>
      </c>
    </row>
    <row r="64" spans="1:26" ht="19.5" customHeight="1" x14ac:dyDescent="0.2">
      <c r="A64" s="276"/>
      <c r="B64" s="279"/>
      <c r="C64" s="296"/>
      <c r="D64" s="297"/>
      <c r="E64" s="311"/>
      <c r="F64" s="311"/>
      <c r="G64" s="304"/>
      <c r="H64" s="304"/>
      <c r="I64" s="307"/>
      <c r="J64" s="307"/>
      <c r="K64" s="311"/>
      <c r="L64" s="311"/>
      <c r="M64" s="265"/>
      <c r="N64" s="267"/>
      <c r="O64" s="270"/>
      <c r="P64" s="273"/>
      <c r="S64" s="34" t="s">
        <v>1363</v>
      </c>
      <c r="U64" s="205" t="s">
        <v>644</v>
      </c>
    </row>
    <row r="65" spans="1:27" ht="19.5" customHeight="1" x14ac:dyDescent="0.2">
      <c r="A65" s="276"/>
      <c r="B65" s="279"/>
      <c r="C65" s="296"/>
      <c r="D65" s="297"/>
      <c r="E65" s="311"/>
      <c r="F65" s="311"/>
      <c r="G65" s="304"/>
      <c r="H65" s="304"/>
      <c r="I65" s="307"/>
      <c r="J65" s="307"/>
      <c r="K65" s="311"/>
      <c r="L65" s="311"/>
      <c r="M65" s="265"/>
      <c r="N65" s="267"/>
      <c r="O65" s="270"/>
      <c r="P65" s="273"/>
      <c r="R65" t="s">
        <v>1336</v>
      </c>
      <c r="S65" s="34" t="s">
        <v>32</v>
      </c>
    </row>
    <row r="66" spans="1:27" ht="19.5" customHeight="1" x14ac:dyDescent="0.2">
      <c r="A66" s="276"/>
      <c r="B66" s="279"/>
      <c r="C66" s="296"/>
      <c r="D66" s="297"/>
      <c r="E66" s="311"/>
      <c r="F66" s="311"/>
      <c r="G66" s="304"/>
      <c r="H66" s="304"/>
      <c r="I66" s="307"/>
      <c r="J66" s="307"/>
      <c r="K66" s="311"/>
      <c r="L66" s="311"/>
      <c r="M66" s="265"/>
      <c r="N66" s="267"/>
      <c r="O66" s="270"/>
      <c r="P66" s="273"/>
      <c r="S66" t="s">
        <v>1337</v>
      </c>
    </row>
    <row r="67" spans="1:27" ht="19.5" customHeight="1" x14ac:dyDescent="0.2">
      <c r="A67" s="276"/>
      <c r="B67" s="279"/>
      <c r="C67" s="296"/>
      <c r="D67" s="297"/>
      <c r="E67" s="311"/>
      <c r="F67" s="311"/>
      <c r="G67" s="304"/>
      <c r="H67" s="304"/>
      <c r="I67" s="307"/>
      <c r="J67" s="307"/>
      <c r="K67" s="311"/>
      <c r="L67" s="311"/>
      <c r="M67" s="265"/>
      <c r="N67" s="267"/>
      <c r="O67" s="270"/>
      <c r="P67" s="273"/>
      <c r="S67" t="s">
        <v>1364</v>
      </c>
      <c r="U67" s="202" t="s">
        <v>182</v>
      </c>
      <c r="V67" t="s">
        <v>1365</v>
      </c>
    </row>
    <row r="68" spans="1:27" ht="19.5" customHeight="1" x14ac:dyDescent="0.2">
      <c r="A68" s="276"/>
      <c r="B68" s="279"/>
      <c r="C68" s="296"/>
      <c r="D68" s="297"/>
      <c r="E68" s="311"/>
      <c r="F68" s="311"/>
      <c r="G68" s="304"/>
      <c r="H68" s="304"/>
      <c r="I68" s="307"/>
      <c r="J68" s="307"/>
      <c r="K68" s="311"/>
      <c r="L68" s="311"/>
      <c r="M68" s="265"/>
      <c r="N68" s="267"/>
      <c r="O68" s="270"/>
      <c r="P68" s="273"/>
      <c r="R68" t="s">
        <v>191</v>
      </c>
      <c r="S68" t="s">
        <v>43</v>
      </c>
      <c r="U68" s="34"/>
    </row>
    <row r="69" spans="1:27" ht="19.5" customHeight="1" x14ac:dyDescent="0.2">
      <c r="A69" s="276"/>
      <c r="B69" s="279"/>
      <c r="C69" s="296"/>
      <c r="D69" s="297"/>
      <c r="E69" s="311"/>
      <c r="F69" s="311"/>
      <c r="G69" s="304"/>
      <c r="H69" s="304"/>
      <c r="I69" s="307"/>
      <c r="J69" s="307"/>
      <c r="K69" s="311"/>
      <c r="L69" s="311"/>
      <c r="M69" s="265"/>
      <c r="N69" s="267"/>
      <c r="O69" s="270"/>
      <c r="P69" s="273"/>
      <c r="S69" t="s">
        <v>1373</v>
      </c>
      <c r="U69" s="34"/>
    </row>
    <row r="70" spans="1:27" ht="19.5" customHeight="1" x14ac:dyDescent="0.2">
      <c r="A70" s="276"/>
      <c r="B70" s="279"/>
      <c r="C70" s="296"/>
      <c r="D70" s="297"/>
      <c r="E70" s="311"/>
      <c r="F70" s="311"/>
      <c r="G70" s="304"/>
      <c r="H70" s="304"/>
      <c r="I70" s="307"/>
      <c r="J70" s="307"/>
      <c r="K70" s="311"/>
      <c r="L70" s="311"/>
      <c r="M70" s="265"/>
      <c r="N70" s="267"/>
      <c r="O70" s="270"/>
      <c r="P70" s="273"/>
      <c r="S70" t="s">
        <v>1374</v>
      </c>
      <c r="U70" s="351">
        <v>2412517219001</v>
      </c>
      <c r="V70" s="351"/>
      <c r="W70" s="202" t="s">
        <v>182</v>
      </c>
      <c r="X70" s="214" t="s">
        <v>1375</v>
      </c>
      <c r="Y70" s="191"/>
      <c r="Z70" s="191"/>
      <c r="AA70" s="202" t="s">
        <v>182</v>
      </c>
    </row>
    <row r="71" spans="1:27" ht="19.5" customHeight="1" x14ac:dyDescent="0.2">
      <c r="A71" s="276"/>
      <c r="B71" s="279"/>
      <c r="C71" s="296"/>
      <c r="D71" s="297"/>
      <c r="E71" s="311"/>
      <c r="F71" s="311"/>
      <c r="G71" s="304"/>
      <c r="H71" s="304"/>
      <c r="I71" s="307"/>
      <c r="J71" s="307"/>
      <c r="K71" s="311"/>
      <c r="L71" s="311"/>
      <c r="M71" s="265"/>
      <c r="N71" s="267"/>
      <c r="O71" s="270"/>
      <c r="P71" s="273"/>
    </row>
    <row r="72" spans="1:27" ht="19.5" customHeight="1" x14ac:dyDescent="0.2">
      <c r="A72" s="277"/>
      <c r="B72" s="280"/>
      <c r="C72" s="298"/>
      <c r="D72" s="299"/>
      <c r="E72" s="312"/>
      <c r="F72" s="312"/>
      <c r="G72" s="305"/>
      <c r="H72" s="305"/>
      <c r="I72" s="308"/>
      <c r="J72" s="308"/>
      <c r="K72" s="312"/>
      <c r="L72" s="312"/>
      <c r="M72" s="264"/>
      <c r="N72" s="268"/>
      <c r="O72" s="271"/>
      <c r="P72" s="274"/>
      <c r="Q72" s="62">
        <v>0.29166666666666669</v>
      </c>
    </row>
    <row r="73" spans="1:27" ht="19.5" customHeight="1" x14ac:dyDescent="0.2">
      <c r="A73" s="275" t="s">
        <v>31</v>
      </c>
      <c r="B73" s="278">
        <f>SUM(B60+1)</f>
        <v>45821</v>
      </c>
      <c r="C73" s="294" t="s">
        <v>1381</v>
      </c>
      <c r="D73" s="295"/>
      <c r="E73" s="310"/>
      <c r="F73" s="310"/>
      <c r="G73" s="303">
        <v>0.3611111111111111</v>
      </c>
      <c r="H73" s="303">
        <v>0.52083333333333337</v>
      </c>
      <c r="I73" s="306">
        <v>0.55208333333333337</v>
      </c>
      <c r="J73" s="306">
        <v>0.67708333333333337</v>
      </c>
      <c r="K73" s="310"/>
      <c r="L73" s="310"/>
      <c r="M73" s="263">
        <f>(F73-E73)+(L73-K73)</f>
        <v>0</v>
      </c>
      <c r="N73" s="266">
        <f>(H73-G73)</f>
        <v>0.15972222222222227</v>
      </c>
      <c r="O73" s="269">
        <f>(J73-I73)</f>
        <v>0.125</v>
      </c>
      <c r="P73" s="272">
        <f>SUM(M73:O98)</f>
        <v>0.28472222222222227</v>
      </c>
      <c r="R73" t="s">
        <v>1336</v>
      </c>
      <c r="S73" s="34" t="s">
        <v>32</v>
      </c>
      <c r="T73" s="180"/>
      <c r="W73" s="34"/>
      <c r="Y73" s="165"/>
    </row>
    <row r="74" spans="1:27" ht="19.5" customHeight="1" x14ac:dyDescent="0.2">
      <c r="A74" s="276"/>
      <c r="B74" s="279"/>
      <c r="C74" s="296"/>
      <c r="D74" s="297"/>
      <c r="E74" s="311"/>
      <c r="F74" s="311"/>
      <c r="G74" s="304"/>
      <c r="H74" s="304"/>
      <c r="I74" s="307"/>
      <c r="J74" s="307"/>
      <c r="K74" s="311"/>
      <c r="L74" s="311"/>
      <c r="M74" s="265"/>
      <c r="N74" s="267"/>
      <c r="O74" s="270"/>
      <c r="P74" s="273"/>
      <c r="S74" t="s">
        <v>1337</v>
      </c>
      <c r="W74" s="34"/>
      <c r="Y74" s="165"/>
    </row>
    <row r="75" spans="1:27" ht="19.5" customHeight="1" x14ac:dyDescent="0.2">
      <c r="A75" s="276"/>
      <c r="B75" s="279"/>
      <c r="C75" s="296"/>
      <c r="D75" s="297"/>
      <c r="E75" s="311"/>
      <c r="F75" s="311"/>
      <c r="G75" s="304"/>
      <c r="H75" s="304"/>
      <c r="I75" s="307"/>
      <c r="J75" s="307"/>
      <c r="K75" s="311"/>
      <c r="L75" s="311"/>
      <c r="M75" s="265"/>
      <c r="N75" s="267"/>
      <c r="O75" s="270"/>
      <c r="P75" s="273"/>
      <c r="R75" s="34"/>
      <c r="S75" s="34" t="s">
        <v>1366</v>
      </c>
      <c r="W75" s="34"/>
      <c r="Y75" s="165"/>
    </row>
    <row r="76" spans="1:27" ht="19.5" customHeight="1" x14ac:dyDescent="0.2">
      <c r="A76" s="276"/>
      <c r="B76" s="279"/>
      <c r="C76" s="296"/>
      <c r="D76" s="297"/>
      <c r="E76" s="311"/>
      <c r="F76" s="311"/>
      <c r="G76" s="304"/>
      <c r="H76" s="304"/>
      <c r="I76" s="307"/>
      <c r="J76" s="307"/>
      <c r="K76" s="311"/>
      <c r="L76" s="311"/>
      <c r="M76" s="265"/>
      <c r="N76" s="267"/>
      <c r="O76" s="270"/>
      <c r="P76" s="273"/>
      <c r="R76" s="34"/>
      <c r="S76" s="34"/>
      <c r="T76" t="s">
        <v>1367</v>
      </c>
      <c r="V76" t="s">
        <v>1369</v>
      </c>
      <c r="W76" s="34"/>
      <c r="X76" s="205" t="s">
        <v>644</v>
      </c>
      <c r="Y76" s="165"/>
    </row>
    <row r="77" spans="1:27" ht="19.5" customHeight="1" x14ac:dyDescent="0.2">
      <c r="A77" s="276"/>
      <c r="B77" s="279"/>
      <c r="C77" s="296"/>
      <c r="D77" s="297"/>
      <c r="E77" s="311"/>
      <c r="F77" s="311"/>
      <c r="G77" s="304"/>
      <c r="H77" s="304"/>
      <c r="I77" s="307"/>
      <c r="J77" s="307"/>
      <c r="K77" s="311"/>
      <c r="L77" s="311"/>
      <c r="M77" s="265"/>
      <c r="N77" s="267"/>
      <c r="O77" s="270"/>
      <c r="P77" s="273"/>
      <c r="R77" s="34"/>
      <c r="S77" s="34"/>
      <c r="T77" t="s">
        <v>1368</v>
      </c>
      <c r="V77" t="s">
        <v>1370</v>
      </c>
      <c r="W77" s="34"/>
      <c r="X77" s="205" t="s">
        <v>644</v>
      </c>
      <c r="Y77" s="165"/>
    </row>
    <row r="78" spans="1:27" ht="19.5" customHeight="1" x14ac:dyDescent="0.2">
      <c r="A78" s="276"/>
      <c r="B78" s="279"/>
      <c r="C78" s="296"/>
      <c r="D78" s="297"/>
      <c r="E78" s="311"/>
      <c r="F78" s="311"/>
      <c r="G78" s="304"/>
      <c r="H78" s="304"/>
      <c r="I78" s="307"/>
      <c r="J78" s="307"/>
      <c r="K78" s="311"/>
      <c r="L78" s="311"/>
      <c r="M78" s="265"/>
      <c r="N78" s="267"/>
      <c r="O78" s="270"/>
      <c r="P78" s="273"/>
      <c r="R78" s="34"/>
      <c r="S78" s="34" t="s">
        <v>1378</v>
      </c>
      <c r="U78" s="205" t="s">
        <v>644</v>
      </c>
      <c r="W78" s="34"/>
      <c r="X78" s="34"/>
      <c r="Y78" s="165"/>
    </row>
    <row r="79" spans="1:27" ht="19.5" customHeight="1" x14ac:dyDescent="0.2">
      <c r="A79" s="276"/>
      <c r="B79" s="279"/>
      <c r="C79" s="296"/>
      <c r="D79" s="297"/>
      <c r="E79" s="311"/>
      <c r="F79" s="311"/>
      <c r="G79" s="304"/>
      <c r="H79" s="304"/>
      <c r="I79" s="307"/>
      <c r="J79" s="307"/>
      <c r="K79" s="311"/>
      <c r="L79" s="311"/>
      <c r="M79" s="265"/>
      <c r="N79" s="267"/>
      <c r="O79" s="270"/>
      <c r="P79" s="273"/>
      <c r="R79" s="34" t="s">
        <v>191</v>
      </c>
      <c r="S79" s="34" t="s">
        <v>29</v>
      </c>
      <c r="W79" s="34"/>
      <c r="Y79" s="165"/>
    </row>
    <row r="80" spans="1:27" ht="19.5" customHeight="1" x14ac:dyDescent="0.2">
      <c r="A80" s="276"/>
      <c r="B80" s="279"/>
      <c r="C80" s="296"/>
      <c r="D80" s="297"/>
      <c r="E80" s="311"/>
      <c r="F80" s="311"/>
      <c r="G80" s="304"/>
      <c r="H80" s="304"/>
      <c r="I80" s="307"/>
      <c r="J80" s="307"/>
      <c r="K80" s="311"/>
      <c r="L80" s="311"/>
      <c r="M80" s="265"/>
      <c r="N80" s="267"/>
      <c r="O80" s="270"/>
      <c r="P80" s="273"/>
      <c r="R80" s="34"/>
      <c r="S80" s="34" t="s">
        <v>192</v>
      </c>
      <c r="W80" s="34"/>
      <c r="Y80" s="165"/>
    </row>
    <row r="81" spans="1:26" ht="19.5" customHeight="1" x14ac:dyDescent="0.2">
      <c r="A81" s="276"/>
      <c r="B81" s="279"/>
      <c r="C81" s="296"/>
      <c r="D81" s="297"/>
      <c r="E81" s="311"/>
      <c r="F81" s="311"/>
      <c r="G81" s="304"/>
      <c r="H81" s="304"/>
      <c r="I81" s="307"/>
      <c r="J81" s="307"/>
      <c r="K81" s="311"/>
      <c r="L81" s="311"/>
      <c r="M81" s="265"/>
      <c r="N81" s="267"/>
      <c r="O81" s="270"/>
      <c r="P81" s="273"/>
      <c r="R81" s="34"/>
      <c r="S81" s="34" t="s">
        <v>1371</v>
      </c>
      <c r="W81" s="34"/>
      <c r="Y81" s="165"/>
    </row>
    <row r="82" spans="1:26" ht="19.5" customHeight="1" x14ac:dyDescent="0.2">
      <c r="A82" s="276"/>
      <c r="B82" s="279"/>
      <c r="C82" s="296"/>
      <c r="D82" s="297"/>
      <c r="E82" s="311"/>
      <c r="F82" s="311"/>
      <c r="G82" s="304"/>
      <c r="H82" s="304"/>
      <c r="I82" s="307"/>
      <c r="J82" s="307"/>
      <c r="K82" s="311"/>
      <c r="L82" s="311"/>
      <c r="M82" s="265"/>
      <c r="N82" s="267"/>
      <c r="O82" s="270"/>
      <c r="P82" s="273"/>
      <c r="R82" s="34"/>
      <c r="S82" s="34"/>
      <c r="T82" s="34" t="s">
        <v>1376</v>
      </c>
      <c r="U82" s="351">
        <v>2412517219001</v>
      </c>
      <c r="V82" s="351"/>
      <c r="W82" s="202" t="s">
        <v>182</v>
      </c>
      <c r="X82" s="219" t="s">
        <v>1124</v>
      </c>
      <c r="Y82" s="224">
        <v>1022504</v>
      </c>
    </row>
    <row r="83" spans="1:26" ht="19.5" customHeight="1" x14ac:dyDescent="0.2">
      <c r="A83" s="276"/>
      <c r="B83" s="279"/>
      <c r="C83" s="296"/>
      <c r="D83" s="297"/>
      <c r="E83" s="311"/>
      <c r="F83" s="311"/>
      <c r="G83" s="304"/>
      <c r="H83" s="304"/>
      <c r="I83" s="307"/>
      <c r="J83" s="307"/>
      <c r="K83" s="311"/>
      <c r="L83" s="311"/>
      <c r="M83" s="265"/>
      <c r="N83" s="267"/>
      <c r="O83" s="270"/>
      <c r="P83" s="273"/>
      <c r="R83" s="34"/>
      <c r="S83" s="34"/>
      <c r="T83" s="34" t="s">
        <v>730</v>
      </c>
      <c r="U83" s="351">
        <v>2403017219003</v>
      </c>
      <c r="V83" s="351"/>
      <c r="W83" s="205" t="s">
        <v>644</v>
      </c>
      <c r="X83" s="214" t="s">
        <v>1383</v>
      </c>
      <c r="Y83" s="191"/>
      <c r="Z83" s="191"/>
    </row>
    <row r="84" spans="1:26" ht="19.5" customHeight="1" x14ac:dyDescent="0.2">
      <c r="A84" s="276"/>
      <c r="B84" s="279"/>
      <c r="C84" s="296"/>
      <c r="D84" s="297"/>
      <c r="E84" s="311"/>
      <c r="F84" s="311"/>
      <c r="G84" s="304"/>
      <c r="H84" s="304"/>
      <c r="I84" s="307"/>
      <c r="J84" s="307"/>
      <c r="K84" s="311"/>
      <c r="L84" s="311"/>
      <c r="M84" s="265"/>
      <c r="N84" s="267"/>
      <c r="O84" s="270"/>
      <c r="P84" s="273"/>
      <c r="R84" s="34"/>
      <c r="S84" s="34"/>
      <c r="T84" s="34" t="s">
        <v>619</v>
      </c>
      <c r="U84" s="351">
        <v>2403117219001</v>
      </c>
      <c r="V84" s="351"/>
      <c r="W84" s="202" t="s">
        <v>182</v>
      </c>
      <c r="X84" s="219" t="s">
        <v>1124</v>
      </c>
      <c r="Y84" s="224">
        <v>1022512</v>
      </c>
    </row>
    <row r="85" spans="1:26" ht="19.5" customHeight="1" x14ac:dyDescent="0.2">
      <c r="A85" s="276"/>
      <c r="B85" s="279"/>
      <c r="C85" s="296"/>
      <c r="D85" s="297"/>
      <c r="E85" s="311"/>
      <c r="F85" s="311"/>
      <c r="G85" s="304"/>
      <c r="H85" s="304"/>
      <c r="I85" s="307"/>
      <c r="J85" s="307"/>
      <c r="K85" s="311"/>
      <c r="L85" s="311"/>
      <c r="M85" s="265"/>
      <c r="N85" s="267"/>
      <c r="O85" s="270"/>
      <c r="P85" s="273"/>
      <c r="R85" s="34"/>
      <c r="S85" s="34"/>
      <c r="T85" s="34" t="s">
        <v>1054</v>
      </c>
      <c r="U85" s="351">
        <v>2403017219004</v>
      </c>
      <c r="V85" s="351"/>
      <c r="W85" s="202" t="s">
        <v>182</v>
      </c>
      <c r="X85" s="219" t="s">
        <v>1124</v>
      </c>
      <c r="Y85" s="224">
        <v>1022512</v>
      </c>
    </row>
    <row r="86" spans="1:26" ht="19.5" customHeight="1" x14ac:dyDescent="0.2">
      <c r="A86" s="276"/>
      <c r="B86" s="279"/>
      <c r="C86" s="296"/>
      <c r="D86" s="297"/>
      <c r="E86" s="311"/>
      <c r="F86" s="311"/>
      <c r="G86" s="304"/>
      <c r="H86" s="304"/>
      <c r="I86" s="307"/>
      <c r="J86" s="307"/>
      <c r="K86" s="311"/>
      <c r="L86" s="311"/>
      <c r="M86" s="265"/>
      <c r="N86" s="267"/>
      <c r="O86" s="270"/>
      <c r="P86" s="273"/>
      <c r="R86" s="34"/>
      <c r="S86" s="34"/>
      <c r="T86" s="34" t="s">
        <v>938</v>
      </c>
      <c r="U86" s="351">
        <v>2403117219003</v>
      </c>
      <c r="V86" s="351"/>
      <c r="W86" s="202" t="s">
        <v>182</v>
      </c>
      <c r="X86" s="219" t="s">
        <v>1124</v>
      </c>
      <c r="Y86" s="224">
        <v>1022516</v>
      </c>
    </row>
    <row r="87" spans="1:26" ht="19.5" customHeight="1" x14ac:dyDescent="0.2">
      <c r="A87" s="276"/>
      <c r="B87" s="279"/>
      <c r="C87" s="296"/>
      <c r="D87" s="297"/>
      <c r="E87" s="311"/>
      <c r="F87" s="311"/>
      <c r="G87" s="304"/>
      <c r="H87" s="304"/>
      <c r="I87" s="307"/>
      <c r="J87" s="307"/>
      <c r="K87" s="311"/>
      <c r="L87" s="311"/>
      <c r="M87" s="265"/>
      <c r="N87" s="267"/>
      <c r="O87" s="270"/>
      <c r="P87" s="273"/>
      <c r="R87" s="34"/>
      <c r="S87" s="34"/>
      <c r="T87" s="34" t="s">
        <v>203</v>
      </c>
      <c r="U87" s="351">
        <v>2413417219001</v>
      </c>
      <c r="V87" s="351"/>
      <c r="W87" s="202" t="s">
        <v>182</v>
      </c>
      <c r="X87" s="34" t="s">
        <v>1380</v>
      </c>
      <c r="Y87" s="165"/>
    </row>
    <row r="88" spans="1:26" ht="19.5" customHeight="1" x14ac:dyDescent="0.2">
      <c r="A88" s="276"/>
      <c r="B88" s="279"/>
      <c r="C88" s="296"/>
      <c r="D88" s="297"/>
      <c r="E88" s="311"/>
      <c r="F88" s="311"/>
      <c r="G88" s="304"/>
      <c r="H88" s="304"/>
      <c r="I88" s="307"/>
      <c r="J88" s="307"/>
      <c r="K88" s="311"/>
      <c r="L88" s="311"/>
      <c r="M88" s="265"/>
      <c r="N88" s="267"/>
      <c r="O88" s="270"/>
      <c r="P88" s="273"/>
      <c r="R88" s="34" t="s">
        <v>231</v>
      </c>
      <c r="S88" s="34" t="s">
        <v>24</v>
      </c>
      <c r="W88" s="34"/>
      <c r="Y88" s="165"/>
    </row>
    <row r="89" spans="1:26" ht="19.5" customHeight="1" x14ac:dyDescent="0.2">
      <c r="A89" s="276"/>
      <c r="B89" s="279"/>
      <c r="C89" s="296"/>
      <c r="D89" s="297"/>
      <c r="E89" s="311"/>
      <c r="F89" s="311"/>
      <c r="G89" s="304"/>
      <c r="H89" s="304"/>
      <c r="I89" s="307"/>
      <c r="J89" s="307"/>
      <c r="K89" s="311"/>
      <c r="L89" s="311"/>
      <c r="M89" s="265"/>
      <c r="N89" s="267"/>
      <c r="O89" s="270"/>
      <c r="P89" s="273"/>
      <c r="R89" s="34"/>
      <c r="S89" s="34" t="s">
        <v>148</v>
      </c>
      <c r="W89" s="34"/>
      <c r="Y89" s="165"/>
    </row>
    <row r="90" spans="1:26" ht="19.5" customHeight="1" x14ac:dyDescent="0.2">
      <c r="A90" s="276"/>
      <c r="B90" s="279"/>
      <c r="C90" s="296"/>
      <c r="D90" s="297"/>
      <c r="E90" s="311"/>
      <c r="F90" s="311"/>
      <c r="G90" s="304"/>
      <c r="H90" s="304"/>
      <c r="I90" s="307"/>
      <c r="J90" s="307"/>
      <c r="K90" s="311"/>
      <c r="L90" s="311"/>
      <c r="M90" s="265"/>
      <c r="N90" s="267"/>
      <c r="O90" s="270"/>
      <c r="P90" s="273"/>
      <c r="R90" s="34"/>
      <c r="S90" s="34" t="s">
        <v>1377</v>
      </c>
      <c r="V90" s="202" t="s">
        <v>182</v>
      </c>
      <c r="W90" s="34"/>
      <c r="Y90" s="165"/>
    </row>
    <row r="91" spans="1:26" ht="19.5" customHeight="1" x14ac:dyDescent="0.2">
      <c r="A91" s="276"/>
      <c r="B91" s="279"/>
      <c r="C91" s="296"/>
      <c r="D91" s="297"/>
      <c r="E91" s="311"/>
      <c r="F91" s="311"/>
      <c r="G91" s="304"/>
      <c r="H91" s="304"/>
      <c r="I91" s="307"/>
      <c r="J91" s="307"/>
      <c r="K91" s="311"/>
      <c r="L91" s="311"/>
      <c r="M91" s="265"/>
      <c r="N91" s="267"/>
      <c r="O91" s="270"/>
      <c r="P91" s="273"/>
      <c r="R91" s="34" t="s">
        <v>1099</v>
      </c>
      <c r="S91" s="34" t="s">
        <v>24</v>
      </c>
      <c r="W91" s="34"/>
      <c r="Y91" s="165"/>
    </row>
    <row r="92" spans="1:26" ht="19.5" customHeight="1" x14ac:dyDescent="0.2">
      <c r="A92" s="276"/>
      <c r="B92" s="279"/>
      <c r="C92" s="296"/>
      <c r="D92" s="297"/>
      <c r="E92" s="311"/>
      <c r="F92" s="311"/>
      <c r="G92" s="304"/>
      <c r="H92" s="304"/>
      <c r="I92" s="307"/>
      <c r="J92" s="307"/>
      <c r="K92" s="311"/>
      <c r="L92" s="311"/>
      <c r="M92" s="265"/>
      <c r="N92" s="267"/>
      <c r="O92" s="270"/>
      <c r="P92" s="273"/>
      <c r="R92" s="34"/>
      <c r="S92" s="34" t="s">
        <v>1100</v>
      </c>
      <c r="W92" s="34"/>
      <c r="Y92" s="165"/>
    </row>
    <row r="93" spans="1:26" ht="19.5" customHeight="1" x14ac:dyDescent="0.2">
      <c r="A93" s="276"/>
      <c r="B93" s="279"/>
      <c r="C93" s="296"/>
      <c r="D93" s="297"/>
      <c r="E93" s="311"/>
      <c r="F93" s="311"/>
      <c r="G93" s="304"/>
      <c r="H93" s="304"/>
      <c r="I93" s="307"/>
      <c r="J93" s="307"/>
      <c r="K93" s="311"/>
      <c r="L93" s="311"/>
      <c r="M93" s="265"/>
      <c r="N93" s="267"/>
      <c r="O93" s="270"/>
      <c r="P93" s="273"/>
      <c r="R93" s="34"/>
      <c r="S93" s="34" t="s">
        <v>1379</v>
      </c>
      <c r="U93" s="202" t="s">
        <v>182</v>
      </c>
      <c r="W93" s="34"/>
      <c r="Y93" s="165"/>
    </row>
    <row r="94" spans="1:26" ht="19.5" customHeight="1" x14ac:dyDescent="0.2">
      <c r="A94" s="276"/>
      <c r="B94" s="279"/>
      <c r="C94" s="296"/>
      <c r="D94" s="297"/>
      <c r="E94" s="311"/>
      <c r="F94" s="311"/>
      <c r="G94" s="304"/>
      <c r="H94" s="304"/>
      <c r="I94" s="307"/>
      <c r="J94" s="307"/>
      <c r="K94" s="311"/>
      <c r="L94" s="311"/>
      <c r="M94" s="265"/>
      <c r="N94" s="267"/>
      <c r="O94" s="270"/>
      <c r="P94" s="273"/>
      <c r="R94" s="34" t="s">
        <v>172</v>
      </c>
      <c r="S94" s="34" t="s">
        <v>32</v>
      </c>
      <c r="W94" s="34"/>
      <c r="Y94" s="165"/>
    </row>
    <row r="95" spans="1:26" ht="19.5" customHeight="1" x14ac:dyDescent="0.2">
      <c r="A95" s="276"/>
      <c r="B95" s="279"/>
      <c r="C95" s="296"/>
      <c r="D95" s="297"/>
      <c r="E95" s="311"/>
      <c r="F95" s="311"/>
      <c r="G95" s="304"/>
      <c r="H95" s="304"/>
      <c r="I95" s="307"/>
      <c r="J95" s="307"/>
      <c r="K95" s="311"/>
      <c r="L95" s="311"/>
      <c r="M95" s="265"/>
      <c r="N95" s="267"/>
      <c r="O95" s="270"/>
      <c r="P95" s="273"/>
      <c r="R95" s="34"/>
      <c r="S95" s="34" t="s">
        <v>178</v>
      </c>
      <c r="W95" s="34"/>
      <c r="Y95" s="165"/>
    </row>
    <row r="96" spans="1:26" ht="19.5" customHeight="1" x14ac:dyDescent="0.2">
      <c r="A96" s="276"/>
      <c r="B96" s="279"/>
      <c r="C96" s="296"/>
      <c r="D96" s="297"/>
      <c r="E96" s="311"/>
      <c r="F96" s="311"/>
      <c r="G96" s="304"/>
      <c r="H96" s="304"/>
      <c r="I96" s="307"/>
      <c r="J96" s="307"/>
      <c r="K96" s="311"/>
      <c r="L96" s="311"/>
      <c r="M96" s="265"/>
      <c r="N96" s="267"/>
      <c r="O96" s="270"/>
      <c r="P96" s="273"/>
      <c r="R96" s="34"/>
      <c r="S96" s="34" t="s">
        <v>1382</v>
      </c>
      <c r="W96" s="202" t="s">
        <v>182</v>
      </c>
      <c r="Y96" s="165"/>
    </row>
    <row r="97" spans="1:25" ht="19.5" customHeight="1" x14ac:dyDescent="0.2">
      <c r="A97" s="276"/>
      <c r="B97" s="279"/>
      <c r="C97" s="296"/>
      <c r="D97" s="297"/>
      <c r="E97" s="311"/>
      <c r="F97" s="311"/>
      <c r="G97" s="304"/>
      <c r="H97" s="304"/>
      <c r="I97" s="307"/>
      <c r="J97" s="307"/>
      <c r="K97" s="311"/>
      <c r="L97" s="311"/>
      <c r="M97" s="265"/>
      <c r="N97" s="267"/>
      <c r="O97" s="270"/>
      <c r="P97" s="273"/>
      <c r="R97" s="34"/>
      <c r="S97" s="34"/>
      <c r="W97" s="34"/>
      <c r="Y97" s="165"/>
    </row>
    <row r="98" spans="1:25" ht="19.5" customHeight="1" x14ac:dyDescent="0.2">
      <c r="A98" s="277"/>
      <c r="B98" s="280"/>
      <c r="C98" s="298"/>
      <c r="D98" s="299"/>
      <c r="E98" s="312"/>
      <c r="F98" s="312"/>
      <c r="G98" s="305"/>
      <c r="H98" s="305"/>
      <c r="I98" s="308"/>
      <c r="J98" s="308"/>
      <c r="K98" s="312"/>
      <c r="L98" s="312"/>
      <c r="M98" s="264"/>
      <c r="N98" s="268"/>
      <c r="O98" s="271"/>
      <c r="P98" s="274"/>
      <c r="Q98" s="62">
        <v>0.29166666666666669</v>
      </c>
      <c r="S98" s="34"/>
      <c r="W98" s="34"/>
    </row>
    <row r="99" spans="1:25" ht="19.5" customHeight="1" x14ac:dyDescent="0.2">
      <c r="A99" s="35" t="s">
        <v>34</v>
      </c>
      <c r="B99" s="36">
        <f>SUM(B73+1)</f>
        <v>45822</v>
      </c>
      <c r="C99" s="294"/>
      <c r="D99" s="295"/>
      <c r="E99" s="310"/>
      <c r="F99" s="310"/>
      <c r="G99" s="107"/>
      <c r="H99" s="107"/>
      <c r="I99" s="107"/>
      <c r="J99" s="107"/>
      <c r="K99" s="310"/>
      <c r="L99" s="310"/>
      <c r="M99" s="263">
        <f>(F99-E99)+(L99-K99)</f>
        <v>0</v>
      </c>
      <c r="N99" s="263">
        <f>(H99-G99)+(J99-I99)</f>
        <v>0</v>
      </c>
      <c r="O99" s="263">
        <f>(H99-G99)+(J99-I99)</f>
        <v>0</v>
      </c>
      <c r="P99" s="263">
        <f>SUM(M99:O100)</f>
        <v>0</v>
      </c>
    </row>
    <row r="100" spans="1:25" ht="19.5" customHeight="1" x14ac:dyDescent="0.2">
      <c r="A100" s="37" t="s">
        <v>35</v>
      </c>
      <c r="B100" s="36">
        <f>SUM(B99+1)</f>
        <v>45823</v>
      </c>
      <c r="C100" s="298"/>
      <c r="D100" s="299"/>
      <c r="E100" s="312"/>
      <c r="F100" s="312"/>
      <c r="G100" s="101"/>
      <c r="H100" s="101"/>
      <c r="I100" s="101"/>
      <c r="J100" s="101"/>
      <c r="K100" s="312"/>
      <c r="L100" s="312"/>
      <c r="M100" s="264"/>
      <c r="N100" s="264"/>
      <c r="O100" s="264"/>
      <c r="P100" s="264"/>
    </row>
    <row r="101" spans="1:25" ht="30" customHeight="1" x14ac:dyDescent="0.2">
      <c r="A101" s="38"/>
      <c r="B101" s="38"/>
      <c r="C101" s="38"/>
      <c r="D101" s="38"/>
      <c r="E101" s="39"/>
      <c r="F101" s="40"/>
      <c r="G101" s="40"/>
      <c r="H101" s="38"/>
      <c r="I101" s="38"/>
      <c r="J101" s="38"/>
      <c r="K101" s="41"/>
      <c r="L101" s="41"/>
      <c r="M101" s="41"/>
      <c r="N101" s="38"/>
    </row>
    <row r="102" spans="1:25" ht="30.75" customHeight="1" x14ac:dyDescent="0.2">
      <c r="A102" s="38"/>
      <c r="B102" s="38"/>
      <c r="C102" s="38"/>
      <c r="D102" s="38"/>
      <c r="F102" s="38"/>
      <c r="G102" s="38"/>
      <c r="H102" s="38"/>
      <c r="I102" s="38"/>
      <c r="J102" s="281" t="s">
        <v>36</v>
      </c>
      <c r="K102" s="281"/>
      <c r="L102" s="281"/>
      <c r="M102" s="108">
        <f>SUM(M9+M13+M41+M60+M73+M99+M100)</f>
        <v>0</v>
      </c>
      <c r="N102" s="110">
        <f>SUM(N9+N13+N41+N60+N73+N99+N100)</f>
        <v>0.72916666666666674</v>
      </c>
      <c r="O102" s="109">
        <f>SUM(O9+O13+O41+O60+O73+O99+O100)</f>
        <v>0.59236111111111101</v>
      </c>
      <c r="P102" s="111">
        <f>SUM(P9+P13+P41+P60+P73+P99+P100)</f>
        <v>1.3215277777777779</v>
      </c>
    </row>
    <row r="103" spans="1:25" ht="30.75" customHeight="1" x14ac:dyDescent="0.2">
      <c r="A103" s="38"/>
      <c r="B103" s="38"/>
      <c r="C103" s="38"/>
      <c r="D103" s="38"/>
      <c r="F103" s="38"/>
      <c r="G103" s="38"/>
      <c r="H103" s="38"/>
      <c r="I103" s="38"/>
      <c r="J103" s="281" t="s">
        <v>37</v>
      </c>
      <c r="K103" s="281"/>
      <c r="L103" s="282"/>
      <c r="M103" s="42"/>
      <c r="N103" s="51">
        <f>SUM(Q9:Q100)</f>
        <v>1.1666666666666667</v>
      </c>
      <c r="O103" s="43"/>
    </row>
    <row r="104" spans="1:25" ht="30.75" customHeight="1" x14ac:dyDescent="0.2">
      <c r="A104" s="38"/>
      <c r="B104" s="38"/>
      <c r="C104" s="38"/>
      <c r="D104" s="38"/>
      <c r="F104" s="38"/>
      <c r="G104" s="38"/>
      <c r="H104" s="38"/>
      <c r="I104" s="38"/>
      <c r="J104" s="281" t="s">
        <v>38</v>
      </c>
      <c r="K104" s="281"/>
      <c r="L104" s="282"/>
      <c r="M104" s="42"/>
      <c r="N104" s="51">
        <f>SUM(P102-N103)</f>
        <v>0.15486111111111112</v>
      </c>
      <c r="O104" s="43"/>
    </row>
    <row r="105" spans="1:25" ht="30.75" customHeight="1" x14ac:dyDescent="0.2">
      <c r="A105" s="38"/>
      <c r="B105" s="38"/>
      <c r="C105" s="38"/>
      <c r="D105" s="38"/>
      <c r="F105" s="38"/>
      <c r="G105" s="38"/>
      <c r="H105" s="38"/>
      <c r="I105" s="38"/>
      <c r="J105" s="281" t="s">
        <v>39</v>
      </c>
      <c r="K105" s="281"/>
      <c r="L105" s="282"/>
      <c r="M105" s="42"/>
      <c r="N105" s="51">
        <f>'SEM23'!N57</f>
        <v>9.2930555555555561</v>
      </c>
      <c r="O105" s="43"/>
    </row>
    <row r="106" spans="1:25" ht="30.75" customHeight="1" x14ac:dyDescent="0.2">
      <c r="H106" s="38"/>
      <c r="I106" s="38"/>
      <c r="J106" s="281" t="s">
        <v>40</v>
      </c>
      <c r="K106" s="281"/>
      <c r="L106" s="282"/>
      <c r="M106" s="44"/>
      <c r="N106" s="52">
        <f>N104+N105</f>
        <v>9.4479166666666679</v>
      </c>
      <c r="O106" s="45"/>
    </row>
    <row r="113" spans="6:9" x14ac:dyDescent="0.2">
      <c r="F113" s="38"/>
      <c r="G113" s="38"/>
      <c r="H113" s="38"/>
      <c r="I113" s="38"/>
    </row>
    <row r="114" spans="6:9" x14ac:dyDescent="0.2">
      <c r="F114" s="38"/>
      <c r="G114" s="38"/>
      <c r="H114" s="38"/>
      <c r="I114" s="38"/>
    </row>
    <row r="115" spans="6:9" x14ac:dyDescent="0.2">
      <c r="F115" s="38"/>
      <c r="G115" s="38"/>
      <c r="H115" s="38"/>
      <c r="I115" s="38"/>
    </row>
    <row r="116" spans="6:9" x14ac:dyDescent="0.2">
      <c r="F116" s="38"/>
      <c r="G116" s="38"/>
      <c r="H116" s="38"/>
      <c r="I116" s="38"/>
    </row>
    <row r="117" spans="6:9" x14ac:dyDescent="0.2">
      <c r="F117" s="38"/>
      <c r="G117" s="38"/>
      <c r="H117" s="38"/>
      <c r="I117" s="38"/>
    </row>
    <row r="118" spans="6:9" x14ac:dyDescent="0.2">
      <c r="F118" s="38"/>
      <c r="G118" s="38"/>
      <c r="H118" s="38"/>
      <c r="I118" s="38"/>
    </row>
  </sheetData>
  <mergeCells count="102">
    <mergeCell ref="G73:G98"/>
    <mergeCell ref="F73:F98"/>
    <mergeCell ref="F99:F100"/>
    <mergeCell ref="E99:E100"/>
    <mergeCell ref="U87:V87"/>
    <mergeCell ref="U84:V84"/>
    <mergeCell ref="U70:V70"/>
    <mergeCell ref="U82:V82"/>
    <mergeCell ref="U83:V83"/>
    <mergeCell ref="U85:V85"/>
    <mergeCell ref="U86:V86"/>
    <mergeCell ref="M99:M100"/>
    <mergeCell ref="N99:N100"/>
    <mergeCell ref="O99:O100"/>
    <mergeCell ref="P99:P100"/>
    <mergeCell ref="E73:E98"/>
    <mergeCell ref="E60:E72"/>
    <mergeCell ref="L13:L40"/>
    <mergeCell ref="K13:K40"/>
    <mergeCell ref="K41:K59"/>
    <mergeCell ref="L41:L59"/>
    <mergeCell ref="C99:D100"/>
    <mergeCell ref="J9:J12"/>
    <mergeCell ref="J13:J40"/>
    <mergeCell ref="J41:J59"/>
    <mergeCell ref="J60:J72"/>
    <mergeCell ref="J73:J98"/>
    <mergeCell ref="I9:I12"/>
    <mergeCell ref="I13:I40"/>
    <mergeCell ref="I41:I59"/>
    <mergeCell ref="I60:I72"/>
    <mergeCell ref="I73:I98"/>
    <mergeCell ref="H9:H12"/>
    <mergeCell ref="H13:H40"/>
    <mergeCell ref="H41:H59"/>
    <mergeCell ref="H60:H72"/>
    <mergeCell ref="H73:H98"/>
    <mergeCell ref="G9:G12"/>
    <mergeCell ref="G13:G40"/>
    <mergeCell ref="G41:G59"/>
    <mergeCell ref="G60:G72"/>
    <mergeCell ref="B41:B59"/>
    <mergeCell ref="E9:E12"/>
    <mergeCell ref="F9:F12"/>
    <mergeCell ref="F13:F40"/>
    <mergeCell ref="F41:F59"/>
    <mergeCell ref="F60:F72"/>
    <mergeCell ref="E41:E59"/>
    <mergeCell ref="E13:E40"/>
    <mergeCell ref="C9:D12"/>
    <mergeCell ref="C13:D40"/>
    <mergeCell ref="C41:D59"/>
    <mergeCell ref="C60:D72"/>
    <mergeCell ref="B60:B72"/>
    <mergeCell ref="Q6:Q7"/>
    <mergeCell ref="A1:N1"/>
    <mergeCell ref="G6:H6"/>
    <mergeCell ref="I6:J6"/>
    <mergeCell ref="K6:L6"/>
    <mergeCell ref="M6:P6"/>
    <mergeCell ref="M9:M12"/>
    <mergeCell ref="N9:N12"/>
    <mergeCell ref="O9:O12"/>
    <mergeCell ref="P9:P12"/>
    <mergeCell ref="B9:B12"/>
    <mergeCell ref="K9:K12"/>
    <mergeCell ref="L9:L12"/>
    <mergeCell ref="B73:B98"/>
    <mergeCell ref="A9:A12"/>
    <mergeCell ref="A13:A40"/>
    <mergeCell ref="A41:A59"/>
    <mergeCell ref="A60:A72"/>
    <mergeCell ref="N41:N59"/>
    <mergeCell ref="O41:O59"/>
    <mergeCell ref="P41:P59"/>
    <mergeCell ref="M60:M72"/>
    <mergeCell ref="N60:N72"/>
    <mergeCell ref="O60:O72"/>
    <mergeCell ref="P60:P72"/>
    <mergeCell ref="C73:D98"/>
    <mergeCell ref="M13:M40"/>
    <mergeCell ref="N13:N40"/>
    <mergeCell ref="O13:O40"/>
    <mergeCell ref="P13:P40"/>
    <mergeCell ref="M73:M98"/>
    <mergeCell ref="N73:N98"/>
    <mergeCell ref="O73:O98"/>
    <mergeCell ref="P73:P98"/>
    <mergeCell ref="M41:M59"/>
    <mergeCell ref="A73:A98"/>
    <mergeCell ref="B13:B40"/>
    <mergeCell ref="J106:L106"/>
    <mergeCell ref="J102:L102"/>
    <mergeCell ref="J103:L103"/>
    <mergeCell ref="J104:L104"/>
    <mergeCell ref="J105:L105"/>
    <mergeCell ref="L60:L72"/>
    <mergeCell ref="K60:K72"/>
    <mergeCell ref="K73:K98"/>
    <mergeCell ref="L73:L98"/>
    <mergeCell ref="L99:L100"/>
    <mergeCell ref="K99:K100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6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101">
    <pageSetUpPr fitToPage="1"/>
  </sheetPr>
  <dimension ref="A1:AD146"/>
  <sheetViews>
    <sheetView topLeftCell="A93" zoomScale="85" zoomScaleNormal="85" workbookViewId="0">
      <selection activeCell="W112" sqref="W112:X112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7.85546875" customWidth="1"/>
    <col min="22" max="22" width="13.28515625" customWidth="1"/>
    <col min="23" max="23" width="14.7109375" customWidth="1"/>
  </cols>
  <sheetData>
    <row r="1" spans="1:24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4" ht="60.6" hidden="1" customHeight="1" x14ac:dyDescent="0.2"/>
    <row r="3" spans="1:24" s="3" customFormat="1" ht="12.75" customHeight="1" x14ac:dyDescent="0.2">
      <c r="K3" s="4"/>
      <c r="L3" s="4"/>
      <c r="M3" s="4"/>
      <c r="O3" s="5"/>
      <c r="P3" s="5"/>
      <c r="Q3" s="60"/>
    </row>
    <row r="4" spans="1:24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4" ht="39" customHeight="1" x14ac:dyDescent="0.2">
      <c r="A5" s="12" t="s">
        <v>92</v>
      </c>
      <c r="B5" s="13" t="s">
        <v>3</v>
      </c>
      <c r="C5" s="14">
        <f>SUM('SEM24'!B100+1)</f>
        <v>45824</v>
      </c>
      <c r="D5" s="15" t="s">
        <v>4</v>
      </c>
      <c r="E5" s="16">
        <f>SUM(B128)</f>
        <v>45830</v>
      </c>
      <c r="F5" s="17"/>
      <c r="G5" s="17"/>
      <c r="H5" s="17"/>
      <c r="I5" s="17"/>
      <c r="J5" s="17"/>
      <c r="K5" s="18"/>
      <c r="L5" s="18"/>
      <c r="P5" s="19"/>
    </row>
    <row r="6" spans="1:24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4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4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4" ht="19.5" customHeight="1" x14ac:dyDescent="0.2">
      <c r="A9" s="275" t="s">
        <v>20</v>
      </c>
      <c r="B9" s="278">
        <f>SUM(C5)</f>
        <v>45824</v>
      </c>
      <c r="C9" s="294" t="s">
        <v>1397</v>
      </c>
      <c r="D9" s="295"/>
      <c r="E9" s="310"/>
      <c r="F9" s="310"/>
      <c r="G9" s="303">
        <v>0.35625000000000001</v>
      </c>
      <c r="H9" s="303">
        <v>0.52083333333333337</v>
      </c>
      <c r="I9" s="306">
        <v>0.56944444444444442</v>
      </c>
      <c r="J9" s="306">
        <v>0.73888888888888893</v>
      </c>
      <c r="K9" s="310"/>
      <c r="L9" s="310"/>
      <c r="M9" s="263">
        <f>(F39-E39)+(L39-K39)</f>
        <v>0</v>
      </c>
      <c r="N9" s="266">
        <f>(H9-G9)</f>
        <v>0.16458333333333336</v>
      </c>
      <c r="O9" s="269">
        <f>(J9-I9)</f>
        <v>0.16944444444444451</v>
      </c>
      <c r="P9" s="272">
        <f>SUM(M9:O39)</f>
        <v>0.33402777777777787</v>
      </c>
      <c r="R9" s="34" t="s">
        <v>171</v>
      </c>
      <c r="S9" t="s">
        <v>24</v>
      </c>
      <c r="U9" s="180"/>
      <c r="X9" s="34"/>
    </row>
    <row r="10" spans="1:24" ht="19.5" customHeight="1" x14ac:dyDescent="0.2">
      <c r="A10" s="276"/>
      <c r="B10" s="279"/>
      <c r="C10" s="296"/>
      <c r="D10" s="297"/>
      <c r="E10" s="311"/>
      <c r="F10" s="311"/>
      <c r="G10" s="304"/>
      <c r="H10" s="304"/>
      <c r="I10" s="307"/>
      <c r="J10" s="307"/>
      <c r="K10" s="311"/>
      <c r="L10" s="311"/>
      <c r="M10" s="265"/>
      <c r="N10" s="267"/>
      <c r="O10" s="270"/>
      <c r="P10" s="273"/>
      <c r="S10" t="s">
        <v>179</v>
      </c>
      <c r="X10" s="34"/>
    </row>
    <row r="11" spans="1:24" ht="19.5" customHeight="1" x14ac:dyDescent="0.2">
      <c r="A11" s="276"/>
      <c r="B11" s="279"/>
      <c r="C11" s="296"/>
      <c r="D11" s="297"/>
      <c r="E11" s="311"/>
      <c r="F11" s="311"/>
      <c r="G11" s="304"/>
      <c r="H11" s="304"/>
      <c r="I11" s="307"/>
      <c r="J11" s="307"/>
      <c r="K11" s="311"/>
      <c r="L11" s="311"/>
      <c r="M11" s="265"/>
      <c r="N11" s="267"/>
      <c r="O11" s="270"/>
      <c r="P11" s="273"/>
      <c r="S11" t="s">
        <v>1384</v>
      </c>
      <c r="U11" s="202" t="s">
        <v>182</v>
      </c>
    </row>
    <row r="12" spans="1:24" ht="19.5" customHeight="1" x14ac:dyDescent="0.2">
      <c r="A12" s="276"/>
      <c r="B12" s="279"/>
      <c r="C12" s="296"/>
      <c r="D12" s="297"/>
      <c r="E12" s="311"/>
      <c r="F12" s="311"/>
      <c r="G12" s="304"/>
      <c r="H12" s="304"/>
      <c r="I12" s="307"/>
      <c r="J12" s="307"/>
      <c r="K12" s="311"/>
      <c r="L12" s="311"/>
      <c r="M12" s="265"/>
      <c r="N12" s="267"/>
      <c r="O12" s="270"/>
      <c r="P12" s="273"/>
      <c r="R12" t="s">
        <v>1336</v>
      </c>
      <c r="S12" s="34" t="s">
        <v>24</v>
      </c>
      <c r="T12" s="180"/>
      <c r="W12" s="34"/>
    </row>
    <row r="13" spans="1:24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11"/>
      <c r="L13" s="311"/>
      <c r="M13" s="265"/>
      <c r="N13" s="267"/>
      <c r="O13" s="270"/>
      <c r="P13" s="273"/>
      <c r="S13" t="s">
        <v>1337</v>
      </c>
      <c r="W13" s="34"/>
    </row>
    <row r="14" spans="1:24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R14" s="34"/>
      <c r="S14" s="34" t="s">
        <v>1366</v>
      </c>
      <c r="W14" s="34"/>
    </row>
    <row r="15" spans="1:24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265"/>
      <c r="N15" s="267"/>
      <c r="O15" s="270"/>
      <c r="P15" s="273"/>
      <c r="R15" s="34"/>
      <c r="S15" s="34"/>
      <c r="T15" t="s">
        <v>1367</v>
      </c>
      <c r="V15" t="s">
        <v>1369</v>
      </c>
      <c r="W15" s="34"/>
      <c r="X15" s="205" t="s">
        <v>644</v>
      </c>
    </row>
    <row r="16" spans="1:24" ht="19.5" customHeight="1" x14ac:dyDescent="0.2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11"/>
      <c r="L16" s="311"/>
      <c r="M16" s="265"/>
      <c r="N16" s="267"/>
      <c r="O16" s="270"/>
      <c r="P16" s="273"/>
      <c r="R16" s="34"/>
      <c r="S16" s="34"/>
      <c r="T16" t="s">
        <v>1368</v>
      </c>
      <c r="V16" t="s">
        <v>1370</v>
      </c>
      <c r="W16" s="34"/>
      <c r="X16" s="205" t="s">
        <v>644</v>
      </c>
    </row>
    <row r="17" spans="1:30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265"/>
      <c r="N17" s="267"/>
      <c r="O17" s="270"/>
      <c r="P17" s="273"/>
      <c r="R17" s="34"/>
      <c r="S17" s="34" t="s">
        <v>1378</v>
      </c>
      <c r="U17" s="205" t="s">
        <v>644</v>
      </c>
      <c r="W17" s="34"/>
      <c r="X17" s="34"/>
    </row>
    <row r="18" spans="1:30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R18" s="38" t="s">
        <v>242</v>
      </c>
      <c r="S18" s="225"/>
    </row>
    <row r="19" spans="1:30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265"/>
      <c r="N19" s="267"/>
      <c r="O19" s="270"/>
      <c r="P19" s="273"/>
      <c r="R19" s="38"/>
      <c r="S19" s="38" t="s">
        <v>477</v>
      </c>
    </row>
    <row r="20" spans="1:30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265"/>
      <c r="N20" s="267"/>
      <c r="O20" s="270"/>
      <c r="P20" s="273"/>
      <c r="R20" s="38"/>
      <c r="S20" s="38" t="s">
        <v>528</v>
      </c>
    </row>
    <row r="21" spans="1:30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265"/>
      <c r="N21" s="267"/>
      <c r="O21" s="270"/>
      <c r="P21" s="273"/>
      <c r="R21" s="38" t="s">
        <v>231</v>
      </c>
      <c r="S21" s="38" t="s">
        <v>23</v>
      </c>
    </row>
    <row r="22" spans="1:30" ht="19.5" customHeight="1" x14ac:dyDescent="0.2">
      <c r="A22" s="276"/>
      <c r="B22" s="279"/>
      <c r="C22" s="296"/>
      <c r="D22" s="297"/>
      <c r="E22" s="311"/>
      <c r="F22" s="311"/>
      <c r="G22" s="304"/>
      <c r="H22" s="304"/>
      <c r="I22" s="307"/>
      <c r="J22" s="307"/>
      <c r="K22" s="311"/>
      <c r="L22" s="311"/>
      <c r="M22" s="265"/>
      <c r="N22" s="267"/>
      <c r="O22" s="270"/>
      <c r="P22" s="273"/>
      <c r="R22" s="38"/>
      <c r="S22" s="38" t="s">
        <v>148</v>
      </c>
    </row>
    <row r="23" spans="1:30" ht="19.5" customHeight="1" x14ac:dyDescent="0.2">
      <c r="A23" s="276"/>
      <c r="B23" s="279"/>
      <c r="C23" s="296"/>
      <c r="D23" s="297"/>
      <c r="E23" s="311"/>
      <c r="F23" s="311"/>
      <c r="G23" s="304"/>
      <c r="H23" s="304"/>
      <c r="I23" s="307"/>
      <c r="J23" s="307"/>
      <c r="K23" s="311"/>
      <c r="L23" s="311"/>
      <c r="M23" s="265"/>
      <c r="N23" s="267"/>
      <c r="O23" s="270"/>
      <c r="P23" s="273"/>
      <c r="R23" s="38"/>
      <c r="S23" s="38" t="s">
        <v>1385</v>
      </c>
    </row>
    <row r="24" spans="1:30" ht="19.5" customHeight="1" x14ac:dyDescent="0.2">
      <c r="A24" s="276"/>
      <c r="B24" s="279"/>
      <c r="C24" s="296"/>
      <c r="D24" s="297"/>
      <c r="E24" s="311"/>
      <c r="F24" s="311"/>
      <c r="G24" s="304"/>
      <c r="H24" s="304"/>
      <c r="I24" s="307"/>
      <c r="J24" s="307"/>
      <c r="K24" s="311"/>
      <c r="L24" s="311"/>
      <c r="M24" s="265"/>
      <c r="N24" s="267"/>
      <c r="O24" s="270"/>
      <c r="P24" s="273"/>
      <c r="R24" s="38"/>
      <c r="S24" s="38"/>
      <c r="T24" t="s">
        <v>1386</v>
      </c>
      <c r="V24" s="428" t="s">
        <v>595</v>
      </c>
      <c r="W24" s="429"/>
      <c r="X24" s="205" t="s">
        <v>644</v>
      </c>
      <c r="Y24" s="197" t="s">
        <v>694</v>
      </c>
      <c r="Z24" s="197">
        <v>1022546</v>
      </c>
      <c r="AA24" s="330" t="s">
        <v>1400</v>
      </c>
      <c r="AB24" s="358"/>
      <c r="AC24" s="358"/>
    </row>
    <row r="25" spans="1:30" ht="19.5" customHeight="1" x14ac:dyDescent="0.2">
      <c r="A25" s="276"/>
      <c r="B25" s="279"/>
      <c r="C25" s="296"/>
      <c r="D25" s="297"/>
      <c r="E25" s="311"/>
      <c r="F25" s="311"/>
      <c r="G25" s="304"/>
      <c r="H25" s="304"/>
      <c r="I25" s="307"/>
      <c r="J25" s="307"/>
      <c r="K25" s="311"/>
      <c r="L25" s="311"/>
      <c r="M25" s="265"/>
      <c r="N25" s="267"/>
      <c r="O25" s="270"/>
      <c r="P25" s="273"/>
      <c r="R25" s="38"/>
      <c r="S25" s="38"/>
      <c r="V25" s="428" t="s">
        <v>596</v>
      </c>
      <c r="W25" s="429"/>
      <c r="X25" s="205" t="s">
        <v>644</v>
      </c>
    </row>
    <row r="26" spans="1:30" ht="19.5" customHeight="1" x14ac:dyDescent="0.2">
      <c r="A26" s="276"/>
      <c r="B26" s="279"/>
      <c r="C26" s="296"/>
      <c r="D26" s="297"/>
      <c r="E26" s="311"/>
      <c r="F26" s="311"/>
      <c r="G26" s="304"/>
      <c r="H26" s="304"/>
      <c r="I26" s="307"/>
      <c r="J26" s="307"/>
      <c r="K26" s="311"/>
      <c r="L26" s="311"/>
      <c r="M26" s="265"/>
      <c r="N26" s="267"/>
      <c r="O26" s="270"/>
      <c r="P26" s="273"/>
      <c r="R26" s="38"/>
      <c r="S26" s="38"/>
      <c r="T26" t="s">
        <v>1387</v>
      </c>
      <c r="V26" s="317" t="s">
        <v>1388</v>
      </c>
      <c r="W26" s="317"/>
      <c r="X26" s="202" t="s">
        <v>182</v>
      </c>
      <c r="Y26" s="197" t="s">
        <v>694</v>
      </c>
      <c r="Z26" s="197">
        <v>1022529</v>
      </c>
      <c r="AA26" s="358" t="s">
        <v>1320</v>
      </c>
      <c r="AB26" s="358"/>
      <c r="AC26" s="358"/>
    </row>
    <row r="27" spans="1:30" ht="19.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11"/>
      <c r="L27" s="311"/>
      <c r="M27" s="265"/>
      <c r="N27" s="267"/>
      <c r="O27" s="270"/>
      <c r="P27" s="273"/>
      <c r="R27" s="38"/>
      <c r="S27" s="38"/>
      <c r="V27" s="317" t="s">
        <v>1389</v>
      </c>
      <c r="W27" s="317"/>
      <c r="X27" s="202" t="s">
        <v>182</v>
      </c>
    </row>
    <row r="28" spans="1:30" ht="19.5" customHeight="1" x14ac:dyDescent="0.2">
      <c r="A28" s="276"/>
      <c r="B28" s="279"/>
      <c r="C28" s="296"/>
      <c r="D28" s="297"/>
      <c r="E28" s="311"/>
      <c r="F28" s="311"/>
      <c r="G28" s="304"/>
      <c r="H28" s="304"/>
      <c r="I28" s="307"/>
      <c r="J28" s="307"/>
      <c r="K28" s="311"/>
      <c r="L28" s="311"/>
      <c r="M28" s="265"/>
      <c r="N28" s="267"/>
      <c r="O28" s="270"/>
      <c r="P28" s="273"/>
      <c r="R28" s="38"/>
      <c r="S28" s="38"/>
      <c r="T28" t="s">
        <v>1390</v>
      </c>
      <c r="V28" s="317" t="s">
        <v>1391</v>
      </c>
      <c r="W28" s="317"/>
      <c r="X28" s="202" t="s">
        <v>182</v>
      </c>
      <c r="Y28" s="197" t="s">
        <v>694</v>
      </c>
      <c r="Z28" s="197">
        <v>1022528</v>
      </c>
      <c r="AA28" s="358" t="s">
        <v>1320</v>
      </c>
      <c r="AB28" s="358"/>
      <c r="AC28" s="358"/>
    </row>
    <row r="29" spans="1:30" ht="19.5" customHeight="1" x14ac:dyDescent="0.2">
      <c r="A29" s="276"/>
      <c r="B29" s="279"/>
      <c r="C29" s="296"/>
      <c r="D29" s="297"/>
      <c r="E29" s="311"/>
      <c r="F29" s="311"/>
      <c r="G29" s="304"/>
      <c r="H29" s="304"/>
      <c r="I29" s="307"/>
      <c r="J29" s="307"/>
      <c r="K29" s="311"/>
      <c r="L29" s="311"/>
      <c r="M29" s="265"/>
      <c r="N29" s="267"/>
      <c r="O29" s="270"/>
      <c r="P29" s="273"/>
      <c r="R29" s="38"/>
      <c r="S29" s="38"/>
      <c r="V29" s="317" t="s">
        <v>1392</v>
      </c>
      <c r="W29" s="317"/>
      <c r="X29" s="202" t="s">
        <v>182</v>
      </c>
    </row>
    <row r="30" spans="1:30" ht="19.5" customHeight="1" x14ac:dyDescent="0.2">
      <c r="A30" s="276"/>
      <c r="B30" s="279"/>
      <c r="C30" s="296"/>
      <c r="D30" s="297"/>
      <c r="E30" s="311"/>
      <c r="F30" s="311"/>
      <c r="G30" s="304"/>
      <c r="H30" s="304"/>
      <c r="I30" s="307"/>
      <c r="J30" s="307"/>
      <c r="K30" s="311"/>
      <c r="L30" s="311"/>
      <c r="M30" s="265"/>
      <c r="N30" s="267"/>
      <c r="O30" s="270"/>
      <c r="P30" s="273"/>
      <c r="R30" s="38"/>
      <c r="S30" s="38"/>
      <c r="T30" t="s">
        <v>1393</v>
      </c>
      <c r="V30" s="317" t="s">
        <v>1394</v>
      </c>
      <c r="W30" s="317"/>
      <c r="X30" s="202" t="s">
        <v>182</v>
      </c>
      <c r="Y30" s="197" t="s">
        <v>694</v>
      </c>
      <c r="Z30" s="197">
        <v>1022532</v>
      </c>
      <c r="AA30" s="358" t="s">
        <v>1320</v>
      </c>
      <c r="AB30" s="358"/>
      <c r="AC30" s="358"/>
    </row>
    <row r="31" spans="1:30" ht="19.5" customHeight="1" x14ac:dyDescent="0.2">
      <c r="A31" s="276"/>
      <c r="B31" s="279"/>
      <c r="C31" s="296"/>
      <c r="D31" s="297"/>
      <c r="E31" s="311"/>
      <c r="F31" s="311"/>
      <c r="G31" s="304"/>
      <c r="H31" s="304"/>
      <c r="I31" s="307"/>
      <c r="J31" s="307"/>
      <c r="K31" s="311"/>
      <c r="L31" s="311"/>
      <c r="M31" s="265"/>
      <c r="N31" s="267"/>
      <c r="O31" s="270"/>
      <c r="P31" s="273"/>
      <c r="R31" s="38"/>
      <c r="S31" s="38"/>
      <c r="V31" s="317" t="s">
        <v>1395</v>
      </c>
      <c r="W31" s="317"/>
      <c r="X31" s="202" t="s">
        <v>182</v>
      </c>
    </row>
    <row r="32" spans="1:30" ht="19.5" customHeight="1" x14ac:dyDescent="0.2">
      <c r="A32" s="276"/>
      <c r="B32" s="279"/>
      <c r="C32" s="296"/>
      <c r="D32" s="297"/>
      <c r="E32" s="311"/>
      <c r="F32" s="311"/>
      <c r="G32" s="304"/>
      <c r="H32" s="304"/>
      <c r="I32" s="307"/>
      <c r="J32" s="307"/>
      <c r="K32" s="311"/>
      <c r="L32" s="311"/>
      <c r="M32" s="265"/>
      <c r="N32" s="267"/>
      <c r="O32" s="270"/>
      <c r="P32" s="273"/>
      <c r="R32" s="38"/>
      <c r="S32" s="38"/>
      <c r="T32" t="s">
        <v>1396</v>
      </c>
      <c r="V32" s="430" t="s">
        <v>467</v>
      </c>
      <c r="W32" s="430"/>
      <c r="X32" s="202" t="s">
        <v>182</v>
      </c>
      <c r="Y32" s="197" t="s">
        <v>694</v>
      </c>
      <c r="Z32" s="197">
        <v>1022533</v>
      </c>
      <c r="AA32" s="358" t="s">
        <v>1398</v>
      </c>
      <c r="AB32" s="358"/>
      <c r="AC32" s="358"/>
      <c r="AD32" s="358"/>
    </row>
    <row r="33" spans="1:29" ht="19.5" customHeight="1" x14ac:dyDescent="0.2">
      <c r="A33" s="276"/>
      <c r="B33" s="279"/>
      <c r="C33" s="296"/>
      <c r="D33" s="297"/>
      <c r="E33" s="311"/>
      <c r="F33" s="311"/>
      <c r="G33" s="304"/>
      <c r="H33" s="304"/>
      <c r="I33" s="307"/>
      <c r="J33" s="307"/>
      <c r="K33" s="311"/>
      <c r="L33" s="311"/>
      <c r="M33" s="265"/>
      <c r="N33" s="267"/>
      <c r="O33" s="270"/>
      <c r="P33" s="273"/>
      <c r="R33" s="38"/>
      <c r="S33" s="38"/>
      <c r="V33" s="430" t="s">
        <v>468</v>
      </c>
      <c r="W33" s="430"/>
      <c r="X33" s="202" t="s">
        <v>182</v>
      </c>
    </row>
    <row r="34" spans="1:29" ht="19.5" customHeight="1" x14ac:dyDescent="0.2">
      <c r="A34" s="276"/>
      <c r="B34" s="279"/>
      <c r="C34" s="296"/>
      <c r="D34" s="297"/>
      <c r="E34" s="311"/>
      <c r="F34" s="311"/>
      <c r="G34" s="304"/>
      <c r="H34" s="304"/>
      <c r="I34" s="307"/>
      <c r="J34" s="307"/>
      <c r="K34" s="311"/>
      <c r="L34" s="311"/>
      <c r="M34" s="265"/>
      <c r="N34" s="267"/>
      <c r="O34" s="270"/>
      <c r="P34" s="273"/>
      <c r="R34" s="38"/>
      <c r="S34" s="38"/>
      <c r="T34" s="34" t="s">
        <v>1140</v>
      </c>
      <c r="V34" s="428" t="s">
        <v>1402</v>
      </c>
      <c r="W34" s="429"/>
      <c r="X34" s="202" t="s">
        <v>182</v>
      </c>
      <c r="Y34" s="197" t="s">
        <v>694</v>
      </c>
      <c r="Z34" s="197">
        <v>1022544</v>
      </c>
      <c r="AA34" s="358" t="s">
        <v>1320</v>
      </c>
      <c r="AB34" s="358"/>
      <c r="AC34" s="358"/>
    </row>
    <row r="35" spans="1:29" ht="19.5" customHeight="1" x14ac:dyDescent="0.2">
      <c r="A35" s="276"/>
      <c r="B35" s="279"/>
      <c r="C35" s="296"/>
      <c r="D35" s="297"/>
      <c r="E35" s="311"/>
      <c r="F35" s="311"/>
      <c r="G35" s="304"/>
      <c r="H35" s="304"/>
      <c r="I35" s="307"/>
      <c r="J35" s="307"/>
      <c r="K35" s="311"/>
      <c r="L35" s="311"/>
      <c r="M35" s="265"/>
      <c r="N35" s="267"/>
      <c r="O35" s="270"/>
      <c r="P35" s="273"/>
      <c r="R35" s="38"/>
      <c r="S35" s="38"/>
      <c r="T35" s="34" t="s">
        <v>1401</v>
      </c>
      <c r="V35" s="428" t="s">
        <v>1403</v>
      </c>
      <c r="W35" s="429"/>
      <c r="X35" s="202" t="s">
        <v>182</v>
      </c>
      <c r="Y35" s="197" t="s">
        <v>694</v>
      </c>
      <c r="Z35" s="197">
        <v>1022544</v>
      </c>
      <c r="AA35" s="358" t="s">
        <v>1320</v>
      </c>
      <c r="AB35" s="358"/>
      <c r="AC35" s="358"/>
    </row>
    <row r="36" spans="1:29" ht="19.5" customHeight="1" x14ac:dyDescent="0.2">
      <c r="A36" s="276"/>
      <c r="B36" s="279"/>
      <c r="C36" s="296"/>
      <c r="D36" s="297"/>
      <c r="E36" s="311"/>
      <c r="F36" s="311"/>
      <c r="G36" s="304"/>
      <c r="H36" s="304"/>
      <c r="I36" s="307"/>
      <c r="J36" s="307"/>
      <c r="K36" s="311"/>
      <c r="L36" s="311"/>
      <c r="M36" s="265"/>
      <c r="N36" s="267"/>
      <c r="O36" s="270"/>
      <c r="P36" s="273"/>
      <c r="R36" s="38" t="s">
        <v>975</v>
      </c>
      <c r="S36" s="38" t="s">
        <v>32</v>
      </c>
      <c r="V36" s="1"/>
      <c r="W36" s="1"/>
      <c r="X36" s="34"/>
    </row>
    <row r="37" spans="1:29" ht="19.5" customHeight="1" x14ac:dyDescent="0.2">
      <c r="A37" s="276"/>
      <c r="B37" s="279"/>
      <c r="C37" s="296"/>
      <c r="D37" s="297"/>
      <c r="E37" s="311"/>
      <c r="F37" s="311"/>
      <c r="G37" s="304"/>
      <c r="H37" s="304"/>
      <c r="I37" s="307"/>
      <c r="J37" s="307"/>
      <c r="K37" s="311"/>
      <c r="L37" s="311"/>
      <c r="M37" s="265"/>
      <c r="N37" s="267"/>
      <c r="O37" s="270"/>
      <c r="P37" s="273"/>
      <c r="R37" s="38"/>
      <c r="S37" s="38" t="s">
        <v>976</v>
      </c>
      <c r="V37" s="1"/>
      <c r="W37" s="1"/>
      <c r="X37" s="34"/>
    </row>
    <row r="38" spans="1:29" ht="19.5" customHeight="1" x14ac:dyDescent="0.2">
      <c r="A38" s="276"/>
      <c r="B38" s="279"/>
      <c r="C38" s="296"/>
      <c r="D38" s="297"/>
      <c r="E38" s="311"/>
      <c r="F38" s="311"/>
      <c r="G38" s="304"/>
      <c r="H38" s="304"/>
      <c r="I38" s="307"/>
      <c r="J38" s="307"/>
      <c r="K38" s="311"/>
      <c r="L38" s="311"/>
      <c r="M38" s="265"/>
      <c r="N38" s="267"/>
      <c r="O38" s="270"/>
      <c r="P38" s="273"/>
      <c r="R38" s="38"/>
      <c r="S38" s="38" t="s">
        <v>1399</v>
      </c>
      <c r="V38" s="1"/>
      <c r="W38" s="1"/>
      <c r="X38" s="202" t="s">
        <v>182</v>
      </c>
    </row>
    <row r="39" spans="1:29" ht="19.5" customHeight="1" x14ac:dyDescent="0.2">
      <c r="A39" s="277"/>
      <c r="B39" s="280"/>
      <c r="C39" s="298"/>
      <c r="D39" s="299"/>
      <c r="E39" s="312"/>
      <c r="F39" s="312"/>
      <c r="G39" s="305"/>
      <c r="H39" s="305"/>
      <c r="I39" s="308"/>
      <c r="J39" s="308"/>
      <c r="K39" s="312"/>
      <c r="L39" s="312"/>
      <c r="M39" s="264"/>
      <c r="N39" s="268"/>
      <c r="O39" s="271"/>
      <c r="P39" s="274"/>
      <c r="Q39" s="62">
        <v>0.29166666666666669</v>
      </c>
      <c r="S39" s="34"/>
      <c r="V39" s="34"/>
    </row>
    <row r="40" spans="1:29" ht="19.5" customHeight="1" x14ac:dyDescent="0.2">
      <c r="A40" s="275" t="s">
        <v>22</v>
      </c>
      <c r="B40" s="278">
        <f>SUM(B9+1)</f>
        <v>45825</v>
      </c>
      <c r="C40" s="294" t="s">
        <v>1410</v>
      </c>
      <c r="D40" s="295"/>
      <c r="E40" s="310"/>
      <c r="F40" s="310"/>
      <c r="G40" s="303">
        <v>0.3347222222222222</v>
      </c>
      <c r="H40" s="303">
        <v>0.5</v>
      </c>
      <c r="I40" s="306">
        <v>0.55208333333333337</v>
      </c>
      <c r="J40" s="306">
        <v>0.6875</v>
      </c>
      <c r="K40" s="310"/>
      <c r="L40" s="310"/>
      <c r="M40" s="263">
        <f>(F58-E58)+(L58-K58)</f>
        <v>0</v>
      </c>
      <c r="N40" s="266">
        <f>(H40-G40)</f>
        <v>0.1652777777777778</v>
      </c>
      <c r="O40" s="269">
        <f>(J40-I40)</f>
        <v>0.13541666666666663</v>
      </c>
      <c r="P40" s="272">
        <f>SUM(M40:O58)</f>
        <v>0.30069444444444443</v>
      </c>
      <c r="R40" s="34" t="s">
        <v>231</v>
      </c>
      <c r="S40" s="176" t="s">
        <v>24</v>
      </c>
    </row>
    <row r="41" spans="1:29" ht="19.5" customHeight="1" x14ac:dyDescent="0.2">
      <c r="A41" s="276"/>
      <c r="B41" s="279"/>
      <c r="C41" s="296"/>
      <c r="D41" s="297"/>
      <c r="E41" s="311"/>
      <c r="F41" s="311"/>
      <c r="G41" s="304"/>
      <c r="H41" s="304"/>
      <c r="I41" s="307"/>
      <c r="J41" s="307"/>
      <c r="K41" s="311"/>
      <c r="L41" s="311"/>
      <c r="M41" s="265"/>
      <c r="N41" s="267"/>
      <c r="O41" s="270"/>
      <c r="P41" s="273"/>
      <c r="S41" s="38" t="s">
        <v>148</v>
      </c>
    </row>
    <row r="42" spans="1:29" ht="19.5" customHeight="1" x14ac:dyDescent="0.2">
      <c r="A42" s="276"/>
      <c r="B42" s="279"/>
      <c r="C42" s="296"/>
      <c r="D42" s="297"/>
      <c r="E42" s="311"/>
      <c r="F42" s="311"/>
      <c r="G42" s="304"/>
      <c r="H42" s="304"/>
      <c r="I42" s="307"/>
      <c r="J42" s="307"/>
      <c r="K42" s="311"/>
      <c r="L42" s="311"/>
      <c r="M42" s="265"/>
      <c r="N42" s="267"/>
      <c r="O42" s="270"/>
      <c r="P42" s="273"/>
      <c r="S42" s="38" t="s">
        <v>1404</v>
      </c>
      <c r="T42" s="34"/>
      <c r="X42" s="202" t="s">
        <v>182</v>
      </c>
    </row>
    <row r="43" spans="1:29" ht="19.5" customHeight="1" x14ac:dyDescent="0.2">
      <c r="A43" s="276"/>
      <c r="B43" s="279"/>
      <c r="C43" s="296"/>
      <c r="D43" s="297"/>
      <c r="E43" s="311"/>
      <c r="F43" s="311"/>
      <c r="G43" s="304"/>
      <c r="H43" s="304"/>
      <c r="I43" s="307"/>
      <c r="J43" s="307"/>
      <c r="K43" s="311"/>
      <c r="L43" s="311"/>
      <c r="M43" s="265"/>
      <c r="N43" s="267"/>
      <c r="O43" s="270"/>
      <c r="P43" s="273"/>
      <c r="R43" t="s">
        <v>191</v>
      </c>
      <c r="S43" s="176" t="s">
        <v>33</v>
      </c>
      <c r="T43" s="34"/>
    </row>
    <row r="44" spans="1:29" ht="19.5" customHeight="1" x14ac:dyDescent="0.2">
      <c r="A44" s="276"/>
      <c r="B44" s="279"/>
      <c r="C44" s="296"/>
      <c r="D44" s="297"/>
      <c r="E44" s="311"/>
      <c r="F44" s="311"/>
      <c r="G44" s="304"/>
      <c r="H44" s="304"/>
      <c r="I44" s="307"/>
      <c r="J44" s="307"/>
      <c r="K44" s="311"/>
      <c r="L44" s="311"/>
      <c r="M44" s="265"/>
      <c r="N44" s="267"/>
      <c r="O44" s="270"/>
      <c r="P44" s="273"/>
      <c r="S44" s="38" t="s">
        <v>192</v>
      </c>
      <c r="T44" s="34"/>
    </row>
    <row r="45" spans="1:29" ht="19.5" customHeight="1" x14ac:dyDescent="0.2">
      <c r="A45" s="276"/>
      <c r="B45" s="279"/>
      <c r="C45" s="296"/>
      <c r="D45" s="297"/>
      <c r="E45" s="311"/>
      <c r="F45" s="311"/>
      <c r="G45" s="304"/>
      <c r="H45" s="304"/>
      <c r="I45" s="307"/>
      <c r="J45" s="307"/>
      <c r="K45" s="311"/>
      <c r="L45" s="311"/>
      <c r="M45" s="265"/>
      <c r="N45" s="267"/>
      <c r="O45" s="270"/>
      <c r="P45" s="273"/>
      <c r="S45" s="38" t="s">
        <v>914</v>
      </c>
    </row>
    <row r="46" spans="1:29" ht="19.5" customHeight="1" x14ac:dyDescent="0.2">
      <c r="A46" s="276"/>
      <c r="B46" s="279"/>
      <c r="C46" s="296"/>
      <c r="D46" s="297"/>
      <c r="E46" s="311"/>
      <c r="F46" s="311"/>
      <c r="G46" s="304"/>
      <c r="H46" s="304"/>
      <c r="I46" s="307"/>
      <c r="J46" s="307"/>
      <c r="K46" s="311"/>
      <c r="L46" s="311"/>
      <c r="M46" s="265"/>
      <c r="N46" s="267"/>
      <c r="O46" s="270"/>
      <c r="P46" s="273"/>
      <c r="S46" s="38"/>
      <c r="T46" t="s">
        <v>730</v>
      </c>
      <c r="U46" s="313">
        <v>2403017219003</v>
      </c>
      <c r="V46" s="313"/>
      <c r="W46" s="205" t="s">
        <v>1414</v>
      </c>
      <c r="X46" s="330" t="s">
        <v>1415</v>
      </c>
      <c r="Y46" s="330"/>
      <c r="Z46" s="330"/>
      <c r="AA46" s="330"/>
    </row>
    <row r="47" spans="1:29" ht="19.5" customHeight="1" x14ac:dyDescent="0.2">
      <c r="A47" s="276"/>
      <c r="B47" s="279"/>
      <c r="C47" s="296"/>
      <c r="D47" s="297"/>
      <c r="E47" s="311"/>
      <c r="F47" s="311"/>
      <c r="G47" s="304"/>
      <c r="H47" s="304"/>
      <c r="I47" s="307"/>
      <c r="J47" s="307"/>
      <c r="K47" s="311"/>
      <c r="L47" s="311"/>
      <c r="M47" s="265"/>
      <c r="N47" s="267"/>
      <c r="O47" s="270"/>
      <c r="P47" s="273"/>
      <c r="S47" s="176" t="s">
        <v>1413</v>
      </c>
      <c r="U47" s="213"/>
      <c r="V47" s="213"/>
      <c r="W47" s="34"/>
      <c r="X47" s="202" t="s">
        <v>182</v>
      </c>
    </row>
    <row r="48" spans="1:29" ht="19.5" customHeight="1" x14ac:dyDescent="0.2">
      <c r="A48" s="276"/>
      <c r="B48" s="279"/>
      <c r="C48" s="296"/>
      <c r="D48" s="297"/>
      <c r="E48" s="311"/>
      <c r="F48" s="311"/>
      <c r="G48" s="304"/>
      <c r="H48" s="304"/>
      <c r="I48" s="307"/>
      <c r="J48" s="307"/>
      <c r="K48" s="311"/>
      <c r="L48" s="311"/>
      <c r="M48" s="265"/>
      <c r="N48" s="267"/>
      <c r="O48" s="270"/>
      <c r="P48" s="273"/>
      <c r="R48" s="34" t="s">
        <v>172</v>
      </c>
      <c r="S48" s="38" t="s">
        <v>32</v>
      </c>
    </row>
    <row r="49" spans="1:24" ht="19.5" customHeight="1" x14ac:dyDescent="0.2">
      <c r="A49" s="276"/>
      <c r="B49" s="279"/>
      <c r="C49" s="296"/>
      <c r="D49" s="297"/>
      <c r="E49" s="311"/>
      <c r="F49" s="311"/>
      <c r="G49" s="304"/>
      <c r="H49" s="304"/>
      <c r="I49" s="307"/>
      <c r="J49" s="307"/>
      <c r="K49" s="311"/>
      <c r="L49" s="311"/>
      <c r="M49" s="265"/>
      <c r="N49" s="267"/>
      <c r="O49" s="270"/>
      <c r="P49" s="273"/>
      <c r="S49" s="176" t="s">
        <v>178</v>
      </c>
    </row>
    <row r="50" spans="1:24" ht="19.5" customHeight="1" x14ac:dyDescent="0.2">
      <c r="A50" s="276"/>
      <c r="B50" s="279"/>
      <c r="C50" s="296"/>
      <c r="D50" s="297"/>
      <c r="E50" s="311"/>
      <c r="F50" s="311"/>
      <c r="G50" s="304"/>
      <c r="H50" s="304"/>
      <c r="I50" s="307"/>
      <c r="J50" s="307"/>
      <c r="K50" s="311"/>
      <c r="L50" s="311"/>
      <c r="M50" s="265"/>
      <c r="N50" s="267"/>
      <c r="O50" s="270"/>
      <c r="P50" s="273"/>
      <c r="S50" s="176" t="s">
        <v>1405</v>
      </c>
      <c r="V50" s="202" t="s">
        <v>182</v>
      </c>
    </row>
    <row r="51" spans="1:24" ht="19.5" customHeight="1" x14ac:dyDescent="0.2">
      <c r="A51" s="276"/>
      <c r="B51" s="279"/>
      <c r="C51" s="296"/>
      <c r="D51" s="297"/>
      <c r="E51" s="311"/>
      <c r="F51" s="311"/>
      <c r="G51" s="304"/>
      <c r="H51" s="304"/>
      <c r="I51" s="307"/>
      <c r="J51" s="307"/>
      <c r="K51" s="311"/>
      <c r="L51" s="311"/>
      <c r="M51" s="265"/>
      <c r="N51" s="267"/>
      <c r="O51" s="270"/>
      <c r="P51" s="273"/>
      <c r="S51" s="176" t="s">
        <v>1406</v>
      </c>
      <c r="V51" s="205" t="s">
        <v>644</v>
      </c>
    </row>
    <row r="52" spans="1:24" ht="19.5" customHeight="1" x14ac:dyDescent="0.2">
      <c r="A52" s="276"/>
      <c r="B52" s="279"/>
      <c r="C52" s="296"/>
      <c r="D52" s="297"/>
      <c r="E52" s="311"/>
      <c r="F52" s="311"/>
      <c r="G52" s="304"/>
      <c r="H52" s="304"/>
      <c r="I52" s="307"/>
      <c r="J52" s="307"/>
      <c r="K52" s="311"/>
      <c r="L52" s="311"/>
      <c r="M52" s="265"/>
      <c r="N52" s="267"/>
      <c r="O52" s="270"/>
      <c r="P52" s="273"/>
      <c r="R52" s="34" t="s">
        <v>1407</v>
      </c>
      <c r="S52" s="176" t="s">
        <v>28</v>
      </c>
      <c r="V52" s="34"/>
    </row>
    <row r="53" spans="1:24" ht="19.5" customHeight="1" x14ac:dyDescent="0.2">
      <c r="A53" s="276"/>
      <c r="B53" s="279"/>
      <c r="C53" s="296"/>
      <c r="D53" s="297"/>
      <c r="E53" s="311"/>
      <c r="F53" s="311"/>
      <c r="G53" s="304"/>
      <c r="H53" s="304"/>
      <c r="I53" s="307"/>
      <c r="J53" s="307"/>
      <c r="K53" s="311"/>
      <c r="L53" s="311"/>
      <c r="M53" s="265"/>
      <c r="N53" s="267"/>
      <c r="O53" s="270"/>
      <c r="P53" s="273"/>
      <c r="S53" s="176" t="s">
        <v>1408</v>
      </c>
      <c r="V53" s="34"/>
      <c r="X53" s="202" t="s">
        <v>182</v>
      </c>
    </row>
    <row r="54" spans="1:24" ht="19.5" customHeight="1" x14ac:dyDescent="0.2">
      <c r="A54" s="276"/>
      <c r="B54" s="279"/>
      <c r="C54" s="296"/>
      <c r="D54" s="297"/>
      <c r="E54" s="311"/>
      <c r="F54" s="311"/>
      <c r="G54" s="304"/>
      <c r="H54" s="304"/>
      <c r="I54" s="307"/>
      <c r="J54" s="307"/>
      <c r="K54" s="311"/>
      <c r="L54" s="311"/>
      <c r="M54" s="265"/>
      <c r="N54" s="267"/>
      <c r="O54" s="270"/>
      <c r="P54" s="273"/>
      <c r="S54" s="176" t="s">
        <v>1409</v>
      </c>
      <c r="V54" s="34"/>
    </row>
    <row r="55" spans="1:24" ht="19.5" customHeight="1" x14ac:dyDescent="0.2">
      <c r="A55" s="276"/>
      <c r="B55" s="279"/>
      <c r="C55" s="296"/>
      <c r="D55" s="297"/>
      <c r="E55" s="311"/>
      <c r="F55" s="311"/>
      <c r="G55" s="304"/>
      <c r="H55" s="304"/>
      <c r="I55" s="307"/>
      <c r="J55" s="307"/>
      <c r="K55" s="311"/>
      <c r="L55" s="311"/>
      <c r="M55" s="265"/>
      <c r="N55" s="267"/>
      <c r="O55" s="270"/>
      <c r="P55" s="273"/>
      <c r="R55" s="34" t="s">
        <v>1411</v>
      </c>
      <c r="S55" s="176" t="s">
        <v>24</v>
      </c>
      <c r="V55" s="34"/>
    </row>
    <row r="56" spans="1:24" ht="19.5" customHeight="1" x14ac:dyDescent="0.2">
      <c r="A56" s="276"/>
      <c r="B56" s="279"/>
      <c r="C56" s="296"/>
      <c r="D56" s="297"/>
      <c r="E56" s="311"/>
      <c r="F56" s="311"/>
      <c r="G56" s="304"/>
      <c r="H56" s="304"/>
      <c r="I56" s="307"/>
      <c r="J56" s="307"/>
      <c r="K56" s="311"/>
      <c r="L56" s="311"/>
      <c r="M56" s="265"/>
      <c r="N56" s="267"/>
      <c r="O56" s="270"/>
      <c r="P56" s="273"/>
      <c r="S56" s="176" t="s">
        <v>1412</v>
      </c>
      <c r="V56" s="34"/>
      <c r="W56" s="202" t="s">
        <v>182</v>
      </c>
    </row>
    <row r="57" spans="1:24" ht="19.5" customHeight="1" x14ac:dyDescent="0.2">
      <c r="A57" s="276"/>
      <c r="B57" s="279"/>
      <c r="C57" s="296"/>
      <c r="D57" s="297"/>
      <c r="E57" s="311"/>
      <c r="F57" s="311"/>
      <c r="G57" s="304"/>
      <c r="H57" s="304"/>
      <c r="I57" s="307"/>
      <c r="J57" s="307"/>
      <c r="K57" s="311"/>
      <c r="L57" s="311"/>
      <c r="M57" s="265"/>
      <c r="N57" s="267"/>
      <c r="O57" s="270"/>
      <c r="P57" s="273"/>
      <c r="S57" s="38"/>
    </row>
    <row r="58" spans="1:24" ht="19.5" customHeight="1" x14ac:dyDescent="0.2">
      <c r="A58" s="277"/>
      <c r="B58" s="280"/>
      <c r="C58" s="298"/>
      <c r="D58" s="299"/>
      <c r="E58" s="312"/>
      <c r="F58" s="312"/>
      <c r="G58" s="305"/>
      <c r="H58" s="305"/>
      <c r="I58" s="308"/>
      <c r="J58" s="308"/>
      <c r="K58" s="312"/>
      <c r="L58" s="312"/>
      <c r="M58" s="264"/>
      <c r="N58" s="268"/>
      <c r="O58" s="271"/>
      <c r="P58" s="274"/>
      <c r="Q58" s="62">
        <v>0.29166666666666669</v>
      </c>
      <c r="S58" s="34"/>
    </row>
    <row r="59" spans="1:24" ht="19.5" customHeight="1" x14ac:dyDescent="0.2">
      <c r="A59" s="275" t="s">
        <v>26</v>
      </c>
      <c r="B59" s="278">
        <f>SUM(B40+1)</f>
        <v>45826</v>
      </c>
      <c r="C59" s="294" t="s">
        <v>1427</v>
      </c>
      <c r="D59" s="295"/>
      <c r="E59" s="310"/>
      <c r="F59" s="310"/>
      <c r="G59" s="303">
        <v>0.3</v>
      </c>
      <c r="H59" s="303">
        <v>0.52083333333333337</v>
      </c>
      <c r="I59" s="306">
        <v>0.5625</v>
      </c>
      <c r="J59" s="306">
        <v>0.72430555555555554</v>
      </c>
      <c r="K59" s="310"/>
      <c r="L59" s="310"/>
      <c r="M59" s="263">
        <f>(F85-E85)+(L85-K85)</f>
        <v>0</v>
      </c>
      <c r="N59" s="266">
        <f>(H59-G59)</f>
        <v>0.22083333333333338</v>
      </c>
      <c r="O59" s="269">
        <f>(J59-I59)</f>
        <v>0.16180555555555554</v>
      </c>
      <c r="P59" s="272">
        <f>SUM(M59:O85)</f>
        <v>0.38263888888888892</v>
      </c>
      <c r="R59" t="s">
        <v>158</v>
      </c>
      <c r="S59" s="38" t="s">
        <v>24</v>
      </c>
      <c r="U59" s="34"/>
    </row>
    <row r="60" spans="1:24" ht="19.5" customHeight="1" x14ac:dyDescent="0.2">
      <c r="A60" s="276"/>
      <c r="B60" s="279"/>
      <c r="C60" s="296"/>
      <c r="D60" s="297"/>
      <c r="E60" s="311"/>
      <c r="F60" s="311"/>
      <c r="G60" s="304"/>
      <c r="H60" s="304"/>
      <c r="I60" s="307"/>
      <c r="J60" s="307"/>
      <c r="K60" s="311"/>
      <c r="L60" s="311"/>
      <c r="M60" s="265"/>
      <c r="N60" s="267"/>
      <c r="O60" s="270"/>
      <c r="P60" s="273"/>
      <c r="S60" s="38" t="s">
        <v>1416</v>
      </c>
      <c r="U60" s="202" t="s">
        <v>182</v>
      </c>
    </row>
    <row r="61" spans="1:24" ht="19.5" customHeight="1" x14ac:dyDescent="0.2">
      <c r="A61" s="276"/>
      <c r="B61" s="279"/>
      <c r="C61" s="296"/>
      <c r="D61" s="297"/>
      <c r="E61" s="311"/>
      <c r="F61" s="311"/>
      <c r="G61" s="304"/>
      <c r="H61" s="304"/>
      <c r="I61" s="307"/>
      <c r="J61" s="307"/>
      <c r="K61" s="311"/>
      <c r="L61" s="311"/>
      <c r="M61" s="265"/>
      <c r="N61" s="267"/>
      <c r="O61" s="270"/>
      <c r="P61" s="273"/>
      <c r="R61" s="34" t="s">
        <v>1417</v>
      </c>
      <c r="S61" s="225"/>
    </row>
    <row r="62" spans="1:24" ht="19.5" customHeight="1" x14ac:dyDescent="0.2">
      <c r="A62" s="276"/>
      <c r="B62" s="279"/>
      <c r="C62" s="296"/>
      <c r="D62" s="297"/>
      <c r="E62" s="311"/>
      <c r="F62" s="311"/>
      <c r="G62" s="304"/>
      <c r="H62" s="304"/>
      <c r="I62" s="307"/>
      <c r="J62" s="307"/>
      <c r="K62" s="311"/>
      <c r="L62" s="311"/>
      <c r="M62" s="265"/>
      <c r="N62" s="267"/>
      <c r="O62" s="270"/>
      <c r="P62" s="273"/>
      <c r="S62" s="38" t="s">
        <v>176</v>
      </c>
    </row>
    <row r="63" spans="1:24" ht="19.5" customHeight="1" x14ac:dyDescent="0.2">
      <c r="A63" s="276"/>
      <c r="B63" s="279"/>
      <c r="C63" s="296"/>
      <c r="D63" s="297"/>
      <c r="E63" s="311"/>
      <c r="F63" s="311"/>
      <c r="G63" s="304"/>
      <c r="H63" s="304"/>
      <c r="I63" s="307"/>
      <c r="J63" s="307"/>
      <c r="K63" s="311"/>
      <c r="L63" s="311"/>
      <c r="M63" s="265"/>
      <c r="N63" s="267"/>
      <c r="O63" s="270"/>
      <c r="P63" s="273"/>
      <c r="S63" s="176" t="s">
        <v>1432</v>
      </c>
    </row>
    <row r="64" spans="1:24" ht="19.5" customHeight="1" x14ac:dyDescent="0.2">
      <c r="A64" s="276"/>
      <c r="B64" s="279"/>
      <c r="C64" s="296"/>
      <c r="D64" s="297"/>
      <c r="E64" s="311"/>
      <c r="F64" s="311"/>
      <c r="G64" s="304"/>
      <c r="H64" s="304"/>
      <c r="I64" s="307"/>
      <c r="J64" s="307"/>
      <c r="K64" s="311"/>
      <c r="L64" s="311"/>
      <c r="M64" s="265"/>
      <c r="N64" s="267"/>
      <c r="O64" s="270"/>
      <c r="P64" s="273"/>
      <c r="S64" s="176" t="s">
        <v>1435</v>
      </c>
    </row>
    <row r="65" spans="1:23" ht="19.5" customHeight="1" x14ac:dyDescent="0.2">
      <c r="A65" s="276"/>
      <c r="B65" s="279"/>
      <c r="C65" s="296"/>
      <c r="D65" s="297"/>
      <c r="E65" s="311"/>
      <c r="F65" s="311"/>
      <c r="G65" s="304"/>
      <c r="H65" s="304"/>
      <c r="I65" s="307"/>
      <c r="J65" s="307"/>
      <c r="K65" s="311"/>
      <c r="L65" s="311"/>
      <c r="M65" s="265"/>
      <c r="N65" s="267"/>
      <c r="O65" s="270"/>
      <c r="P65" s="273"/>
      <c r="S65" s="176"/>
      <c r="T65" s="34" t="s">
        <v>1433</v>
      </c>
    </row>
    <row r="66" spans="1:23" ht="19.5" customHeight="1" x14ac:dyDescent="0.2">
      <c r="A66" s="276"/>
      <c r="B66" s="279"/>
      <c r="C66" s="296"/>
      <c r="D66" s="297"/>
      <c r="E66" s="311"/>
      <c r="F66" s="311"/>
      <c r="G66" s="304"/>
      <c r="H66" s="304"/>
      <c r="I66" s="307"/>
      <c r="J66" s="307"/>
      <c r="K66" s="311"/>
      <c r="L66" s="311"/>
      <c r="M66" s="265"/>
      <c r="N66" s="267"/>
      <c r="O66" s="270"/>
      <c r="P66" s="273"/>
      <c r="S66" s="176"/>
      <c r="T66" s="34" t="s">
        <v>1434</v>
      </c>
    </row>
    <row r="67" spans="1:23" ht="19.5" customHeight="1" x14ac:dyDescent="0.2">
      <c r="A67" s="276"/>
      <c r="B67" s="279"/>
      <c r="C67" s="296"/>
      <c r="D67" s="297"/>
      <c r="E67" s="311"/>
      <c r="F67" s="311"/>
      <c r="G67" s="304"/>
      <c r="H67" s="304"/>
      <c r="I67" s="307"/>
      <c r="J67" s="307"/>
      <c r="K67" s="311"/>
      <c r="L67" s="311"/>
      <c r="M67" s="265"/>
      <c r="N67" s="267"/>
      <c r="O67" s="270"/>
      <c r="P67" s="273"/>
      <c r="R67" t="s">
        <v>225</v>
      </c>
      <c r="S67" s="38" t="s">
        <v>24</v>
      </c>
    </row>
    <row r="68" spans="1:23" ht="19.5" customHeight="1" x14ac:dyDescent="0.2">
      <c r="A68" s="276"/>
      <c r="B68" s="279"/>
      <c r="C68" s="296"/>
      <c r="D68" s="297"/>
      <c r="E68" s="311"/>
      <c r="F68" s="311"/>
      <c r="G68" s="304"/>
      <c r="H68" s="304"/>
      <c r="I68" s="307"/>
      <c r="J68" s="307"/>
      <c r="K68" s="311"/>
      <c r="L68" s="311"/>
      <c r="M68" s="265"/>
      <c r="N68" s="267"/>
      <c r="O68" s="270"/>
      <c r="P68" s="273"/>
      <c r="R68" t="s">
        <v>1423</v>
      </c>
      <c r="S68" s="38" t="s">
        <v>1418</v>
      </c>
    </row>
    <row r="69" spans="1:23" ht="19.5" customHeight="1" x14ac:dyDescent="0.2">
      <c r="A69" s="276"/>
      <c r="B69" s="279"/>
      <c r="C69" s="296"/>
      <c r="D69" s="297"/>
      <c r="E69" s="311"/>
      <c r="F69" s="311"/>
      <c r="G69" s="304"/>
      <c r="H69" s="304"/>
      <c r="I69" s="307"/>
      <c r="J69" s="307"/>
      <c r="K69" s="311"/>
      <c r="L69" s="311"/>
      <c r="M69" s="265"/>
      <c r="N69" s="267"/>
      <c r="O69" s="270"/>
      <c r="P69" s="273"/>
      <c r="S69" s="38" t="s">
        <v>1424</v>
      </c>
      <c r="W69" s="202" t="s">
        <v>182</v>
      </c>
    </row>
    <row r="70" spans="1:23" ht="19.5" customHeight="1" x14ac:dyDescent="0.2">
      <c r="A70" s="276"/>
      <c r="B70" s="279"/>
      <c r="C70" s="296"/>
      <c r="D70" s="297"/>
      <c r="E70" s="311"/>
      <c r="F70" s="311"/>
      <c r="G70" s="304"/>
      <c r="H70" s="304"/>
      <c r="I70" s="307"/>
      <c r="J70" s="307"/>
      <c r="K70" s="311"/>
      <c r="L70" s="311"/>
      <c r="M70" s="265"/>
      <c r="N70" s="267"/>
      <c r="O70" s="270"/>
      <c r="P70" s="273"/>
      <c r="S70" s="38" t="s">
        <v>1426</v>
      </c>
      <c r="W70" s="34"/>
    </row>
    <row r="71" spans="1:23" ht="19.5" customHeight="1" x14ac:dyDescent="0.2">
      <c r="A71" s="276"/>
      <c r="B71" s="279"/>
      <c r="C71" s="296"/>
      <c r="D71" s="297"/>
      <c r="E71" s="311"/>
      <c r="F71" s="311"/>
      <c r="G71" s="304"/>
      <c r="H71" s="304"/>
      <c r="I71" s="307"/>
      <c r="J71" s="307"/>
      <c r="K71" s="311"/>
      <c r="L71" s="311"/>
      <c r="M71" s="265"/>
      <c r="N71" s="267"/>
      <c r="O71" s="270"/>
      <c r="P71" s="273"/>
      <c r="S71" s="38" t="s">
        <v>1425</v>
      </c>
      <c r="V71" s="205" t="s">
        <v>644</v>
      </c>
      <c r="W71" s="34"/>
    </row>
    <row r="72" spans="1:23" ht="19.5" customHeight="1" x14ac:dyDescent="0.2">
      <c r="A72" s="276"/>
      <c r="B72" s="279"/>
      <c r="C72" s="296"/>
      <c r="D72" s="297"/>
      <c r="E72" s="311"/>
      <c r="F72" s="311"/>
      <c r="G72" s="304"/>
      <c r="H72" s="304"/>
      <c r="I72" s="307"/>
      <c r="J72" s="307"/>
      <c r="K72" s="311"/>
      <c r="L72" s="311"/>
      <c r="M72" s="265"/>
      <c r="N72" s="267"/>
      <c r="O72" s="270"/>
      <c r="P72" s="273"/>
      <c r="R72" t="s">
        <v>403</v>
      </c>
      <c r="S72" s="38" t="s">
        <v>33</v>
      </c>
    </row>
    <row r="73" spans="1:23" ht="19.5" customHeight="1" x14ac:dyDescent="0.2">
      <c r="A73" s="276"/>
      <c r="B73" s="279"/>
      <c r="C73" s="296"/>
      <c r="D73" s="297"/>
      <c r="E73" s="311"/>
      <c r="F73" s="311"/>
      <c r="G73" s="304"/>
      <c r="H73" s="304"/>
      <c r="I73" s="307"/>
      <c r="J73" s="307"/>
      <c r="K73" s="311"/>
      <c r="L73" s="311"/>
      <c r="M73" s="265"/>
      <c r="N73" s="267"/>
      <c r="O73" s="270"/>
      <c r="P73" s="273"/>
      <c r="S73" s="38" t="s">
        <v>1419</v>
      </c>
    </row>
    <row r="74" spans="1:23" ht="19.5" customHeight="1" x14ac:dyDescent="0.2">
      <c r="A74" s="276"/>
      <c r="B74" s="279"/>
      <c r="C74" s="296"/>
      <c r="D74" s="297"/>
      <c r="E74" s="311"/>
      <c r="F74" s="311"/>
      <c r="G74" s="304"/>
      <c r="H74" s="304"/>
      <c r="I74" s="307"/>
      <c r="J74" s="307"/>
      <c r="K74" s="311"/>
      <c r="L74" s="311"/>
      <c r="M74" s="265"/>
      <c r="N74" s="267"/>
      <c r="O74" s="270"/>
      <c r="P74" s="273"/>
      <c r="R74" t="s">
        <v>1099</v>
      </c>
      <c r="S74" s="176" t="s">
        <v>43</v>
      </c>
    </row>
    <row r="75" spans="1:23" ht="19.5" customHeight="1" x14ac:dyDescent="0.2">
      <c r="A75" s="276"/>
      <c r="B75" s="279"/>
      <c r="C75" s="296"/>
      <c r="D75" s="297"/>
      <c r="E75" s="311"/>
      <c r="F75" s="311"/>
      <c r="G75" s="304"/>
      <c r="H75" s="304"/>
      <c r="I75" s="307"/>
      <c r="J75" s="307"/>
      <c r="K75" s="311"/>
      <c r="L75" s="311"/>
      <c r="M75" s="265"/>
      <c r="N75" s="267"/>
      <c r="O75" s="270"/>
      <c r="P75" s="273"/>
      <c r="S75" s="38" t="s">
        <v>1100</v>
      </c>
    </row>
    <row r="76" spans="1:23" ht="19.5" customHeight="1" x14ac:dyDescent="0.2">
      <c r="A76" s="276"/>
      <c r="B76" s="279"/>
      <c r="C76" s="296"/>
      <c r="D76" s="297"/>
      <c r="E76" s="311"/>
      <c r="F76" s="311"/>
      <c r="G76" s="304"/>
      <c r="H76" s="304"/>
      <c r="I76" s="307"/>
      <c r="J76" s="307"/>
      <c r="K76" s="311"/>
      <c r="L76" s="311"/>
      <c r="M76" s="265"/>
      <c r="N76" s="267"/>
      <c r="O76" s="270"/>
      <c r="P76" s="273"/>
      <c r="S76" s="38" t="s">
        <v>1420</v>
      </c>
    </row>
    <row r="77" spans="1:23" ht="19.5" customHeight="1" x14ac:dyDescent="0.2">
      <c r="A77" s="276"/>
      <c r="B77" s="279"/>
      <c r="C77" s="296"/>
      <c r="D77" s="297"/>
      <c r="E77" s="311"/>
      <c r="F77" s="311"/>
      <c r="G77" s="304"/>
      <c r="H77" s="304"/>
      <c r="I77" s="307"/>
      <c r="J77" s="307"/>
      <c r="K77" s="311"/>
      <c r="L77" s="311"/>
      <c r="M77" s="265"/>
      <c r="N77" s="267"/>
      <c r="O77" s="270"/>
      <c r="P77" s="273"/>
      <c r="S77" s="34"/>
      <c r="T77" t="s">
        <v>1421</v>
      </c>
    </row>
    <row r="78" spans="1:23" ht="19.5" customHeight="1" x14ac:dyDescent="0.2">
      <c r="A78" s="276"/>
      <c r="B78" s="279"/>
      <c r="C78" s="296"/>
      <c r="D78" s="297"/>
      <c r="E78" s="311"/>
      <c r="F78" s="311"/>
      <c r="G78" s="304"/>
      <c r="H78" s="304"/>
      <c r="I78" s="307"/>
      <c r="J78" s="307"/>
      <c r="K78" s="311"/>
      <c r="L78" s="311"/>
      <c r="M78" s="265"/>
      <c r="N78" s="267"/>
      <c r="O78" s="270"/>
      <c r="P78" s="273"/>
      <c r="S78" s="34"/>
      <c r="T78" t="s">
        <v>1422</v>
      </c>
    </row>
    <row r="79" spans="1:23" ht="19.5" customHeight="1" x14ac:dyDescent="0.2">
      <c r="A79" s="276"/>
      <c r="B79" s="279"/>
      <c r="C79" s="296"/>
      <c r="D79" s="297"/>
      <c r="E79" s="311"/>
      <c r="F79" s="311"/>
      <c r="G79" s="304"/>
      <c r="H79" s="304"/>
      <c r="I79" s="307"/>
      <c r="J79" s="307"/>
      <c r="K79" s="311"/>
      <c r="L79" s="311"/>
      <c r="M79" s="265"/>
      <c r="N79" s="267"/>
      <c r="O79" s="270"/>
      <c r="P79" s="273"/>
      <c r="R79" t="s">
        <v>975</v>
      </c>
      <c r="S79" s="38" t="s">
        <v>24</v>
      </c>
    </row>
    <row r="80" spans="1:23" ht="19.5" customHeight="1" x14ac:dyDescent="0.2">
      <c r="A80" s="276"/>
      <c r="B80" s="279"/>
      <c r="C80" s="296"/>
      <c r="D80" s="297"/>
      <c r="E80" s="311"/>
      <c r="F80" s="311"/>
      <c r="G80" s="304"/>
      <c r="H80" s="304"/>
      <c r="I80" s="307"/>
      <c r="J80" s="307"/>
      <c r="K80" s="311"/>
      <c r="L80" s="311"/>
      <c r="M80" s="265"/>
      <c r="N80" s="267"/>
      <c r="O80" s="270"/>
      <c r="P80" s="273"/>
      <c r="R80" t="s">
        <v>56</v>
      </c>
      <c r="S80" s="34" t="s">
        <v>976</v>
      </c>
    </row>
    <row r="81" spans="1:27" ht="19.5" customHeight="1" x14ac:dyDescent="0.2">
      <c r="A81" s="276"/>
      <c r="B81" s="279"/>
      <c r="C81" s="296"/>
      <c r="D81" s="297"/>
      <c r="E81" s="311"/>
      <c r="F81" s="311"/>
      <c r="G81" s="304"/>
      <c r="H81" s="304"/>
      <c r="I81" s="307"/>
      <c r="J81" s="307"/>
      <c r="K81" s="311"/>
      <c r="L81" s="311"/>
      <c r="M81" s="265"/>
      <c r="N81" s="267"/>
      <c r="O81" s="270"/>
      <c r="P81" s="273"/>
      <c r="S81" s="34" t="s">
        <v>1430</v>
      </c>
      <c r="V81" s="34"/>
    </row>
    <row r="82" spans="1:27" ht="19.5" customHeight="1" x14ac:dyDescent="0.2">
      <c r="A82" s="276"/>
      <c r="B82" s="279"/>
      <c r="C82" s="296"/>
      <c r="D82" s="297"/>
      <c r="E82" s="311"/>
      <c r="F82" s="311"/>
      <c r="G82" s="304"/>
      <c r="H82" s="304"/>
      <c r="I82" s="307"/>
      <c r="J82" s="307"/>
      <c r="K82" s="311"/>
      <c r="L82" s="311"/>
      <c r="M82" s="265"/>
      <c r="N82" s="267"/>
      <c r="O82" s="270"/>
      <c r="P82" s="273"/>
      <c r="S82" s="34"/>
      <c r="T82" s="34" t="s">
        <v>1428</v>
      </c>
      <c r="V82" s="202" t="s">
        <v>182</v>
      </c>
      <c r="W82" s="226" t="s">
        <v>694</v>
      </c>
      <c r="X82" s="223">
        <v>1022613</v>
      </c>
    </row>
    <row r="83" spans="1:27" ht="19.5" customHeight="1" x14ac:dyDescent="0.2">
      <c r="A83" s="276"/>
      <c r="B83" s="279"/>
      <c r="C83" s="296"/>
      <c r="D83" s="297"/>
      <c r="E83" s="311"/>
      <c r="F83" s="311"/>
      <c r="G83" s="304"/>
      <c r="H83" s="304"/>
      <c r="I83" s="307"/>
      <c r="J83" s="307"/>
      <c r="K83" s="311"/>
      <c r="L83" s="311"/>
      <c r="M83" s="265"/>
      <c r="N83" s="267"/>
      <c r="O83" s="270"/>
      <c r="P83" s="273"/>
      <c r="S83" s="34"/>
      <c r="T83" s="34" t="s">
        <v>1429</v>
      </c>
      <c r="V83" s="205" t="s">
        <v>644</v>
      </c>
      <c r="W83" s="226" t="s">
        <v>694</v>
      </c>
      <c r="X83" s="223">
        <v>1022615</v>
      </c>
      <c r="Y83" s="330" t="s">
        <v>1431</v>
      </c>
      <c r="Z83" s="330"/>
      <c r="AA83" s="330"/>
    </row>
    <row r="84" spans="1:27" ht="19.5" customHeight="1" x14ac:dyDescent="0.2">
      <c r="A84" s="276"/>
      <c r="B84" s="279"/>
      <c r="C84" s="296"/>
      <c r="D84" s="297"/>
      <c r="E84" s="311"/>
      <c r="F84" s="311"/>
      <c r="G84" s="304"/>
      <c r="H84" s="304"/>
      <c r="I84" s="307"/>
      <c r="J84" s="307"/>
      <c r="K84" s="311"/>
      <c r="L84" s="311"/>
      <c r="M84" s="265"/>
      <c r="N84" s="267"/>
      <c r="O84" s="270"/>
      <c r="P84" s="273"/>
      <c r="S84" s="34"/>
      <c r="T84" s="34"/>
      <c r="V84" s="34"/>
    </row>
    <row r="85" spans="1:27" ht="19.5" customHeight="1" x14ac:dyDescent="0.2">
      <c r="A85" s="277"/>
      <c r="B85" s="280"/>
      <c r="C85" s="298"/>
      <c r="D85" s="299"/>
      <c r="E85" s="312"/>
      <c r="F85" s="312"/>
      <c r="G85" s="305"/>
      <c r="H85" s="305"/>
      <c r="I85" s="308"/>
      <c r="J85" s="308"/>
      <c r="K85" s="312"/>
      <c r="L85" s="312"/>
      <c r="M85" s="264"/>
      <c r="N85" s="268"/>
      <c r="O85" s="271"/>
      <c r="P85" s="274"/>
      <c r="Q85" s="62">
        <v>0.29166666666666669</v>
      </c>
    </row>
    <row r="86" spans="1:27" ht="19.5" customHeight="1" x14ac:dyDescent="0.2">
      <c r="A86" s="275" t="s">
        <v>30</v>
      </c>
      <c r="B86" s="278">
        <f>SUM(B59+1)</f>
        <v>45827</v>
      </c>
      <c r="C86" s="294" t="s">
        <v>1447</v>
      </c>
      <c r="D86" s="295"/>
      <c r="E86" s="310"/>
      <c r="F86" s="310"/>
      <c r="G86" s="303">
        <v>0.35416666666666669</v>
      </c>
      <c r="H86" s="303">
        <v>0.52777777777777779</v>
      </c>
      <c r="I86" s="306">
        <v>0.5625</v>
      </c>
      <c r="J86" s="306">
        <v>0.73958333333333337</v>
      </c>
      <c r="K86" s="310"/>
      <c r="L86" s="310"/>
      <c r="M86" s="263">
        <f>(F113-E113)+(L113-K113)</f>
        <v>0</v>
      </c>
      <c r="N86" s="266">
        <f>(H86-G86)</f>
        <v>0.1736111111111111</v>
      </c>
      <c r="O86" s="269">
        <f>(J86-I86)</f>
        <v>0.17708333333333337</v>
      </c>
      <c r="P86" s="272">
        <f>SUM(M86:O113)</f>
        <v>0.35069444444444448</v>
      </c>
      <c r="R86" t="s">
        <v>242</v>
      </c>
      <c r="S86" s="176" t="s">
        <v>28</v>
      </c>
      <c r="U86" s="34"/>
    </row>
    <row r="87" spans="1:27" ht="19.5" customHeight="1" x14ac:dyDescent="0.2">
      <c r="A87" s="276"/>
      <c r="B87" s="279"/>
      <c r="C87" s="296"/>
      <c r="D87" s="297"/>
      <c r="E87" s="311"/>
      <c r="F87" s="311"/>
      <c r="G87" s="304"/>
      <c r="H87" s="304"/>
      <c r="I87" s="307"/>
      <c r="J87" s="307"/>
      <c r="K87" s="311"/>
      <c r="L87" s="311"/>
      <c r="M87" s="265"/>
      <c r="N87" s="267"/>
      <c r="O87" s="270"/>
      <c r="P87" s="273"/>
      <c r="S87" s="38" t="s">
        <v>612</v>
      </c>
    </row>
    <row r="88" spans="1:27" ht="19.5" customHeight="1" x14ac:dyDescent="0.2">
      <c r="A88" s="276"/>
      <c r="B88" s="279"/>
      <c r="C88" s="296"/>
      <c r="D88" s="297"/>
      <c r="E88" s="311"/>
      <c r="F88" s="311"/>
      <c r="G88" s="304"/>
      <c r="H88" s="304"/>
      <c r="I88" s="307"/>
      <c r="J88" s="307"/>
      <c r="K88" s="311"/>
      <c r="L88" s="311"/>
      <c r="M88" s="265"/>
      <c r="N88" s="267"/>
      <c r="O88" s="270"/>
      <c r="P88" s="273"/>
      <c r="S88" s="38" t="s">
        <v>1436</v>
      </c>
      <c r="W88" s="202" t="s">
        <v>182</v>
      </c>
    </row>
    <row r="89" spans="1:27" ht="19.5" customHeight="1" x14ac:dyDescent="0.2">
      <c r="A89" s="276"/>
      <c r="B89" s="279"/>
      <c r="C89" s="296"/>
      <c r="D89" s="297"/>
      <c r="E89" s="311"/>
      <c r="F89" s="311"/>
      <c r="G89" s="304"/>
      <c r="H89" s="304"/>
      <c r="I89" s="307"/>
      <c r="J89" s="307"/>
      <c r="K89" s="311"/>
      <c r="L89" s="311"/>
      <c r="M89" s="265"/>
      <c r="N89" s="267"/>
      <c r="O89" s="270"/>
      <c r="P89" s="273"/>
      <c r="T89" t="s">
        <v>220</v>
      </c>
      <c r="U89" s="316" t="s">
        <v>1315</v>
      </c>
      <c r="V89" s="316"/>
      <c r="W89" s="226" t="s">
        <v>694</v>
      </c>
      <c r="X89" s="223">
        <v>1022617</v>
      </c>
    </row>
    <row r="90" spans="1:27" ht="19.5" customHeight="1" x14ac:dyDescent="0.2">
      <c r="A90" s="276"/>
      <c r="B90" s="279"/>
      <c r="C90" s="296"/>
      <c r="D90" s="297"/>
      <c r="E90" s="311"/>
      <c r="F90" s="311"/>
      <c r="G90" s="304"/>
      <c r="H90" s="304"/>
      <c r="I90" s="307"/>
      <c r="J90" s="307"/>
      <c r="K90" s="311"/>
      <c r="L90" s="311"/>
      <c r="M90" s="265"/>
      <c r="N90" s="267"/>
      <c r="O90" s="270"/>
      <c r="P90" s="273"/>
      <c r="S90" s="38"/>
      <c r="T90" t="s">
        <v>238</v>
      </c>
      <c r="U90" s="316" t="s">
        <v>1314</v>
      </c>
      <c r="V90" s="316"/>
    </row>
    <row r="91" spans="1:27" ht="19.5" customHeight="1" x14ac:dyDescent="0.2">
      <c r="A91" s="276"/>
      <c r="B91" s="279"/>
      <c r="C91" s="296"/>
      <c r="D91" s="297"/>
      <c r="E91" s="311"/>
      <c r="F91" s="311"/>
      <c r="G91" s="304"/>
      <c r="H91" s="304"/>
      <c r="I91" s="307"/>
      <c r="J91" s="307"/>
      <c r="K91" s="311"/>
      <c r="L91" s="311"/>
      <c r="M91" s="265"/>
      <c r="N91" s="267"/>
      <c r="O91" s="270"/>
      <c r="P91" s="273"/>
      <c r="S91" s="38"/>
      <c r="T91" t="s">
        <v>239</v>
      </c>
      <c r="U91" s="316" t="s">
        <v>1316</v>
      </c>
      <c r="V91" s="316"/>
    </row>
    <row r="92" spans="1:27" ht="19.5" customHeight="1" x14ac:dyDescent="0.2">
      <c r="A92" s="276"/>
      <c r="B92" s="279"/>
      <c r="C92" s="296"/>
      <c r="D92" s="297"/>
      <c r="E92" s="311"/>
      <c r="F92" s="311"/>
      <c r="G92" s="304"/>
      <c r="H92" s="304"/>
      <c r="I92" s="307"/>
      <c r="J92" s="307"/>
      <c r="K92" s="311"/>
      <c r="L92" s="311"/>
      <c r="M92" s="265"/>
      <c r="N92" s="267"/>
      <c r="O92" s="270"/>
      <c r="P92" s="273"/>
      <c r="S92" s="38" t="s">
        <v>1437</v>
      </c>
    </row>
    <row r="93" spans="1:27" ht="19.5" customHeight="1" x14ac:dyDescent="0.2">
      <c r="A93" s="276"/>
      <c r="B93" s="279"/>
      <c r="C93" s="296"/>
      <c r="D93" s="297"/>
      <c r="E93" s="311"/>
      <c r="F93" s="311"/>
      <c r="G93" s="304"/>
      <c r="H93" s="304"/>
      <c r="I93" s="307"/>
      <c r="J93" s="307"/>
      <c r="K93" s="311"/>
      <c r="L93" s="311"/>
      <c r="M93" s="265"/>
      <c r="N93" s="267"/>
      <c r="O93" s="270"/>
      <c r="P93" s="273"/>
      <c r="S93" s="38"/>
      <c r="T93" t="s">
        <v>730</v>
      </c>
      <c r="U93" s="316" t="s">
        <v>822</v>
      </c>
      <c r="V93" s="316"/>
      <c r="W93" t="s">
        <v>1121</v>
      </c>
      <c r="X93" s="205" t="s">
        <v>644</v>
      </c>
      <c r="Y93" t="s">
        <v>1438</v>
      </c>
    </row>
    <row r="94" spans="1:27" ht="19.5" customHeight="1" x14ac:dyDescent="0.2">
      <c r="A94" s="276"/>
      <c r="B94" s="279"/>
      <c r="C94" s="296"/>
      <c r="D94" s="297"/>
      <c r="E94" s="311"/>
      <c r="F94" s="311"/>
      <c r="G94" s="304"/>
      <c r="H94" s="304"/>
      <c r="I94" s="307"/>
      <c r="J94" s="307"/>
      <c r="K94" s="311"/>
      <c r="L94" s="311"/>
      <c r="M94" s="265"/>
      <c r="N94" s="267"/>
      <c r="O94" s="270"/>
      <c r="P94" s="273"/>
      <c r="S94" s="38"/>
      <c r="T94" t="s">
        <v>545</v>
      </c>
      <c r="U94" s="316" t="s">
        <v>677</v>
      </c>
      <c r="V94" s="316"/>
      <c r="W94" t="s">
        <v>1119</v>
      </c>
      <c r="X94" s="202" t="s">
        <v>182</v>
      </c>
      <c r="Y94" t="s">
        <v>1438</v>
      </c>
    </row>
    <row r="95" spans="1:27" ht="19.5" customHeight="1" x14ac:dyDescent="0.2">
      <c r="A95" s="276"/>
      <c r="B95" s="279"/>
      <c r="C95" s="296"/>
      <c r="D95" s="297"/>
      <c r="E95" s="311"/>
      <c r="F95" s="311"/>
      <c r="G95" s="304"/>
      <c r="H95" s="304"/>
      <c r="I95" s="307"/>
      <c r="J95" s="307"/>
      <c r="K95" s="311"/>
      <c r="L95" s="311"/>
      <c r="M95" s="265"/>
      <c r="N95" s="267"/>
      <c r="O95" s="270"/>
      <c r="P95" s="273"/>
      <c r="S95" s="38"/>
      <c r="T95" t="s">
        <v>792</v>
      </c>
      <c r="U95" s="316" t="s">
        <v>793</v>
      </c>
      <c r="V95" s="316"/>
      <c r="W95" t="s">
        <v>1121</v>
      </c>
      <c r="X95" s="205" t="s">
        <v>644</v>
      </c>
      <c r="Y95" t="s">
        <v>1438</v>
      </c>
    </row>
    <row r="96" spans="1:27" ht="19.5" customHeight="1" x14ac:dyDescent="0.2">
      <c r="A96" s="276"/>
      <c r="B96" s="279"/>
      <c r="C96" s="296"/>
      <c r="D96" s="297"/>
      <c r="E96" s="311"/>
      <c r="F96" s="311"/>
      <c r="G96" s="304"/>
      <c r="H96" s="304"/>
      <c r="I96" s="307"/>
      <c r="J96" s="307"/>
      <c r="K96" s="311"/>
      <c r="L96" s="311"/>
      <c r="M96" s="265"/>
      <c r="N96" s="267"/>
      <c r="O96" s="270"/>
      <c r="P96" s="273"/>
      <c r="S96" s="227" t="s">
        <v>1439</v>
      </c>
      <c r="T96" s="201"/>
      <c r="U96" s="201"/>
      <c r="V96" s="201"/>
      <c r="W96" s="201"/>
    </row>
    <row r="97" spans="1:24" ht="19.5" customHeight="1" x14ac:dyDescent="0.2">
      <c r="A97" s="276"/>
      <c r="B97" s="279"/>
      <c r="C97" s="296"/>
      <c r="D97" s="297"/>
      <c r="E97" s="311"/>
      <c r="F97" s="311"/>
      <c r="G97" s="304"/>
      <c r="H97" s="304"/>
      <c r="I97" s="307"/>
      <c r="J97" s="307"/>
      <c r="K97" s="311"/>
      <c r="L97" s="311"/>
      <c r="M97" s="265"/>
      <c r="N97" s="267"/>
      <c r="O97" s="270"/>
      <c r="P97" s="273"/>
      <c r="S97" s="176" t="s">
        <v>1448</v>
      </c>
      <c r="T97" s="175"/>
      <c r="U97" s="175"/>
      <c r="V97" s="175"/>
      <c r="W97" s="175"/>
    </row>
    <row r="98" spans="1:24" ht="19.5" customHeight="1" x14ac:dyDescent="0.2">
      <c r="A98" s="276"/>
      <c r="B98" s="279"/>
      <c r="C98" s="296"/>
      <c r="D98" s="297"/>
      <c r="E98" s="311"/>
      <c r="F98" s="311"/>
      <c r="G98" s="304"/>
      <c r="H98" s="304"/>
      <c r="I98" s="307"/>
      <c r="J98" s="307"/>
      <c r="K98" s="311"/>
      <c r="L98" s="311"/>
      <c r="M98" s="265"/>
      <c r="N98" s="267"/>
      <c r="O98" s="270"/>
      <c r="P98" s="273"/>
      <c r="S98" s="176"/>
      <c r="T98" s="34" t="s">
        <v>1449</v>
      </c>
      <c r="U98" s="314" t="s">
        <v>1452</v>
      </c>
      <c r="V98" s="314"/>
      <c r="W98" s="175"/>
    </row>
    <row r="99" spans="1:24" ht="19.5" customHeight="1" x14ac:dyDescent="0.2">
      <c r="A99" s="276"/>
      <c r="B99" s="279"/>
      <c r="C99" s="296"/>
      <c r="D99" s="297"/>
      <c r="E99" s="311"/>
      <c r="F99" s="311"/>
      <c r="G99" s="304"/>
      <c r="H99" s="304"/>
      <c r="I99" s="307"/>
      <c r="J99" s="307"/>
      <c r="K99" s="311"/>
      <c r="L99" s="311"/>
      <c r="M99" s="265"/>
      <c r="N99" s="267"/>
      <c r="O99" s="270"/>
      <c r="P99" s="273"/>
      <c r="S99" s="228"/>
      <c r="T99" s="34" t="s">
        <v>1450</v>
      </c>
      <c r="U99" s="314" t="s">
        <v>1451</v>
      </c>
      <c r="V99" s="314"/>
      <c r="W99" s="175"/>
    </row>
    <row r="100" spans="1:24" ht="19.5" customHeight="1" x14ac:dyDescent="0.2">
      <c r="A100" s="276"/>
      <c r="B100" s="279"/>
      <c r="C100" s="296"/>
      <c r="D100" s="297"/>
      <c r="E100" s="311"/>
      <c r="F100" s="311"/>
      <c r="G100" s="304"/>
      <c r="H100" s="304"/>
      <c r="I100" s="307"/>
      <c r="J100" s="307"/>
      <c r="K100" s="311"/>
      <c r="L100" s="311"/>
      <c r="M100" s="265"/>
      <c r="N100" s="267"/>
      <c r="O100" s="270"/>
      <c r="P100" s="273"/>
      <c r="R100" s="34" t="s">
        <v>1417</v>
      </c>
      <c r="S100" s="176" t="s">
        <v>24</v>
      </c>
      <c r="T100" s="175"/>
      <c r="U100" s="175"/>
      <c r="V100" s="175"/>
      <c r="W100" s="175"/>
    </row>
    <row r="101" spans="1:24" ht="19.5" customHeight="1" x14ac:dyDescent="0.2">
      <c r="A101" s="276"/>
      <c r="B101" s="279"/>
      <c r="C101" s="296"/>
      <c r="D101" s="297"/>
      <c r="E101" s="311"/>
      <c r="F101" s="311"/>
      <c r="G101" s="304"/>
      <c r="H101" s="304"/>
      <c r="I101" s="307"/>
      <c r="J101" s="307"/>
      <c r="K101" s="311"/>
      <c r="L101" s="311"/>
      <c r="M101" s="265"/>
      <c r="N101" s="267"/>
      <c r="O101" s="270"/>
      <c r="P101" s="273"/>
      <c r="S101" s="38" t="s">
        <v>176</v>
      </c>
      <c r="T101" s="175"/>
      <c r="U101" s="175"/>
      <c r="V101" s="175"/>
      <c r="W101" s="175"/>
    </row>
    <row r="102" spans="1:24" ht="19.5" customHeight="1" x14ac:dyDescent="0.2">
      <c r="A102" s="276"/>
      <c r="B102" s="279"/>
      <c r="C102" s="296"/>
      <c r="D102" s="297"/>
      <c r="E102" s="311"/>
      <c r="F102" s="311"/>
      <c r="G102" s="304"/>
      <c r="H102" s="304"/>
      <c r="I102" s="307"/>
      <c r="J102" s="307"/>
      <c r="K102" s="311"/>
      <c r="L102" s="311"/>
      <c r="M102" s="265"/>
      <c r="N102" s="267"/>
      <c r="O102" s="270"/>
      <c r="P102" s="273"/>
      <c r="S102" s="176" t="s">
        <v>1435</v>
      </c>
      <c r="V102" s="175"/>
      <c r="W102" s="175"/>
    </row>
    <row r="103" spans="1:24" ht="19.5" customHeight="1" x14ac:dyDescent="0.2">
      <c r="A103" s="276"/>
      <c r="B103" s="279"/>
      <c r="C103" s="296"/>
      <c r="D103" s="297"/>
      <c r="E103" s="311"/>
      <c r="F103" s="311"/>
      <c r="G103" s="304"/>
      <c r="H103" s="304"/>
      <c r="I103" s="307"/>
      <c r="J103" s="307"/>
      <c r="K103" s="311"/>
      <c r="L103" s="311"/>
      <c r="M103" s="265"/>
      <c r="N103" s="267"/>
      <c r="O103" s="270"/>
      <c r="P103" s="273"/>
      <c r="S103" s="176"/>
      <c r="T103" s="34" t="s">
        <v>1433</v>
      </c>
      <c r="U103" s="314" t="s">
        <v>1440</v>
      </c>
      <c r="V103" s="316"/>
      <c r="W103" s="202" t="s">
        <v>182</v>
      </c>
    </row>
    <row r="104" spans="1:24" ht="19.5" customHeight="1" x14ac:dyDescent="0.2">
      <c r="A104" s="276"/>
      <c r="B104" s="279"/>
      <c r="C104" s="296"/>
      <c r="D104" s="297"/>
      <c r="E104" s="311"/>
      <c r="F104" s="311"/>
      <c r="G104" s="304"/>
      <c r="H104" s="304"/>
      <c r="I104" s="307"/>
      <c r="J104" s="307"/>
      <c r="K104" s="311"/>
      <c r="L104" s="311"/>
      <c r="M104" s="265"/>
      <c r="N104" s="267"/>
      <c r="O104" s="270"/>
      <c r="P104" s="273"/>
      <c r="S104" s="176"/>
      <c r="T104" s="34" t="s">
        <v>1434</v>
      </c>
      <c r="U104" s="314" t="s">
        <v>1441</v>
      </c>
      <c r="V104" s="316"/>
      <c r="W104" s="202" t="s">
        <v>182</v>
      </c>
    </row>
    <row r="105" spans="1:24" ht="19.5" customHeight="1" x14ac:dyDescent="0.2">
      <c r="A105" s="276"/>
      <c r="B105" s="279"/>
      <c r="C105" s="296"/>
      <c r="D105" s="297"/>
      <c r="E105" s="311"/>
      <c r="F105" s="311"/>
      <c r="G105" s="304"/>
      <c r="H105" s="304"/>
      <c r="I105" s="307"/>
      <c r="J105" s="307"/>
      <c r="K105" s="311"/>
      <c r="L105" s="311"/>
      <c r="M105" s="265"/>
      <c r="N105" s="267"/>
      <c r="O105" s="270"/>
      <c r="P105" s="273"/>
      <c r="S105" s="176" t="s">
        <v>1444</v>
      </c>
      <c r="T105" s="34" t="s">
        <v>1445</v>
      </c>
    </row>
    <row r="106" spans="1:24" ht="19.5" customHeight="1" x14ac:dyDescent="0.2">
      <c r="A106" s="276"/>
      <c r="B106" s="279"/>
      <c r="C106" s="296"/>
      <c r="D106" s="297"/>
      <c r="E106" s="311"/>
      <c r="F106" s="311"/>
      <c r="G106" s="304"/>
      <c r="H106" s="304"/>
      <c r="I106" s="307"/>
      <c r="J106" s="307"/>
      <c r="K106" s="311"/>
      <c r="L106" s="311"/>
      <c r="M106" s="265"/>
      <c r="N106" s="267"/>
      <c r="O106" s="270"/>
      <c r="P106" s="273"/>
      <c r="S106" s="176" t="s">
        <v>1442</v>
      </c>
      <c r="T106" s="34" t="s">
        <v>1443</v>
      </c>
    </row>
    <row r="107" spans="1:24" ht="19.5" customHeight="1" x14ac:dyDescent="0.2">
      <c r="A107" s="276"/>
      <c r="B107" s="279"/>
      <c r="C107" s="296"/>
      <c r="D107" s="297"/>
      <c r="E107" s="311"/>
      <c r="F107" s="311"/>
      <c r="G107" s="304"/>
      <c r="H107" s="304"/>
      <c r="I107" s="307"/>
      <c r="J107" s="307"/>
      <c r="K107" s="311"/>
      <c r="L107" s="311"/>
      <c r="M107" s="265"/>
      <c r="N107" s="267"/>
      <c r="O107" s="270"/>
      <c r="P107" s="273"/>
      <c r="R107" s="34" t="s">
        <v>27</v>
      </c>
      <c r="S107" s="176" t="s">
        <v>23</v>
      </c>
      <c r="T107" s="34"/>
    </row>
    <row r="108" spans="1:24" ht="19.5" customHeight="1" x14ac:dyDescent="0.2">
      <c r="A108" s="276"/>
      <c r="B108" s="279"/>
      <c r="C108" s="296"/>
      <c r="D108" s="297"/>
      <c r="E108" s="311"/>
      <c r="F108" s="311"/>
      <c r="G108" s="304"/>
      <c r="H108" s="304"/>
      <c r="I108" s="307"/>
      <c r="J108" s="307"/>
      <c r="K108" s="311"/>
      <c r="L108" s="311"/>
      <c r="M108" s="265"/>
      <c r="N108" s="267"/>
      <c r="O108" s="270"/>
      <c r="P108" s="273"/>
      <c r="S108" s="176" t="s">
        <v>1446</v>
      </c>
      <c r="T108" s="34"/>
      <c r="V108" s="205" t="s">
        <v>644</v>
      </c>
    </row>
    <row r="109" spans="1:24" ht="19.5" customHeight="1" x14ac:dyDescent="0.2">
      <c r="A109" s="276"/>
      <c r="B109" s="279"/>
      <c r="C109" s="296"/>
      <c r="D109" s="297"/>
      <c r="E109" s="311"/>
      <c r="F109" s="311"/>
      <c r="G109" s="304"/>
      <c r="H109" s="304"/>
      <c r="I109" s="307"/>
      <c r="J109" s="307"/>
      <c r="K109" s="311"/>
      <c r="L109" s="311"/>
      <c r="M109" s="265"/>
      <c r="N109" s="267"/>
      <c r="O109" s="270"/>
      <c r="P109" s="273"/>
      <c r="R109" s="34" t="s">
        <v>191</v>
      </c>
      <c r="S109" s="176" t="s">
        <v>32</v>
      </c>
      <c r="T109" s="34"/>
      <c r="V109" s="34"/>
    </row>
    <row r="110" spans="1:24" ht="19.5" customHeight="1" x14ac:dyDescent="0.2">
      <c r="A110" s="276"/>
      <c r="B110" s="279"/>
      <c r="C110" s="296"/>
      <c r="D110" s="297"/>
      <c r="E110" s="311"/>
      <c r="F110" s="311"/>
      <c r="G110" s="304"/>
      <c r="H110" s="304"/>
      <c r="I110" s="307"/>
      <c r="J110" s="307"/>
      <c r="K110" s="311"/>
      <c r="L110" s="311"/>
      <c r="M110" s="265"/>
      <c r="N110" s="267"/>
      <c r="O110" s="270"/>
      <c r="P110" s="273"/>
      <c r="S110" s="176" t="s">
        <v>192</v>
      </c>
      <c r="T110" s="34"/>
      <c r="V110" s="34"/>
    </row>
    <row r="111" spans="1:24" ht="19.5" customHeight="1" x14ac:dyDescent="0.2">
      <c r="A111" s="276"/>
      <c r="B111" s="279"/>
      <c r="C111" s="296"/>
      <c r="D111" s="297"/>
      <c r="E111" s="311"/>
      <c r="F111" s="311"/>
      <c r="G111" s="304"/>
      <c r="H111" s="304"/>
      <c r="I111" s="307"/>
      <c r="J111" s="307"/>
      <c r="K111" s="311"/>
      <c r="L111" s="311"/>
      <c r="M111" s="265"/>
      <c r="N111" s="267"/>
      <c r="O111" s="270"/>
      <c r="P111" s="273"/>
      <c r="S111" s="176" t="s">
        <v>1436</v>
      </c>
      <c r="W111" s="202" t="s">
        <v>182</v>
      </c>
    </row>
    <row r="112" spans="1:24" ht="19.5" customHeight="1" x14ac:dyDescent="0.2">
      <c r="A112" s="276"/>
      <c r="B112" s="279"/>
      <c r="C112" s="296"/>
      <c r="D112" s="297"/>
      <c r="E112" s="311"/>
      <c r="F112" s="311"/>
      <c r="G112" s="304"/>
      <c r="H112" s="304"/>
      <c r="I112" s="307"/>
      <c r="J112" s="307"/>
      <c r="K112" s="311"/>
      <c r="L112" s="311"/>
      <c r="M112" s="265"/>
      <c r="N112" s="267"/>
      <c r="O112" s="270"/>
      <c r="P112" s="273"/>
      <c r="T112" s="34" t="s">
        <v>238</v>
      </c>
      <c r="U112" s="313">
        <v>2413617219001</v>
      </c>
      <c r="V112" s="313"/>
      <c r="W112" s="226" t="s">
        <v>694</v>
      </c>
      <c r="X112" s="223">
        <v>1022633</v>
      </c>
    </row>
    <row r="113" spans="1:24" ht="19.5" customHeight="1" x14ac:dyDescent="0.2">
      <c r="A113" s="277"/>
      <c r="B113" s="280"/>
      <c r="C113" s="298"/>
      <c r="D113" s="299"/>
      <c r="E113" s="312"/>
      <c r="F113" s="312"/>
      <c r="G113" s="305"/>
      <c r="H113" s="305"/>
      <c r="I113" s="308"/>
      <c r="J113" s="308"/>
      <c r="K113" s="312"/>
      <c r="L113" s="312"/>
      <c r="M113" s="264"/>
      <c r="N113" s="268"/>
      <c r="O113" s="271"/>
      <c r="P113" s="274"/>
      <c r="Q113" s="62">
        <v>0.29166666666666669</v>
      </c>
    </row>
    <row r="114" spans="1:24" ht="19.5" customHeight="1" x14ac:dyDescent="0.2">
      <c r="A114" s="275" t="s">
        <v>31</v>
      </c>
      <c r="B114" s="278">
        <f>SUM(B86+1)</f>
        <v>45828</v>
      </c>
      <c r="C114" s="294" t="s">
        <v>1453</v>
      </c>
      <c r="D114" s="295"/>
      <c r="E114" s="310"/>
      <c r="F114" s="310"/>
      <c r="G114" s="303">
        <v>0.35416666666666669</v>
      </c>
      <c r="H114" s="303">
        <v>0.52083333333333337</v>
      </c>
      <c r="I114" s="306">
        <v>0.55208333333333337</v>
      </c>
      <c r="J114" s="306">
        <v>0.68125000000000002</v>
      </c>
      <c r="K114" s="310"/>
      <c r="L114" s="310"/>
      <c r="M114" s="263">
        <f>(F126-E126)+(L126-K126)</f>
        <v>0</v>
      </c>
      <c r="N114" s="266">
        <f>(H114-G114)</f>
        <v>0.16666666666666669</v>
      </c>
      <c r="O114" s="269">
        <f>(J114-I114)</f>
        <v>0.12916666666666665</v>
      </c>
      <c r="P114" s="272">
        <f>SUM(M114:O126)</f>
        <v>0.29583333333333334</v>
      </c>
      <c r="R114" t="s">
        <v>1454</v>
      </c>
      <c r="S114" s="38" t="s">
        <v>28</v>
      </c>
      <c r="W114" s="34"/>
    </row>
    <row r="115" spans="1:24" ht="19.5" customHeight="1" x14ac:dyDescent="0.2">
      <c r="A115" s="276"/>
      <c r="B115" s="279"/>
      <c r="C115" s="296"/>
      <c r="D115" s="297"/>
      <c r="E115" s="311"/>
      <c r="F115" s="311"/>
      <c r="G115" s="304"/>
      <c r="H115" s="304"/>
      <c r="I115" s="307"/>
      <c r="J115" s="307"/>
      <c r="K115" s="311"/>
      <c r="L115" s="311"/>
      <c r="M115" s="265"/>
      <c r="N115" s="267"/>
      <c r="O115" s="270"/>
      <c r="P115" s="273"/>
      <c r="S115" s="38" t="s">
        <v>1455</v>
      </c>
      <c r="V115" s="202" t="s">
        <v>182</v>
      </c>
      <c r="W115" s="34"/>
    </row>
    <row r="116" spans="1:24" ht="19.5" customHeight="1" x14ac:dyDescent="0.2">
      <c r="A116" s="276"/>
      <c r="B116" s="279"/>
      <c r="C116" s="296"/>
      <c r="D116" s="297"/>
      <c r="E116" s="311"/>
      <c r="F116" s="311"/>
      <c r="G116" s="304"/>
      <c r="H116" s="304"/>
      <c r="I116" s="307"/>
      <c r="J116" s="307"/>
      <c r="K116" s="311"/>
      <c r="L116" s="311"/>
      <c r="M116" s="265"/>
      <c r="N116" s="267"/>
      <c r="O116" s="270"/>
      <c r="P116" s="273"/>
      <c r="R116" s="34" t="s">
        <v>1099</v>
      </c>
      <c r="S116" s="38" t="s">
        <v>24</v>
      </c>
      <c r="W116" s="34"/>
    </row>
    <row r="117" spans="1:24" ht="19.5" customHeight="1" x14ac:dyDescent="0.2">
      <c r="A117" s="276"/>
      <c r="B117" s="279"/>
      <c r="C117" s="296"/>
      <c r="D117" s="297"/>
      <c r="E117" s="311"/>
      <c r="F117" s="311"/>
      <c r="G117" s="304"/>
      <c r="H117" s="304"/>
      <c r="I117" s="307"/>
      <c r="J117" s="307"/>
      <c r="K117" s="311"/>
      <c r="L117" s="311"/>
      <c r="M117" s="265"/>
      <c r="N117" s="267"/>
      <c r="O117" s="270"/>
      <c r="P117" s="273"/>
      <c r="S117" s="38" t="s">
        <v>1189</v>
      </c>
      <c r="W117" s="34"/>
    </row>
    <row r="118" spans="1:24" ht="19.5" customHeight="1" x14ac:dyDescent="0.2">
      <c r="A118" s="276"/>
      <c r="B118" s="279"/>
      <c r="C118" s="296"/>
      <c r="D118" s="297"/>
      <c r="E118" s="311"/>
      <c r="F118" s="311"/>
      <c r="G118" s="304"/>
      <c r="H118" s="304"/>
      <c r="I118" s="307"/>
      <c r="J118" s="307"/>
      <c r="K118" s="311"/>
      <c r="L118" s="311"/>
      <c r="M118" s="265"/>
      <c r="N118" s="267"/>
      <c r="O118" s="270"/>
      <c r="P118" s="273"/>
      <c r="S118" s="38" t="s">
        <v>1456</v>
      </c>
      <c r="W118" s="34"/>
      <c r="X118" s="202" t="s">
        <v>182</v>
      </c>
    </row>
    <row r="119" spans="1:24" ht="19.5" customHeight="1" x14ac:dyDescent="0.2">
      <c r="A119" s="276"/>
      <c r="B119" s="279"/>
      <c r="C119" s="296"/>
      <c r="D119" s="297"/>
      <c r="E119" s="311"/>
      <c r="F119" s="311"/>
      <c r="G119" s="304"/>
      <c r="H119" s="304"/>
      <c r="I119" s="307"/>
      <c r="J119" s="307"/>
      <c r="K119" s="311"/>
      <c r="L119" s="311"/>
      <c r="M119" s="265"/>
      <c r="N119" s="267"/>
      <c r="O119" s="270"/>
      <c r="P119" s="273"/>
      <c r="R119" t="s">
        <v>242</v>
      </c>
      <c r="S119" s="176" t="s">
        <v>25</v>
      </c>
      <c r="W119" s="34"/>
      <c r="X119" s="34"/>
    </row>
    <row r="120" spans="1:24" ht="19.5" customHeight="1" x14ac:dyDescent="0.2">
      <c r="A120" s="276"/>
      <c r="B120" s="279"/>
      <c r="C120" s="296"/>
      <c r="D120" s="297"/>
      <c r="E120" s="311"/>
      <c r="F120" s="311"/>
      <c r="G120" s="304"/>
      <c r="H120" s="304"/>
      <c r="I120" s="307"/>
      <c r="J120" s="307"/>
      <c r="K120" s="311"/>
      <c r="L120" s="311"/>
      <c r="M120" s="265"/>
      <c r="N120" s="267"/>
      <c r="O120" s="270"/>
      <c r="P120" s="273"/>
      <c r="S120" s="38" t="s">
        <v>1457</v>
      </c>
      <c r="W120" s="34"/>
      <c r="X120" s="34"/>
    </row>
    <row r="121" spans="1:24" ht="19.5" customHeight="1" x14ac:dyDescent="0.2">
      <c r="A121" s="276"/>
      <c r="B121" s="279"/>
      <c r="C121" s="296"/>
      <c r="D121" s="297"/>
      <c r="E121" s="311"/>
      <c r="F121" s="311"/>
      <c r="G121" s="304"/>
      <c r="H121" s="304"/>
      <c r="I121" s="307"/>
      <c r="J121" s="307"/>
      <c r="K121" s="311"/>
      <c r="L121" s="311"/>
      <c r="M121" s="265"/>
      <c r="N121" s="267"/>
      <c r="O121" s="270"/>
      <c r="P121" s="273"/>
      <c r="S121" s="38" t="s">
        <v>1458</v>
      </c>
      <c r="W121" s="202" t="s">
        <v>182</v>
      </c>
      <c r="X121" s="34"/>
    </row>
    <row r="122" spans="1:24" ht="19.5" customHeight="1" x14ac:dyDescent="0.2">
      <c r="A122" s="276"/>
      <c r="B122" s="279"/>
      <c r="C122" s="296"/>
      <c r="D122" s="297"/>
      <c r="E122" s="311"/>
      <c r="F122" s="311"/>
      <c r="G122" s="304"/>
      <c r="H122" s="304"/>
      <c r="I122" s="307"/>
      <c r="J122" s="307"/>
      <c r="K122" s="311"/>
      <c r="L122" s="311"/>
      <c r="M122" s="265"/>
      <c r="N122" s="267"/>
      <c r="O122" s="270"/>
      <c r="P122" s="273"/>
      <c r="S122" s="176" t="s">
        <v>1459</v>
      </c>
      <c r="W122" s="202" t="s">
        <v>182</v>
      </c>
      <c r="X122" s="34"/>
    </row>
    <row r="123" spans="1:24" ht="19.5" customHeight="1" x14ac:dyDescent="0.2">
      <c r="A123" s="276"/>
      <c r="B123" s="279"/>
      <c r="C123" s="296"/>
      <c r="D123" s="297"/>
      <c r="E123" s="311"/>
      <c r="F123" s="311"/>
      <c r="G123" s="304"/>
      <c r="H123" s="304"/>
      <c r="I123" s="307"/>
      <c r="J123" s="307"/>
      <c r="K123" s="311"/>
      <c r="L123" s="311"/>
      <c r="M123" s="265"/>
      <c r="N123" s="267"/>
      <c r="O123" s="270"/>
      <c r="P123" s="273"/>
      <c r="S123" s="38"/>
      <c r="W123" s="34"/>
      <c r="X123" s="34"/>
    </row>
    <row r="124" spans="1:24" ht="19.5" customHeight="1" x14ac:dyDescent="0.2">
      <c r="A124" s="276"/>
      <c r="B124" s="279"/>
      <c r="C124" s="296"/>
      <c r="D124" s="297"/>
      <c r="E124" s="311"/>
      <c r="F124" s="311"/>
      <c r="G124" s="304"/>
      <c r="H124" s="304"/>
      <c r="I124" s="307"/>
      <c r="J124" s="307"/>
      <c r="K124" s="311"/>
      <c r="L124" s="311"/>
      <c r="M124" s="265"/>
      <c r="N124" s="267"/>
      <c r="O124" s="270"/>
      <c r="P124" s="273"/>
      <c r="S124" s="38"/>
      <c r="W124" s="34"/>
      <c r="X124" s="34"/>
    </row>
    <row r="125" spans="1:24" ht="19.5" customHeight="1" x14ac:dyDescent="0.2">
      <c r="A125" s="276"/>
      <c r="B125" s="279"/>
      <c r="C125" s="296"/>
      <c r="D125" s="297"/>
      <c r="E125" s="311"/>
      <c r="F125" s="311"/>
      <c r="G125" s="304"/>
      <c r="H125" s="304"/>
      <c r="I125" s="307"/>
      <c r="J125" s="307"/>
      <c r="K125" s="311"/>
      <c r="L125" s="311"/>
      <c r="M125" s="265"/>
      <c r="N125" s="267"/>
      <c r="O125" s="270"/>
      <c r="P125" s="273"/>
      <c r="S125" s="38"/>
      <c r="W125" s="34"/>
      <c r="X125" s="34"/>
    </row>
    <row r="126" spans="1:24" ht="19.5" customHeight="1" x14ac:dyDescent="0.2">
      <c r="A126" s="277"/>
      <c r="B126" s="280"/>
      <c r="C126" s="298"/>
      <c r="D126" s="299"/>
      <c r="E126" s="312"/>
      <c r="F126" s="312"/>
      <c r="G126" s="305"/>
      <c r="H126" s="305"/>
      <c r="I126" s="308"/>
      <c r="J126" s="308"/>
      <c r="K126" s="312"/>
      <c r="L126" s="312"/>
      <c r="M126" s="264"/>
      <c r="N126" s="268"/>
      <c r="O126" s="271"/>
      <c r="P126" s="274"/>
      <c r="Q126" s="62">
        <v>0.29166666666666669</v>
      </c>
    </row>
    <row r="127" spans="1:24" ht="19.5" customHeight="1" x14ac:dyDescent="0.2">
      <c r="A127" s="35" t="s">
        <v>34</v>
      </c>
      <c r="B127" s="36">
        <f>SUM(B114+1)</f>
        <v>45829</v>
      </c>
      <c r="C127" s="294"/>
      <c r="D127" s="295"/>
      <c r="E127" s="310"/>
      <c r="F127" s="310"/>
      <c r="G127" s="107"/>
      <c r="H127" s="107"/>
      <c r="I127" s="107"/>
      <c r="J127" s="107"/>
      <c r="K127" s="310"/>
      <c r="L127" s="310"/>
      <c r="M127" s="263">
        <f>(F127-E127)+(L127-K127)</f>
        <v>0</v>
      </c>
      <c r="N127" s="263">
        <f>(H127-G127)+(J127-I127)</f>
        <v>0</v>
      </c>
      <c r="O127" s="263">
        <f>(H127-G127)+(J127-I127)</f>
        <v>0</v>
      </c>
      <c r="P127" s="263">
        <f>SUM(M127:O128)</f>
        <v>0</v>
      </c>
    </row>
    <row r="128" spans="1:24" ht="19.5" customHeight="1" x14ac:dyDescent="0.2">
      <c r="A128" s="37" t="s">
        <v>35</v>
      </c>
      <c r="B128" s="36">
        <f>SUM(B127+1)</f>
        <v>45830</v>
      </c>
      <c r="C128" s="298"/>
      <c r="D128" s="299"/>
      <c r="E128" s="312"/>
      <c r="F128" s="312"/>
      <c r="G128" s="101"/>
      <c r="H128" s="101"/>
      <c r="I128" s="101"/>
      <c r="J128" s="101"/>
      <c r="K128" s="312"/>
      <c r="L128" s="312"/>
      <c r="M128" s="264"/>
      <c r="N128" s="264"/>
      <c r="O128" s="264"/>
      <c r="P128" s="264"/>
    </row>
    <row r="129" spans="1:16" ht="30" customHeight="1" x14ac:dyDescent="0.2">
      <c r="A129" s="38"/>
      <c r="B129" s="38"/>
      <c r="C129" s="38"/>
      <c r="D129" s="38"/>
      <c r="E129" s="39"/>
      <c r="F129" s="40"/>
      <c r="G129" s="40"/>
      <c r="H129" s="38"/>
      <c r="I129" s="38"/>
      <c r="J129" s="38"/>
      <c r="K129" s="41"/>
      <c r="L129" s="41"/>
      <c r="M129" s="41"/>
      <c r="N129" s="38"/>
    </row>
    <row r="130" spans="1:16" ht="30.75" customHeight="1" x14ac:dyDescent="0.2">
      <c r="A130" s="38"/>
      <c r="B130" s="38"/>
      <c r="C130" s="38"/>
      <c r="D130" s="38"/>
      <c r="F130" s="38"/>
      <c r="G130" s="38"/>
      <c r="H130" s="38"/>
      <c r="I130" s="38"/>
      <c r="J130" s="281" t="s">
        <v>36</v>
      </c>
      <c r="K130" s="281"/>
      <c r="L130" s="281"/>
      <c r="M130" s="108">
        <f>SUM(M9+M40+M59+M86+M114+M127+M128)</f>
        <v>0</v>
      </c>
      <c r="N130" s="110">
        <f>SUM(N9+N40+N59+N86+N114+N127+N128)</f>
        <v>0.8909722222222225</v>
      </c>
      <c r="O130" s="109">
        <f>SUM(O9+O40+O59+O86+O114+O127+O128)</f>
        <v>0.7729166666666667</v>
      </c>
      <c r="P130" s="111">
        <f>SUM(P9+P40+P59+P86+P114+P127+P128)</f>
        <v>1.663888888888889</v>
      </c>
    </row>
    <row r="131" spans="1:16" ht="30.75" customHeight="1" x14ac:dyDescent="0.2">
      <c r="A131" s="38"/>
      <c r="B131" s="38"/>
      <c r="C131" s="38"/>
      <c r="D131" s="38"/>
      <c r="F131" s="38"/>
      <c r="G131" s="38"/>
      <c r="H131" s="38"/>
      <c r="I131" s="38"/>
      <c r="J131" s="281" t="s">
        <v>37</v>
      </c>
      <c r="K131" s="281"/>
      <c r="L131" s="282"/>
      <c r="M131" s="42"/>
      <c r="N131" s="51">
        <f>SUM(Q9:Q128)</f>
        <v>1.4583333333333335</v>
      </c>
      <c r="O131" s="43"/>
    </row>
    <row r="132" spans="1:16" ht="30.75" customHeight="1" x14ac:dyDescent="0.2">
      <c r="A132" s="38"/>
      <c r="B132" s="38"/>
      <c r="C132" s="38"/>
      <c r="D132" s="38"/>
      <c r="F132" s="38"/>
      <c r="G132" s="38"/>
      <c r="H132" s="38"/>
      <c r="I132" s="38"/>
      <c r="J132" s="281" t="s">
        <v>38</v>
      </c>
      <c r="K132" s="281"/>
      <c r="L132" s="282"/>
      <c r="M132" s="42"/>
      <c r="N132" s="51">
        <f>SUM(P130-N131)</f>
        <v>0.20555555555555549</v>
      </c>
      <c r="O132" s="43"/>
    </row>
    <row r="133" spans="1:16" ht="30.75" customHeight="1" x14ac:dyDescent="0.2">
      <c r="A133" s="38"/>
      <c r="B133" s="38"/>
      <c r="C133" s="38"/>
      <c r="D133" s="38"/>
      <c r="F133" s="38"/>
      <c r="G133" s="38"/>
      <c r="H133" s="38"/>
      <c r="I133" s="38"/>
      <c r="J133" s="281" t="s">
        <v>39</v>
      </c>
      <c r="K133" s="281"/>
      <c r="L133" s="282"/>
      <c r="M133" s="42"/>
      <c r="N133" s="51">
        <f>'SEM24'!N106</f>
        <v>9.4479166666666679</v>
      </c>
      <c r="O133" s="43"/>
    </row>
    <row r="134" spans="1:16" ht="30.75" customHeight="1" x14ac:dyDescent="0.2">
      <c r="H134" s="38"/>
      <c r="I134" s="38"/>
      <c r="J134" s="281" t="s">
        <v>40</v>
      </c>
      <c r="K134" s="281"/>
      <c r="L134" s="282"/>
      <c r="M134" s="44"/>
      <c r="N134" s="52">
        <f>N132+N133</f>
        <v>9.6534722222222236</v>
      </c>
      <c r="O134" s="45"/>
    </row>
    <row r="141" spans="1:16" x14ac:dyDescent="0.2">
      <c r="F141" s="38"/>
      <c r="G141" s="38"/>
      <c r="H141" s="38"/>
      <c r="I141" s="38"/>
    </row>
    <row r="142" spans="1:16" x14ac:dyDescent="0.2">
      <c r="F142" s="38"/>
      <c r="G142" s="38"/>
      <c r="H142" s="38"/>
      <c r="I142" s="38"/>
    </row>
    <row r="143" spans="1:16" x14ac:dyDescent="0.2">
      <c r="F143" s="38"/>
      <c r="G143" s="38"/>
      <c r="H143" s="38"/>
      <c r="I143" s="38"/>
    </row>
    <row r="144" spans="1:16" x14ac:dyDescent="0.2">
      <c r="F144" s="38"/>
      <c r="G144" s="38"/>
      <c r="H144" s="38"/>
      <c r="I144" s="38"/>
    </row>
    <row r="145" spans="6:9" x14ac:dyDescent="0.2">
      <c r="F145" s="38"/>
      <c r="G145" s="38"/>
      <c r="H145" s="38"/>
      <c r="I145" s="38"/>
    </row>
    <row r="146" spans="6:9" x14ac:dyDescent="0.2">
      <c r="F146" s="38"/>
      <c r="G146" s="38"/>
      <c r="H146" s="38"/>
      <c r="I146" s="38"/>
    </row>
  </sheetData>
  <mergeCells count="128">
    <mergeCell ref="Y83:AA83"/>
    <mergeCell ref="M127:M128"/>
    <mergeCell ref="N127:N128"/>
    <mergeCell ref="O127:O128"/>
    <mergeCell ref="P127:P128"/>
    <mergeCell ref="C127:D128"/>
    <mergeCell ref="E127:E128"/>
    <mergeCell ref="F127:F128"/>
    <mergeCell ref="U46:V46"/>
    <mergeCell ref="X46:AA46"/>
    <mergeCell ref="K114:K126"/>
    <mergeCell ref="L114:L126"/>
    <mergeCell ref="K127:K128"/>
    <mergeCell ref="L127:L128"/>
    <mergeCell ref="K40:K58"/>
    <mergeCell ref="L40:L58"/>
    <mergeCell ref="K59:K85"/>
    <mergeCell ref="L59:L85"/>
    <mergeCell ref="G59:G85"/>
    <mergeCell ref="I40:I58"/>
    <mergeCell ref="I59:I85"/>
    <mergeCell ref="G86:G113"/>
    <mergeCell ref="G114:G126"/>
    <mergeCell ref="H40:H58"/>
    <mergeCell ref="H59:H85"/>
    <mergeCell ref="H86:H113"/>
    <mergeCell ref="H114:H126"/>
    <mergeCell ref="G40:G58"/>
    <mergeCell ref="I86:I113"/>
    <mergeCell ref="I114:I126"/>
    <mergeCell ref="J40:J58"/>
    <mergeCell ref="J59:J85"/>
    <mergeCell ref="J86:J113"/>
    <mergeCell ref="J114:J126"/>
    <mergeCell ref="Q6:Q7"/>
    <mergeCell ref="M114:M126"/>
    <mergeCell ref="N114:N126"/>
    <mergeCell ref="O114:O126"/>
    <mergeCell ref="P114:P126"/>
    <mergeCell ref="M86:M113"/>
    <mergeCell ref="N86:N113"/>
    <mergeCell ref="O86:O113"/>
    <mergeCell ref="P86:P113"/>
    <mergeCell ref="M59:M85"/>
    <mergeCell ref="O59:O85"/>
    <mergeCell ref="P59:P85"/>
    <mergeCell ref="M40:M58"/>
    <mergeCell ref="N40:N58"/>
    <mergeCell ref="O40:O58"/>
    <mergeCell ref="P40:P58"/>
    <mergeCell ref="J134:L134"/>
    <mergeCell ref="J130:L130"/>
    <mergeCell ref="J131:L131"/>
    <mergeCell ref="J132:L132"/>
    <mergeCell ref="J133:L133"/>
    <mergeCell ref="A114:A126"/>
    <mergeCell ref="B40:B58"/>
    <mergeCell ref="B59:B85"/>
    <mergeCell ref="B86:B113"/>
    <mergeCell ref="B114:B126"/>
    <mergeCell ref="C40:D58"/>
    <mergeCell ref="C59:D85"/>
    <mergeCell ref="C86:D113"/>
    <mergeCell ref="C114:D126"/>
    <mergeCell ref="E40:E58"/>
    <mergeCell ref="F40:F58"/>
    <mergeCell ref="E59:E85"/>
    <mergeCell ref="F59:F85"/>
    <mergeCell ref="E86:E113"/>
    <mergeCell ref="F86:F113"/>
    <mergeCell ref="E114:E126"/>
    <mergeCell ref="F114:F126"/>
    <mergeCell ref="K86:K113"/>
    <mergeCell ref="L86:L113"/>
    <mergeCell ref="A1:N1"/>
    <mergeCell ref="G6:H6"/>
    <mergeCell ref="I6:J6"/>
    <mergeCell ref="K6:L6"/>
    <mergeCell ref="M6:P6"/>
    <mergeCell ref="N59:N85"/>
    <mergeCell ref="A40:A58"/>
    <mergeCell ref="A59:A85"/>
    <mergeCell ref="A86:A113"/>
    <mergeCell ref="E9:E39"/>
    <mergeCell ref="F9:F39"/>
    <mergeCell ref="H9:H39"/>
    <mergeCell ref="G9:G39"/>
    <mergeCell ref="J9:J39"/>
    <mergeCell ref="A9:A39"/>
    <mergeCell ref="M9:M39"/>
    <mergeCell ref="N9:N39"/>
    <mergeCell ref="O9:O39"/>
    <mergeCell ref="P9:P39"/>
    <mergeCell ref="B9:B39"/>
    <mergeCell ref="C9:D39"/>
    <mergeCell ref="I9:I39"/>
    <mergeCell ref="K9:K39"/>
    <mergeCell ref="L9:L39"/>
    <mergeCell ref="V34:W34"/>
    <mergeCell ref="V35:W35"/>
    <mergeCell ref="AA32:AD32"/>
    <mergeCell ref="AA34:AC34"/>
    <mergeCell ref="AA35:AC35"/>
    <mergeCell ref="AA28:AC28"/>
    <mergeCell ref="AA26:AC26"/>
    <mergeCell ref="AA30:AC30"/>
    <mergeCell ref="AA24:AC24"/>
    <mergeCell ref="V29:W29"/>
    <mergeCell ref="V30:W30"/>
    <mergeCell ref="V31:W31"/>
    <mergeCell ref="V32:W32"/>
    <mergeCell ref="V33:W33"/>
    <mergeCell ref="V24:W24"/>
    <mergeCell ref="V25:W25"/>
    <mergeCell ref="V26:W26"/>
    <mergeCell ref="V27:W27"/>
    <mergeCell ref="V28:W28"/>
    <mergeCell ref="U89:V89"/>
    <mergeCell ref="U90:V90"/>
    <mergeCell ref="U91:V91"/>
    <mergeCell ref="U93:V93"/>
    <mergeCell ref="U94:V94"/>
    <mergeCell ref="U95:V95"/>
    <mergeCell ref="U103:V103"/>
    <mergeCell ref="U104:V104"/>
    <mergeCell ref="U112:V112"/>
    <mergeCell ref="U98:V98"/>
    <mergeCell ref="U99:V99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0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Feuil100">
    <pageSetUpPr fitToPage="1"/>
  </sheetPr>
  <dimension ref="A1:AC138"/>
  <sheetViews>
    <sheetView topLeftCell="A28" zoomScale="85" zoomScaleNormal="85" workbookViewId="0">
      <selection activeCell="W116" sqref="W116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3.85546875" customWidth="1"/>
    <col min="22" max="22" width="12.85546875" customWidth="1"/>
  </cols>
  <sheetData>
    <row r="1" spans="1:25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5" ht="36.75" hidden="1" customHeight="1" x14ac:dyDescent="0.2"/>
    <row r="3" spans="1:25" s="3" customFormat="1" ht="12.75" customHeight="1" x14ac:dyDescent="0.2">
      <c r="K3" s="4"/>
      <c r="L3" s="4"/>
      <c r="M3" s="4"/>
      <c r="O3" s="5"/>
      <c r="P3" s="5"/>
      <c r="Q3" s="60"/>
    </row>
    <row r="4" spans="1:25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5" ht="39" customHeight="1" x14ac:dyDescent="0.2">
      <c r="A5" s="12" t="s">
        <v>93</v>
      </c>
      <c r="B5" s="13" t="s">
        <v>3</v>
      </c>
      <c r="C5" s="14">
        <f>SUM('SEM25'!B128+1)</f>
        <v>45831</v>
      </c>
      <c r="D5" s="15" t="s">
        <v>4</v>
      </c>
      <c r="E5" s="16">
        <f>SUM(B120)</f>
        <v>45837</v>
      </c>
      <c r="F5" s="17"/>
      <c r="G5" s="17"/>
      <c r="H5" s="17"/>
      <c r="I5" s="17"/>
      <c r="J5" s="17"/>
      <c r="K5" s="18"/>
      <c r="L5" s="18"/>
      <c r="P5" s="19"/>
    </row>
    <row r="6" spans="1:25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5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5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5" ht="19.5" customHeight="1" x14ac:dyDescent="0.2">
      <c r="A9" s="275" t="s">
        <v>20</v>
      </c>
      <c r="B9" s="278">
        <f>SUM(C5)</f>
        <v>45831</v>
      </c>
      <c r="C9" s="294" t="s">
        <v>1467</v>
      </c>
      <c r="D9" s="295"/>
      <c r="E9" s="310"/>
      <c r="F9" s="310"/>
      <c r="G9" s="303">
        <v>0.35972222222222222</v>
      </c>
      <c r="H9" s="303">
        <v>0.52083333333333337</v>
      </c>
      <c r="I9" s="306">
        <v>0.5625</v>
      </c>
      <c r="J9" s="306">
        <v>0.74861111111111112</v>
      </c>
      <c r="K9" s="310"/>
      <c r="L9" s="310"/>
      <c r="M9" s="263">
        <f>(F35-E35)+(L35-K35)</f>
        <v>0</v>
      </c>
      <c r="N9" s="266">
        <f>(H9-G9)</f>
        <v>0.16111111111111115</v>
      </c>
      <c r="O9" s="269">
        <f>(J9-I9)</f>
        <v>0.18611111111111112</v>
      </c>
      <c r="P9" s="272">
        <f>SUM(M9:O35)</f>
        <v>0.34722222222222227</v>
      </c>
      <c r="R9" t="s">
        <v>242</v>
      </c>
      <c r="S9" t="s">
        <v>32</v>
      </c>
      <c r="W9" s="34"/>
      <c r="Y9" s="34"/>
    </row>
    <row r="10" spans="1:25" ht="19.5" customHeight="1" x14ac:dyDescent="0.2">
      <c r="A10" s="276"/>
      <c r="B10" s="279"/>
      <c r="C10" s="296"/>
      <c r="D10" s="297"/>
      <c r="E10" s="311"/>
      <c r="F10" s="311"/>
      <c r="G10" s="304"/>
      <c r="H10" s="304"/>
      <c r="I10" s="307"/>
      <c r="J10" s="307"/>
      <c r="K10" s="311"/>
      <c r="L10" s="311"/>
      <c r="M10" s="265"/>
      <c r="N10" s="267"/>
      <c r="O10" s="270"/>
      <c r="P10" s="273"/>
      <c r="S10" t="s">
        <v>477</v>
      </c>
    </row>
    <row r="11" spans="1:25" ht="19.5" customHeight="1" x14ac:dyDescent="0.2">
      <c r="A11" s="276"/>
      <c r="B11" s="279"/>
      <c r="C11" s="296"/>
      <c r="D11" s="297"/>
      <c r="E11" s="311"/>
      <c r="F11" s="311"/>
      <c r="G11" s="304"/>
      <c r="H11" s="304"/>
      <c r="I11" s="307"/>
      <c r="J11" s="307"/>
      <c r="K11" s="311"/>
      <c r="L11" s="311"/>
      <c r="M11" s="265"/>
      <c r="N11" s="267"/>
      <c r="O11" s="270"/>
      <c r="P11" s="273"/>
      <c r="S11" t="s">
        <v>1460</v>
      </c>
      <c r="W11" s="34"/>
    </row>
    <row r="12" spans="1:25" ht="19.5" customHeight="1" x14ac:dyDescent="0.2">
      <c r="A12" s="276"/>
      <c r="B12" s="279"/>
      <c r="C12" s="296"/>
      <c r="D12" s="297"/>
      <c r="E12" s="311"/>
      <c r="F12" s="311"/>
      <c r="G12" s="304"/>
      <c r="H12" s="304"/>
      <c r="I12" s="307"/>
      <c r="J12" s="307"/>
      <c r="K12" s="311"/>
      <c r="L12" s="311"/>
      <c r="M12" s="265"/>
      <c r="N12" s="267"/>
      <c r="O12" s="270"/>
      <c r="P12" s="273"/>
      <c r="R12" s="34"/>
      <c r="S12" s="34"/>
      <c r="T12" t="s">
        <v>792</v>
      </c>
      <c r="U12" s="316" t="s">
        <v>793</v>
      </c>
      <c r="V12" s="316"/>
      <c r="W12" s="205" t="s">
        <v>644</v>
      </c>
      <c r="X12" s="226" t="s">
        <v>694</v>
      </c>
      <c r="Y12" s="223">
        <v>1022708</v>
      </c>
    </row>
    <row r="13" spans="1:25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11"/>
      <c r="L13" s="311"/>
      <c r="M13" s="265"/>
      <c r="N13" s="267"/>
      <c r="O13" s="270"/>
      <c r="P13" s="273"/>
      <c r="S13" s="34"/>
      <c r="T13" t="s">
        <v>730</v>
      </c>
      <c r="U13" s="316" t="s">
        <v>822</v>
      </c>
      <c r="V13" s="316"/>
      <c r="W13" s="205" t="s">
        <v>644</v>
      </c>
    </row>
    <row r="14" spans="1:25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T14" t="s">
        <v>712</v>
      </c>
      <c r="U14" s="316" t="s">
        <v>677</v>
      </c>
      <c r="V14" s="316"/>
      <c r="W14" s="205" t="s">
        <v>644</v>
      </c>
    </row>
    <row r="15" spans="1:25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265"/>
      <c r="N15" s="267"/>
      <c r="O15" s="270"/>
      <c r="P15" s="273"/>
      <c r="R15" t="s">
        <v>155</v>
      </c>
      <c r="S15" t="s">
        <v>156</v>
      </c>
    </row>
    <row r="16" spans="1:25" ht="19.5" customHeight="1" x14ac:dyDescent="0.2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11"/>
      <c r="L16" s="311"/>
      <c r="M16" s="265"/>
      <c r="N16" s="267"/>
      <c r="O16" s="270"/>
      <c r="P16" s="273"/>
      <c r="S16" t="s">
        <v>27</v>
      </c>
      <c r="T16" s="202" t="s">
        <v>182</v>
      </c>
    </row>
    <row r="17" spans="1:28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265"/>
      <c r="N17" s="267"/>
      <c r="O17" s="270"/>
      <c r="P17" s="273"/>
      <c r="R17" t="s">
        <v>1461</v>
      </c>
      <c r="S17" t="s">
        <v>32</v>
      </c>
    </row>
    <row r="18" spans="1:28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S18" t="s">
        <v>1462</v>
      </c>
      <c r="V18" s="202" t="s">
        <v>182</v>
      </c>
    </row>
    <row r="19" spans="1:28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265"/>
      <c r="N19" s="267"/>
      <c r="O19" s="270"/>
      <c r="P19" s="273"/>
      <c r="R19" t="s">
        <v>1099</v>
      </c>
      <c r="S19" t="s">
        <v>32</v>
      </c>
    </row>
    <row r="20" spans="1:28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265"/>
      <c r="N20" s="267"/>
      <c r="O20" s="270"/>
      <c r="P20" s="273"/>
      <c r="S20" t="s">
        <v>1100</v>
      </c>
    </row>
    <row r="21" spans="1:28" ht="20.2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265"/>
      <c r="N21" s="267"/>
      <c r="O21" s="270"/>
      <c r="P21" s="273"/>
      <c r="S21" t="s">
        <v>1463</v>
      </c>
    </row>
    <row r="22" spans="1:28" ht="20.25" customHeight="1" x14ac:dyDescent="0.2">
      <c r="A22" s="276"/>
      <c r="B22" s="279"/>
      <c r="C22" s="296"/>
      <c r="D22" s="297"/>
      <c r="E22" s="311"/>
      <c r="F22" s="311"/>
      <c r="G22" s="304"/>
      <c r="H22" s="304"/>
      <c r="I22" s="307"/>
      <c r="J22" s="307"/>
      <c r="K22" s="311"/>
      <c r="L22" s="311"/>
      <c r="M22" s="265"/>
      <c r="N22" s="267"/>
      <c r="O22" s="270"/>
      <c r="P22" s="273"/>
      <c r="R22" t="s">
        <v>171</v>
      </c>
      <c r="S22" t="s">
        <v>24</v>
      </c>
    </row>
    <row r="23" spans="1:28" ht="20.25" customHeight="1" x14ac:dyDescent="0.2">
      <c r="A23" s="276"/>
      <c r="B23" s="279"/>
      <c r="C23" s="296"/>
      <c r="D23" s="297"/>
      <c r="E23" s="311"/>
      <c r="F23" s="311"/>
      <c r="G23" s="304"/>
      <c r="H23" s="304"/>
      <c r="I23" s="307"/>
      <c r="J23" s="307"/>
      <c r="K23" s="311"/>
      <c r="L23" s="311"/>
      <c r="M23" s="265"/>
      <c r="N23" s="267"/>
      <c r="O23" s="270"/>
      <c r="P23" s="273"/>
      <c r="S23" t="s">
        <v>179</v>
      </c>
    </row>
    <row r="24" spans="1:28" ht="20.25" customHeight="1" x14ac:dyDescent="0.2">
      <c r="A24" s="276"/>
      <c r="B24" s="279"/>
      <c r="C24" s="296"/>
      <c r="D24" s="297"/>
      <c r="E24" s="311"/>
      <c r="F24" s="311"/>
      <c r="G24" s="304"/>
      <c r="H24" s="304"/>
      <c r="I24" s="307"/>
      <c r="J24" s="307"/>
      <c r="K24" s="311"/>
      <c r="L24" s="311"/>
      <c r="M24" s="265"/>
      <c r="N24" s="267"/>
      <c r="O24" s="270"/>
      <c r="P24" s="273"/>
      <c r="S24" t="s">
        <v>1465</v>
      </c>
      <c r="W24" s="202" t="s">
        <v>182</v>
      </c>
    </row>
    <row r="25" spans="1:28" ht="20.25" customHeight="1" x14ac:dyDescent="0.2">
      <c r="A25" s="276"/>
      <c r="B25" s="279"/>
      <c r="C25" s="296"/>
      <c r="D25" s="297"/>
      <c r="E25" s="311"/>
      <c r="F25" s="311"/>
      <c r="G25" s="304"/>
      <c r="H25" s="304"/>
      <c r="I25" s="307"/>
      <c r="J25" s="307"/>
      <c r="K25" s="311"/>
      <c r="L25" s="311"/>
      <c r="M25" s="265"/>
      <c r="N25" s="267"/>
      <c r="O25" s="270"/>
      <c r="P25" s="273"/>
      <c r="S25" t="s">
        <v>1464</v>
      </c>
    </row>
    <row r="26" spans="1:28" ht="20.25" customHeight="1" x14ac:dyDescent="0.2">
      <c r="A26" s="276"/>
      <c r="B26" s="279"/>
      <c r="C26" s="296"/>
      <c r="D26" s="297"/>
      <c r="E26" s="311"/>
      <c r="F26" s="311"/>
      <c r="G26" s="304"/>
      <c r="H26" s="304"/>
      <c r="I26" s="307"/>
      <c r="J26" s="307"/>
      <c r="K26" s="311"/>
      <c r="L26" s="311"/>
      <c r="M26" s="265"/>
      <c r="N26" s="267"/>
      <c r="O26" s="270"/>
      <c r="P26" s="273"/>
      <c r="T26" t="s">
        <v>220</v>
      </c>
      <c r="U26" s="316" t="s">
        <v>443</v>
      </c>
      <c r="V26" s="316"/>
      <c r="W26" s="202" t="s">
        <v>182</v>
      </c>
      <c r="X26" s="226" t="s">
        <v>694</v>
      </c>
      <c r="Y26" s="223">
        <v>1022694</v>
      </c>
      <c r="Z26" s="358" t="s">
        <v>1466</v>
      </c>
      <c r="AA26" s="358"/>
      <c r="AB26" s="358"/>
    </row>
    <row r="27" spans="1:28" ht="20.2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11"/>
      <c r="L27" s="311"/>
      <c r="M27" s="265"/>
      <c r="N27" s="267"/>
      <c r="O27" s="270"/>
      <c r="P27" s="273"/>
      <c r="R27" t="s">
        <v>1468</v>
      </c>
      <c r="U27" s="1"/>
      <c r="V27" s="1"/>
      <c r="W27" s="34"/>
      <c r="X27" s="34"/>
      <c r="Y27" s="1"/>
      <c r="Z27" s="1"/>
      <c r="AA27" s="1"/>
      <c r="AB27" s="1"/>
    </row>
    <row r="28" spans="1:28" ht="20.25" customHeight="1" x14ac:dyDescent="0.2">
      <c r="A28" s="276"/>
      <c r="B28" s="279"/>
      <c r="C28" s="296"/>
      <c r="D28" s="297"/>
      <c r="E28" s="311"/>
      <c r="F28" s="311"/>
      <c r="G28" s="304"/>
      <c r="H28" s="304"/>
      <c r="I28" s="307"/>
      <c r="J28" s="307"/>
      <c r="K28" s="311"/>
      <c r="L28" s="311"/>
      <c r="M28" s="265"/>
      <c r="N28" s="267"/>
      <c r="O28" s="270"/>
      <c r="P28" s="273"/>
      <c r="S28" t="s">
        <v>299</v>
      </c>
      <c r="U28" s="1"/>
      <c r="V28" s="1"/>
      <c r="W28" s="34"/>
      <c r="X28" s="34"/>
      <c r="Y28" s="1"/>
      <c r="Z28" s="1"/>
      <c r="AA28" s="1"/>
      <c r="AB28" s="1"/>
    </row>
    <row r="29" spans="1:28" ht="20.25" customHeight="1" x14ac:dyDescent="0.2">
      <c r="A29" s="276"/>
      <c r="B29" s="279"/>
      <c r="C29" s="296"/>
      <c r="D29" s="297"/>
      <c r="E29" s="311"/>
      <c r="F29" s="311"/>
      <c r="G29" s="304"/>
      <c r="H29" s="304"/>
      <c r="I29" s="307"/>
      <c r="J29" s="307"/>
      <c r="K29" s="311"/>
      <c r="L29" s="311"/>
      <c r="M29" s="265"/>
      <c r="N29" s="267"/>
      <c r="O29" s="270"/>
      <c r="P29" s="273"/>
      <c r="S29" t="s">
        <v>1469</v>
      </c>
      <c r="U29" s="1"/>
      <c r="V29" s="1"/>
      <c r="W29" s="34"/>
      <c r="X29" s="34"/>
      <c r="Y29" s="1"/>
      <c r="Z29" s="1"/>
      <c r="AA29" s="1"/>
      <c r="AB29" s="1"/>
    </row>
    <row r="30" spans="1:28" ht="20.25" customHeight="1" x14ac:dyDescent="0.2">
      <c r="A30" s="276"/>
      <c r="B30" s="279"/>
      <c r="C30" s="296"/>
      <c r="D30" s="297"/>
      <c r="E30" s="311"/>
      <c r="F30" s="311"/>
      <c r="G30" s="304"/>
      <c r="H30" s="304"/>
      <c r="I30" s="307"/>
      <c r="J30" s="307"/>
      <c r="K30" s="311"/>
      <c r="L30" s="311"/>
      <c r="M30" s="265"/>
      <c r="N30" s="267"/>
      <c r="O30" s="270"/>
      <c r="P30" s="273"/>
      <c r="T30" t="s">
        <v>413</v>
      </c>
      <c r="U30" s="314" t="s">
        <v>1470</v>
      </c>
      <c r="V30" s="316"/>
      <c r="W30" s="205" t="s">
        <v>644</v>
      </c>
      <c r="X30" s="226" t="s">
        <v>694</v>
      </c>
      <c r="Y30" s="223">
        <v>1022697</v>
      </c>
      <c r="Z30" s="330" t="s">
        <v>1472</v>
      </c>
      <c r="AA30" s="358"/>
      <c r="AB30" s="358"/>
    </row>
    <row r="31" spans="1:28" ht="20.25" customHeight="1" x14ac:dyDescent="0.2">
      <c r="A31" s="276"/>
      <c r="B31" s="279"/>
      <c r="C31" s="296"/>
      <c r="D31" s="297"/>
      <c r="E31" s="311"/>
      <c r="F31" s="311"/>
      <c r="G31" s="304"/>
      <c r="H31" s="304"/>
      <c r="I31" s="307"/>
      <c r="J31" s="307"/>
      <c r="K31" s="311"/>
      <c r="L31" s="311"/>
      <c r="M31" s="265"/>
      <c r="N31" s="267"/>
      <c r="O31" s="270"/>
      <c r="P31" s="273"/>
      <c r="T31" t="s">
        <v>1020</v>
      </c>
      <c r="U31" s="316" t="s">
        <v>1471</v>
      </c>
      <c r="V31" s="316"/>
      <c r="W31" s="205" t="s">
        <v>644</v>
      </c>
      <c r="X31" s="34"/>
      <c r="Y31" s="1"/>
      <c r="Z31" s="330" t="s">
        <v>1472</v>
      </c>
      <c r="AA31" s="358"/>
      <c r="AB31" s="358"/>
    </row>
    <row r="32" spans="1:28" ht="20.25" customHeight="1" x14ac:dyDescent="0.2">
      <c r="A32" s="276"/>
      <c r="B32" s="279"/>
      <c r="C32" s="296"/>
      <c r="D32" s="297"/>
      <c r="E32" s="311"/>
      <c r="F32" s="311"/>
      <c r="G32" s="304"/>
      <c r="H32" s="304"/>
      <c r="I32" s="307"/>
      <c r="J32" s="307"/>
      <c r="K32" s="311"/>
      <c r="L32" s="311"/>
      <c r="M32" s="265"/>
      <c r="N32" s="267"/>
      <c r="O32" s="270"/>
      <c r="P32" s="273"/>
      <c r="T32" t="s">
        <v>204</v>
      </c>
      <c r="U32" s="313">
        <v>2403018227801</v>
      </c>
      <c r="V32" s="313"/>
      <c r="W32" s="205" t="s">
        <v>644</v>
      </c>
      <c r="X32" s="34"/>
      <c r="Y32" s="1"/>
      <c r="Z32" s="330" t="s">
        <v>1472</v>
      </c>
      <c r="AA32" s="358"/>
      <c r="AB32" s="358"/>
    </row>
    <row r="33" spans="1:28" ht="20.25" customHeight="1" x14ac:dyDescent="0.2">
      <c r="A33" s="276"/>
      <c r="B33" s="279"/>
      <c r="C33" s="296"/>
      <c r="D33" s="297"/>
      <c r="E33" s="311"/>
      <c r="F33" s="311"/>
      <c r="G33" s="304"/>
      <c r="H33" s="304"/>
      <c r="I33" s="307"/>
      <c r="J33" s="307"/>
      <c r="K33" s="311"/>
      <c r="L33" s="311"/>
      <c r="M33" s="265"/>
      <c r="N33" s="267"/>
      <c r="O33" s="270"/>
      <c r="P33" s="273"/>
      <c r="T33" t="s">
        <v>206</v>
      </c>
      <c r="U33" s="313">
        <v>2403018227802</v>
      </c>
      <c r="V33" s="313"/>
      <c r="W33" s="205" t="s">
        <v>644</v>
      </c>
      <c r="X33" s="34"/>
      <c r="Y33" s="1"/>
      <c r="Z33" s="330" t="s">
        <v>1472</v>
      </c>
      <c r="AA33" s="358"/>
      <c r="AB33" s="358"/>
    </row>
    <row r="34" spans="1:28" ht="20.25" customHeight="1" x14ac:dyDescent="0.2">
      <c r="A34" s="276"/>
      <c r="B34" s="279"/>
      <c r="C34" s="296"/>
      <c r="D34" s="297"/>
      <c r="E34" s="311"/>
      <c r="F34" s="311"/>
      <c r="G34" s="304"/>
      <c r="H34" s="304"/>
      <c r="I34" s="307"/>
      <c r="J34" s="307"/>
      <c r="K34" s="311"/>
      <c r="L34" s="311"/>
      <c r="M34" s="265"/>
      <c r="N34" s="267"/>
      <c r="O34" s="270"/>
      <c r="P34" s="273"/>
      <c r="U34" s="1"/>
      <c r="V34" s="1"/>
      <c r="W34" s="34"/>
      <c r="X34" s="34"/>
      <c r="Y34" s="1"/>
    </row>
    <row r="35" spans="1:28" ht="19.5" customHeight="1" x14ac:dyDescent="0.2">
      <c r="A35" s="277"/>
      <c r="B35" s="280"/>
      <c r="C35" s="298"/>
      <c r="D35" s="299"/>
      <c r="E35" s="312"/>
      <c r="F35" s="312"/>
      <c r="G35" s="305"/>
      <c r="H35" s="305"/>
      <c r="I35" s="308"/>
      <c r="J35" s="308"/>
      <c r="K35" s="312"/>
      <c r="L35" s="312"/>
      <c r="M35" s="264"/>
      <c r="N35" s="268"/>
      <c r="O35" s="271"/>
      <c r="P35" s="274"/>
      <c r="Q35" s="62">
        <v>0.29166666666666669</v>
      </c>
    </row>
    <row r="36" spans="1:28" ht="19.5" customHeight="1" x14ac:dyDescent="0.2">
      <c r="A36" s="275" t="s">
        <v>22</v>
      </c>
      <c r="B36" s="278">
        <f>SUM(B9+1)</f>
        <v>45832</v>
      </c>
      <c r="C36" s="294" t="s">
        <v>1478</v>
      </c>
      <c r="D36" s="295"/>
      <c r="E36" s="310"/>
      <c r="F36" s="310"/>
      <c r="G36" s="303">
        <v>0.32708333333333334</v>
      </c>
      <c r="H36" s="303">
        <v>0.4861111111111111</v>
      </c>
      <c r="I36" s="306">
        <v>0.52083333333333337</v>
      </c>
      <c r="J36" s="306">
        <v>0.6875</v>
      </c>
      <c r="K36" s="310">
        <v>0.75347222222222221</v>
      </c>
      <c r="L36" s="310">
        <v>0.76388888888888884</v>
      </c>
      <c r="M36" s="263">
        <f>(F36-E36)+(L36-K36)</f>
        <v>1.041666666666663E-2</v>
      </c>
      <c r="N36" s="266">
        <f>(H36-G36)</f>
        <v>0.15902777777777777</v>
      </c>
      <c r="O36" s="269">
        <f>(J36-I36)</f>
        <v>0.16666666666666663</v>
      </c>
      <c r="P36" s="272">
        <f>SUM(M36:O55)</f>
        <v>0.33611111111111103</v>
      </c>
      <c r="R36" t="s">
        <v>1468</v>
      </c>
      <c r="S36" t="s">
        <v>24</v>
      </c>
      <c r="U36" s="1"/>
      <c r="V36" s="1"/>
      <c r="W36" s="34"/>
      <c r="X36" s="34"/>
      <c r="Y36" s="1"/>
      <c r="Z36" s="1"/>
      <c r="AA36" s="1"/>
      <c r="AB36" s="1"/>
    </row>
    <row r="37" spans="1:28" ht="19.5" customHeight="1" x14ac:dyDescent="0.2">
      <c r="A37" s="276"/>
      <c r="B37" s="279"/>
      <c r="C37" s="296"/>
      <c r="D37" s="297"/>
      <c r="E37" s="311"/>
      <c r="F37" s="311"/>
      <c r="G37" s="304"/>
      <c r="H37" s="304"/>
      <c r="I37" s="307"/>
      <c r="J37" s="307"/>
      <c r="K37" s="311"/>
      <c r="L37" s="311"/>
      <c r="M37" s="265"/>
      <c r="N37" s="267"/>
      <c r="O37" s="270"/>
      <c r="P37" s="273"/>
      <c r="S37" t="s">
        <v>299</v>
      </c>
      <c r="U37" s="1"/>
      <c r="V37" s="1"/>
      <c r="W37" s="34"/>
      <c r="X37" s="34"/>
      <c r="Y37" s="1"/>
      <c r="Z37" s="1"/>
      <c r="AA37" s="1"/>
      <c r="AB37" s="1"/>
    </row>
    <row r="38" spans="1:28" ht="19.5" customHeight="1" x14ac:dyDescent="0.2">
      <c r="A38" s="276"/>
      <c r="B38" s="279"/>
      <c r="C38" s="296"/>
      <c r="D38" s="297"/>
      <c r="E38" s="311"/>
      <c r="F38" s="311"/>
      <c r="G38" s="304"/>
      <c r="H38" s="304"/>
      <c r="I38" s="307"/>
      <c r="J38" s="307"/>
      <c r="K38" s="311"/>
      <c r="L38" s="311"/>
      <c r="M38" s="265"/>
      <c r="N38" s="267"/>
      <c r="O38" s="270"/>
      <c r="P38" s="273"/>
      <c r="S38" t="s">
        <v>1469</v>
      </c>
      <c r="U38" s="1"/>
      <c r="V38" s="1"/>
      <c r="W38" s="34"/>
      <c r="X38" s="34"/>
      <c r="Y38" s="1"/>
      <c r="Z38" s="1"/>
      <c r="AA38" s="1"/>
      <c r="AB38" s="1"/>
    </row>
    <row r="39" spans="1:28" ht="19.5" customHeight="1" x14ac:dyDescent="0.2">
      <c r="A39" s="276"/>
      <c r="B39" s="279"/>
      <c r="C39" s="296"/>
      <c r="D39" s="297"/>
      <c r="E39" s="311"/>
      <c r="F39" s="311"/>
      <c r="G39" s="304"/>
      <c r="H39" s="304"/>
      <c r="I39" s="307"/>
      <c r="J39" s="307"/>
      <c r="K39" s="311"/>
      <c r="L39" s="311"/>
      <c r="M39" s="265"/>
      <c r="N39" s="267"/>
      <c r="O39" s="270"/>
      <c r="P39" s="273"/>
      <c r="T39" t="s">
        <v>413</v>
      </c>
      <c r="U39" s="314" t="s">
        <v>1470</v>
      </c>
      <c r="V39" s="316"/>
      <c r="W39" s="202" t="s">
        <v>182</v>
      </c>
      <c r="X39" s="226" t="s">
        <v>694</v>
      </c>
      <c r="Y39" s="223">
        <v>1022697</v>
      </c>
      <c r="Z39" s="431" t="s">
        <v>1472</v>
      </c>
      <c r="AA39" s="317"/>
      <c r="AB39" s="317"/>
    </row>
    <row r="40" spans="1:28" ht="19.5" customHeight="1" x14ac:dyDescent="0.2">
      <c r="A40" s="276"/>
      <c r="B40" s="279"/>
      <c r="C40" s="296"/>
      <c r="D40" s="297"/>
      <c r="E40" s="311"/>
      <c r="F40" s="311"/>
      <c r="G40" s="304"/>
      <c r="H40" s="304"/>
      <c r="I40" s="307"/>
      <c r="J40" s="307"/>
      <c r="K40" s="311"/>
      <c r="L40" s="311"/>
      <c r="M40" s="265"/>
      <c r="N40" s="267"/>
      <c r="O40" s="270"/>
      <c r="P40" s="273"/>
      <c r="T40" t="s">
        <v>1020</v>
      </c>
      <c r="U40" s="316" t="s">
        <v>1471</v>
      </c>
      <c r="V40" s="316"/>
      <c r="W40" s="202" t="s">
        <v>182</v>
      </c>
      <c r="X40" s="34"/>
      <c r="Y40" s="1"/>
      <c r="Z40" s="431" t="s">
        <v>1472</v>
      </c>
      <c r="AA40" s="317"/>
      <c r="AB40" s="317"/>
    </row>
    <row r="41" spans="1:28" ht="19.5" customHeight="1" x14ac:dyDescent="0.2">
      <c r="A41" s="276"/>
      <c r="B41" s="279"/>
      <c r="C41" s="296"/>
      <c r="D41" s="297"/>
      <c r="E41" s="311"/>
      <c r="F41" s="311"/>
      <c r="G41" s="304"/>
      <c r="H41" s="304"/>
      <c r="I41" s="307"/>
      <c r="J41" s="307"/>
      <c r="K41" s="311"/>
      <c r="L41" s="311"/>
      <c r="M41" s="265"/>
      <c r="N41" s="267"/>
      <c r="O41" s="270"/>
      <c r="P41" s="273"/>
      <c r="T41" t="s">
        <v>204</v>
      </c>
      <c r="U41" s="313">
        <v>2403018227801</v>
      </c>
      <c r="V41" s="313"/>
      <c r="W41" s="202" t="s">
        <v>182</v>
      </c>
      <c r="X41" s="34"/>
      <c r="Y41" s="1"/>
      <c r="Z41" s="431" t="s">
        <v>1472</v>
      </c>
      <c r="AA41" s="317"/>
      <c r="AB41" s="317"/>
    </row>
    <row r="42" spans="1:28" ht="19.5" customHeight="1" x14ac:dyDescent="0.2">
      <c r="A42" s="276"/>
      <c r="B42" s="279"/>
      <c r="C42" s="296"/>
      <c r="D42" s="297"/>
      <c r="E42" s="311"/>
      <c r="F42" s="311"/>
      <c r="G42" s="304"/>
      <c r="H42" s="304"/>
      <c r="I42" s="307"/>
      <c r="J42" s="307"/>
      <c r="K42" s="311"/>
      <c r="L42" s="311"/>
      <c r="M42" s="265"/>
      <c r="N42" s="267"/>
      <c r="O42" s="270"/>
      <c r="P42" s="273"/>
      <c r="T42" t="s">
        <v>206</v>
      </c>
      <c r="U42" s="313">
        <v>2403018227802</v>
      </c>
      <c r="V42" s="313"/>
      <c r="W42" s="202" t="s">
        <v>182</v>
      </c>
      <c r="X42" s="34"/>
      <c r="Y42" s="1"/>
      <c r="Z42" s="431" t="s">
        <v>1472</v>
      </c>
      <c r="AA42" s="317"/>
      <c r="AB42" s="317"/>
    </row>
    <row r="43" spans="1:28" ht="19.5" customHeight="1" x14ac:dyDescent="0.2">
      <c r="A43" s="276"/>
      <c r="B43" s="279"/>
      <c r="C43" s="296"/>
      <c r="D43" s="297"/>
      <c r="E43" s="311"/>
      <c r="F43" s="311"/>
      <c r="G43" s="304"/>
      <c r="H43" s="304"/>
      <c r="I43" s="307"/>
      <c r="J43" s="307"/>
      <c r="K43" s="311"/>
      <c r="L43" s="311"/>
      <c r="M43" s="265"/>
      <c r="N43" s="267"/>
      <c r="O43" s="270"/>
      <c r="P43" s="273"/>
      <c r="T43" t="s">
        <v>203</v>
      </c>
      <c r="U43" s="313">
        <v>2413418227802</v>
      </c>
      <c r="V43" s="313"/>
      <c r="W43" s="202" t="s">
        <v>182</v>
      </c>
      <c r="X43" s="34"/>
      <c r="Y43" s="1"/>
      <c r="Z43" s="431" t="s">
        <v>1472</v>
      </c>
      <c r="AA43" s="317"/>
      <c r="AB43" s="317"/>
    </row>
    <row r="44" spans="1:28" ht="19.5" customHeight="1" x14ac:dyDescent="0.2">
      <c r="A44" s="276"/>
      <c r="B44" s="279"/>
      <c r="C44" s="296"/>
      <c r="D44" s="297"/>
      <c r="E44" s="311"/>
      <c r="F44" s="311"/>
      <c r="G44" s="304"/>
      <c r="H44" s="304"/>
      <c r="I44" s="307"/>
      <c r="J44" s="307"/>
      <c r="K44" s="311"/>
      <c r="L44" s="311"/>
      <c r="M44" s="265"/>
      <c r="N44" s="267"/>
      <c r="O44" s="270"/>
      <c r="P44" s="273"/>
      <c r="S44" t="s">
        <v>1473</v>
      </c>
      <c r="U44" s="213"/>
      <c r="V44" s="213"/>
      <c r="W44" s="202" t="s">
        <v>182</v>
      </c>
      <c r="X44" s="34"/>
      <c r="Y44" s="1"/>
      <c r="Z44" s="168"/>
      <c r="AA44" s="1"/>
      <c r="AB44" s="1"/>
    </row>
    <row r="45" spans="1:28" ht="19.5" customHeight="1" x14ac:dyDescent="0.2">
      <c r="A45" s="276"/>
      <c r="B45" s="279"/>
      <c r="C45" s="296"/>
      <c r="D45" s="297"/>
      <c r="E45" s="311"/>
      <c r="F45" s="311"/>
      <c r="G45" s="304"/>
      <c r="H45" s="304"/>
      <c r="I45" s="307"/>
      <c r="J45" s="307"/>
      <c r="K45" s="311"/>
      <c r="L45" s="311"/>
      <c r="M45" s="265"/>
      <c r="N45" s="267"/>
      <c r="O45" s="270"/>
      <c r="P45" s="273"/>
      <c r="R45" t="s">
        <v>1099</v>
      </c>
      <c r="S45" t="s">
        <v>43</v>
      </c>
      <c r="U45" s="213"/>
      <c r="V45" s="213"/>
      <c r="W45" s="34"/>
      <c r="X45" s="34"/>
      <c r="Y45" s="1"/>
      <c r="Z45" s="168"/>
      <c r="AA45" s="1"/>
      <c r="AB45" s="1"/>
    </row>
    <row r="46" spans="1:28" ht="19.5" customHeight="1" x14ac:dyDescent="0.2">
      <c r="A46" s="276"/>
      <c r="B46" s="279"/>
      <c r="C46" s="296"/>
      <c r="D46" s="297"/>
      <c r="E46" s="311"/>
      <c r="F46" s="311"/>
      <c r="G46" s="304"/>
      <c r="H46" s="304"/>
      <c r="I46" s="307"/>
      <c r="J46" s="307"/>
      <c r="K46" s="311"/>
      <c r="L46" s="311"/>
      <c r="M46" s="265"/>
      <c r="N46" s="267"/>
      <c r="O46" s="270"/>
      <c r="P46" s="273"/>
      <c r="S46" t="s">
        <v>1100</v>
      </c>
    </row>
    <row r="47" spans="1:28" ht="19.5" customHeight="1" x14ac:dyDescent="0.2">
      <c r="A47" s="276"/>
      <c r="B47" s="279"/>
      <c r="C47" s="296"/>
      <c r="D47" s="297"/>
      <c r="E47" s="311"/>
      <c r="F47" s="311"/>
      <c r="G47" s="304"/>
      <c r="H47" s="304"/>
      <c r="I47" s="307"/>
      <c r="J47" s="307"/>
      <c r="K47" s="311"/>
      <c r="L47" s="311"/>
      <c r="M47" s="265"/>
      <c r="N47" s="267"/>
      <c r="O47" s="270"/>
      <c r="P47" s="273"/>
      <c r="S47" t="s">
        <v>1474</v>
      </c>
      <c r="V47" s="202" t="s">
        <v>182</v>
      </c>
    </row>
    <row r="48" spans="1:28" ht="19.5" customHeight="1" x14ac:dyDescent="0.2">
      <c r="A48" s="276"/>
      <c r="B48" s="279"/>
      <c r="C48" s="296"/>
      <c r="D48" s="297"/>
      <c r="E48" s="311"/>
      <c r="F48" s="311"/>
      <c r="G48" s="304"/>
      <c r="H48" s="304"/>
      <c r="I48" s="307"/>
      <c r="J48" s="307"/>
      <c r="K48" s="311"/>
      <c r="L48" s="311"/>
      <c r="M48" s="265"/>
      <c r="N48" s="267"/>
      <c r="O48" s="270"/>
      <c r="P48" s="273"/>
      <c r="R48" t="s">
        <v>172</v>
      </c>
      <c r="S48" t="s">
        <v>32</v>
      </c>
      <c r="V48" s="34"/>
    </row>
    <row r="49" spans="1:29" ht="19.5" customHeight="1" x14ac:dyDescent="0.2">
      <c r="A49" s="276"/>
      <c r="B49" s="279"/>
      <c r="C49" s="296"/>
      <c r="D49" s="297"/>
      <c r="E49" s="311"/>
      <c r="F49" s="311"/>
      <c r="G49" s="304"/>
      <c r="H49" s="304"/>
      <c r="I49" s="307"/>
      <c r="J49" s="307"/>
      <c r="K49" s="311"/>
      <c r="L49" s="311"/>
      <c r="M49" s="265"/>
      <c r="N49" s="267"/>
      <c r="O49" s="270"/>
      <c r="P49" s="273"/>
      <c r="S49" t="s">
        <v>178</v>
      </c>
      <c r="V49" s="34"/>
    </row>
    <row r="50" spans="1:29" ht="19.5" customHeight="1" x14ac:dyDescent="0.2">
      <c r="A50" s="276"/>
      <c r="B50" s="279"/>
      <c r="C50" s="296"/>
      <c r="D50" s="297"/>
      <c r="E50" s="311"/>
      <c r="F50" s="311"/>
      <c r="G50" s="304"/>
      <c r="H50" s="304"/>
      <c r="I50" s="307"/>
      <c r="J50" s="307"/>
      <c r="K50" s="311"/>
      <c r="L50" s="311"/>
      <c r="M50" s="265"/>
      <c r="N50" s="267"/>
      <c r="O50" s="270"/>
      <c r="P50" s="273"/>
      <c r="S50" t="s">
        <v>1475</v>
      </c>
      <c r="V50" s="34"/>
      <c r="W50" s="202" t="s">
        <v>182</v>
      </c>
    </row>
    <row r="51" spans="1:29" ht="19.5" customHeight="1" x14ac:dyDescent="0.2">
      <c r="A51" s="276"/>
      <c r="B51" s="279"/>
      <c r="C51" s="296"/>
      <c r="D51" s="297"/>
      <c r="E51" s="311"/>
      <c r="F51" s="311"/>
      <c r="G51" s="304"/>
      <c r="H51" s="304"/>
      <c r="I51" s="307"/>
      <c r="J51" s="307"/>
      <c r="K51" s="311"/>
      <c r="L51" s="311"/>
      <c r="M51" s="265"/>
      <c r="N51" s="267"/>
      <c r="O51" s="270"/>
      <c r="P51" s="273"/>
      <c r="S51" t="s">
        <v>1476</v>
      </c>
      <c r="Z51" s="202" t="s">
        <v>182</v>
      </c>
      <c r="AA51" s="330" t="s">
        <v>1477</v>
      </c>
      <c r="AB51" s="358"/>
      <c r="AC51" s="358"/>
    </row>
    <row r="52" spans="1:29" ht="19.5" customHeight="1" x14ac:dyDescent="0.2">
      <c r="A52" s="276"/>
      <c r="B52" s="279"/>
      <c r="C52" s="296"/>
      <c r="D52" s="297"/>
      <c r="E52" s="311"/>
      <c r="F52" s="311"/>
      <c r="G52" s="304"/>
      <c r="H52" s="304"/>
      <c r="I52" s="307"/>
      <c r="J52" s="307"/>
      <c r="K52" s="311"/>
      <c r="L52" s="311"/>
      <c r="M52" s="265"/>
      <c r="N52" s="267"/>
      <c r="O52" s="270"/>
      <c r="P52" s="273"/>
      <c r="R52" t="s">
        <v>1479</v>
      </c>
      <c r="S52" t="s">
        <v>58</v>
      </c>
    </row>
    <row r="53" spans="1:29" ht="19.5" customHeight="1" x14ac:dyDescent="0.2">
      <c r="A53" s="276"/>
      <c r="B53" s="279"/>
      <c r="C53" s="296"/>
      <c r="D53" s="297"/>
      <c r="E53" s="311"/>
      <c r="F53" s="311"/>
      <c r="G53" s="304"/>
      <c r="H53" s="304"/>
      <c r="I53" s="307"/>
      <c r="J53" s="307"/>
      <c r="K53" s="311"/>
      <c r="L53" s="311"/>
      <c r="M53" s="265"/>
      <c r="N53" s="267"/>
      <c r="O53" s="270"/>
      <c r="P53" s="273"/>
      <c r="S53" t="s">
        <v>1480</v>
      </c>
      <c r="Z53" s="34"/>
      <c r="AA53" s="168"/>
      <c r="AB53" s="1"/>
      <c r="AC53" s="1"/>
    </row>
    <row r="54" spans="1:29" ht="19.5" customHeight="1" x14ac:dyDescent="0.2">
      <c r="A54" s="276"/>
      <c r="B54" s="279"/>
      <c r="C54" s="296"/>
      <c r="D54" s="297"/>
      <c r="E54" s="311"/>
      <c r="F54" s="311"/>
      <c r="G54" s="304"/>
      <c r="H54" s="304"/>
      <c r="I54" s="307"/>
      <c r="J54" s="307"/>
      <c r="K54" s="311"/>
      <c r="L54" s="311"/>
      <c r="M54" s="265"/>
      <c r="N54" s="267"/>
      <c r="O54" s="270"/>
      <c r="P54" s="273"/>
      <c r="S54" t="s">
        <v>1481</v>
      </c>
      <c r="V54" s="202" t="s">
        <v>182</v>
      </c>
      <c r="Z54" s="34"/>
      <c r="AA54" s="168"/>
      <c r="AB54" s="1"/>
      <c r="AC54" s="1"/>
    </row>
    <row r="55" spans="1:29" ht="19.5" customHeight="1" x14ac:dyDescent="0.2">
      <c r="A55" s="277"/>
      <c r="B55" s="280"/>
      <c r="C55" s="298"/>
      <c r="D55" s="299"/>
      <c r="E55" s="312"/>
      <c r="F55" s="312"/>
      <c r="G55" s="305"/>
      <c r="H55" s="305"/>
      <c r="I55" s="308"/>
      <c r="J55" s="308"/>
      <c r="K55" s="312"/>
      <c r="L55" s="312"/>
      <c r="M55" s="264"/>
      <c r="N55" s="268"/>
      <c r="O55" s="271"/>
      <c r="P55" s="274"/>
      <c r="Q55" s="62">
        <v>0.29166666666666669</v>
      </c>
    </row>
    <row r="56" spans="1:29" ht="19.5" customHeight="1" x14ac:dyDescent="0.2">
      <c r="A56" s="275" t="s">
        <v>26</v>
      </c>
      <c r="B56" s="278">
        <f>SUM(B36+1)</f>
        <v>45833</v>
      </c>
      <c r="C56" s="294" t="s">
        <v>1488</v>
      </c>
      <c r="D56" s="295"/>
      <c r="E56" s="310"/>
      <c r="F56" s="310"/>
      <c r="G56" s="303">
        <v>0.30208333333333331</v>
      </c>
      <c r="H56" s="303">
        <v>0.52083333333333337</v>
      </c>
      <c r="I56" s="306">
        <v>0.5625</v>
      </c>
      <c r="J56" s="306">
        <v>0.73958333333333337</v>
      </c>
      <c r="K56" s="310"/>
      <c r="L56" s="310"/>
      <c r="M56" s="263">
        <f>(F56-E56)+(L56-K56)</f>
        <v>0</v>
      </c>
      <c r="N56" s="266">
        <f>(H56-G56)</f>
        <v>0.21875000000000006</v>
      </c>
      <c r="O56" s="269">
        <f>(J56-I56)</f>
        <v>0.17708333333333337</v>
      </c>
      <c r="P56" s="272">
        <f>SUM(M56:O72)</f>
        <v>0.39583333333333343</v>
      </c>
      <c r="R56" t="s">
        <v>242</v>
      </c>
      <c r="S56" s="34" t="s">
        <v>25</v>
      </c>
    </row>
    <row r="57" spans="1:29" ht="19.5" customHeight="1" x14ac:dyDescent="0.2">
      <c r="A57" s="276"/>
      <c r="B57" s="279"/>
      <c r="C57" s="296"/>
      <c r="D57" s="297"/>
      <c r="E57" s="311"/>
      <c r="F57" s="311"/>
      <c r="G57" s="304"/>
      <c r="H57" s="304"/>
      <c r="I57" s="307"/>
      <c r="J57" s="307"/>
      <c r="K57" s="311"/>
      <c r="L57" s="311"/>
      <c r="M57" s="265"/>
      <c r="N57" s="267"/>
      <c r="O57" s="270"/>
      <c r="P57" s="273"/>
      <c r="S57" t="s">
        <v>612</v>
      </c>
    </row>
    <row r="58" spans="1:29" ht="19.5" customHeight="1" x14ac:dyDescent="0.2">
      <c r="A58" s="276"/>
      <c r="B58" s="279"/>
      <c r="C58" s="296"/>
      <c r="D58" s="297"/>
      <c r="E58" s="311"/>
      <c r="F58" s="311"/>
      <c r="G58" s="304"/>
      <c r="H58" s="304"/>
      <c r="I58" s="307"/>
      <c r="J58" s="307"/>
      <c r="K58" s="311"/>
      <c r="L58" s="311"/>
      <c r="M58" s="265"/>
      <c r="N58" s="267"/>
      <c r="O58" s="270"/>
      <c r="P58" s="273"/>
      <c r="S58" t="s">
        <v>1482</v>
      </c>
      <c r="W58" s="202" t="s">
        <v>182</v>
      </c>
      <c r="X58" s="330" t="s">
        <v>1485</v>
      </c>
      <c r="Y58" s="358"/>
      <c r="Z58" s="358"/>
    </row>
    <row r="59" spans="1:29" ht="19.5" customHeight="1" x14ac:dyDescent="0.2">
      <c r="A59" s="276"/>
      <c r="B59" s="279"/>
      <c r="C59" s="296"/>
      <c r="D59" s="297"/>
      <c r="E59" s="311"/>
      <c r="F59" s="311"/>
      <c r="G59" s="304"/>
      <c r="H59" s="304"/>
      <c r="I59" s="307"/>
      <c r="J59" s="307"/>
      <c r="K59" s="311"/>
      <c r="L59" s="311"/>
      <c r="M59" s="265"/>
      <c r="N59" s="267"/>
      <c r="O59" s="270"/>
      <c r="P59" s="273"/>
      <c r="S59" t="s">
        <v>1483</v>
      </c>
      <c r="W59" s="34"/>
    </row>
    <row r="60" spans="1:29" ht="19.5" customHeight="1" x14ac:dyDescent="0.2">
      <c r="A60" s="276"/>
      <c r="B60" s="279"/>
      <c r="C60" s="296"/>
      <c r="D60" s="297"/>
      <c r="E60" s="311"/>
      <c r="F60" s="311"/>
      <c r="G60" s="304"/>
      <c r="H60" s="304"/>
      <c r="I60" s="307"/>
      <c r="J60" s="307"/>
      <c r="K60" s="311"/>
      <c r="L60" s="311"/>
      <c r="M60" s="265"/>
      <c r="N60" s="267"/>
      <c r="O60" s="270"/>
      <c r="P60" s="273"/>
      <c r="T60" t="s">
        <v>675</v>
      </c>
      <c r="U60" s="316" t="s">
        <v>676</v>
      </c>
      <c r="V60" s="316"/>
      <c r="W60" s="205" t="s">
        <v>644</v>
      </c>
      <c r="X60" s="330" t="s">
        <v>1484</v>
      </c>
      <c r="Y60" s="358"/>
      <c r="Z60" s="358"/>
    </row>
    <row r="61" spans="1:29" ht="19.5" customHeight="1" x14ac:dyDescent="0.2">
      <c r="A61" s="276"/>
      <c r="B61" s="279"/>
      <c r="C61" s="296"/>
      <c r="D61" s="297"/>
      <c r="E61" s="311"/>
      <c r="F61" s="311"/>
      <c r="G61" s="304"/>
      <c r="H61" s="304"/>
      <c r="I61" s="307"/>
      <c r="J61" s="307"/>
      <c r="K61" s="311"/>
      <c r="L61" s="311"/>
      <c r="M61" s="265"/>
      <c r="N61" s="267"/>
      <c r="O61" s="270"/>
      <c r="P61" s="273"/>
      <c r="S61" s="34" t="s">
        <v>1486</v>
      </c>
      <c r="U61" s="202" t="s">
        <v>182</v>
      </c>
    </row>
    <row r="62" spans="1:29" ht="19.5" customHeight="1" x14ac:dyDescent="0.2">
      <c r="A62" s="276"/>
      <c r="B62" s="279"/>
      <c r="C62" s="296"/>
      <c r="D62" s="297"/>
      <c r="E62" s="311"/>
      <c r="F62" s="311"/>
      <c r="G62" s="304"/>
      <c r="H62" s="304"/>
      <c r="I62" s="307"/>
      <c r="J62" s="307"/>
      <c r="K62" s="311"/>
      <c r="L62" s="311"/>
      <c r="M62" s="265"/>
      <c r="N62" s="267"/>
      <c r="O62" s="270"/>
      <c r="P62" s="273"/>
      <c r="S62" s="34" t="s">
        <v>1487</v>
      </c>
      <c r="U62" s="34"/>
      <c r="V62" s="202" t="s">
        <v>182</v>
      </c>
    </row>
    <row r="63" spans="1:29" ht="19.5" customHeight="1" x14ac:dyDescent="0.2">
      <c r="A63" s="276"/>
      <c r="B63" s="279"/>
      <c r="C63" s="296"/>
      <c r="D63" s="297"/>
      <c r="E63" s="311"/>
      <c r="F63" s="311"/>
      <c r="G63" s="304"/>
      <c r="H63" s="304"/>
      <c r="I63" s="307"/>
      <c r="J63" s="307"/>
      <c r="K63" s="311"/>
      <c r="L63" s="311"/>
      <c r="M63" s="265"/>
      <c r="N63" s="267"/>
      <c r="O63" s="270"/>
      <c r="P63" s="273"/>
      <c r="R63" s="34" t="s">
        <v>1423</v>
      </c>
      <c r="S63" s="34" t="s">
        <v>24</v>
      </c>
      <c r="U63" s="34"/>
    </row>
    <row r="64" spans="1:29" ht="19.5" customHeight="1" x14ac:dyDescent="0.2">
      <c r="A64" s="276"/>
      <c r="B64" s="279"/>
      <c r="C64" s="296"/>
      <c r="D64" s="297"/>
      <c r="E64" s="311"/>
      <c r="F64" s="311"/>
      <c r="G64" s="304"/>
      <c r="H64" s="304"/>
      <c r="I64" s="307"/>
      <c r="J64" s="307"/>
      <c r="K64" s="311"/>
      <c r="L64" s="311"/>
      <c r="M64" s="265"/>
      <c r="N64" s="267"/>
      <c r="O64" s="270"/>
      <c r="P64" s="273"/>
      <c r="S64" s="34" t="s">
        <v>1337</v>
      </c>
      <c r="U64" s="34"/>
    </row>
    <row r="65" spans="1:28" ht="19.5" customHeight="1" x14ac:dyDescent="0.2">
      <c r="A65" s="276"/>
      <c r="B65" s="279"/>
      <c r="C65" s="296"/>
      <c r="D65" s="297"/>
      <c r="E65" s="311"/>
      <c r="F65" s="311"/>
      <c r="G65" s="304"/>
      <c r="H65" s="304"/>
      <c r="I65" s="307"/>
      <c r="J65" s="307"/>
      <c r="K65" s="311"/>
      <c r="L65" s="311"/>
      <c r="M65" s="265"/>
      <c r="N65" s="267"/>
      <c r="O65" s="270"/>
      <c r="P65" s="273"/>
      <c r="S65" s="34" t="s">
        <v>1493</v>
      </c>
      <c r="W65" s="202" t="s">
        <v>182</v>
      </c>
    </row>
    <row r="66" spans="1:28" ht="19.5" customHeight="1" x14ac:dyDescent="0.2">
      <c r="A66" s="276"/>
      <c r="B66" s="279"/>
      <c r="C66" s="296"/>
      <c r="D66" s="297"/>
      <c r="E66" s="311"/>
      <c r="F66" s="311"/>
      <c r="G66" s="304"/>
      <c r="H66" s="304"/>
      <c r="I66" s="307"/>
      <c r="J66" s="307"/>
      <c r="K66" s="311"/>
      <c r="L66" s="311"/>
      <c r="M66" s="265"/>
      <c r="N66" s="267"/>
      <c r="O66" s="270"/>
      <c r="P66" s="273"/>
      <c r="S66" s="34" t="s">
        <v>227</v>
      </c>
      <c r="U66" s="205" t="s">
        <v>644</v>
      </c>
    </row>
    <row r="67" spans="1:28" ht="19.5" customHeight="1" x14ac:dyDescent="0.2">
      <c r="A67" s="276"/>
      <c r="B67" s="279"/>
      <c r="C67" s="296"/>
      <c r="D67" s="297"/>
      <c r="E67" s="311"/>
      <c r="F67" s="311"/>
      <c r="G67" s="304"/>
      <c r="H67" s="304"/>
      <c r="I67" s="307"/>
      <c r="J67" s="307"/>
      <c r="K67" s="311"/>
      <c r="L67" s="311"/>
      <c r="M67" s="265"/>
      <c r="N67" s="267"/>
      <c r="O67" s="270"/>
      <c r="P67" s="273"/>
      <c r="R67" t="s">
        <v>1099</v>
      </c>
      <c r="S67" s="34" t="s">
        <v>24</v>
      </c>
      <c r="U67" s="34"/>
    </row>
    <row r="68" spans="1:28" ht="19.5" customHeight="1" x14ac:dyDescent="0.2">
      <c r="A68" s="276"/>
      <c r="B68" s="279"/>
      <c r="C68" s="296"/>
      <c r="D68" s="297"/>
      <c r="E68" s="311"/>
      <c r="F68" s="311"/>
      <c r="G68" s="304"/>
      <c r="H68" s="304"/>
      <c r="I68" s="307"/>
      <c r="J68" s="307"/>
      <c r="K68" s="311"/>
      <c r="L68" s="311"/>
      <c r="M68" s="265"/>
      <c r="N68" s="267"/>
      <c r="O68" s="270"/>
      <c r="P68" s="273"/>
      <c r="S68" s="34" t="s">
        <v>1100</v>
      </c>
      <c r="U68" s="34"/>
    </row>
    <row r="69" spans="1:28" ht="19.5" customHeight="1" x14ac:dyDescent="0.2">
      <c r="A69" s="276"/>
      <c r="B69" s="279"/>
      <c r="C69" s="296"/>
      <c r="D69" s="297"/>
      <c r="E69" s="311"/>
      <c r="F69" s="311"/>
      <c r="G69" s="304"/>
      <c r="H69" s="304"/>
      <c r="I69" s="307"/>
      <c r="J69" s="307"/>
      <c r="K69" s="311"/>
      <c r="L69" s="311"/>
      <c r="M69" s="265"/>
      <c r="N69" s="267"/>
      <c r="O69" s="270"/>
      <c r="P69" s="273"/>
      <c r="S69" s="34" t="s">
        <v>1489</v>
      </c>
      <c r="U69" s="34"/>
    </row>
    <row r="70" spans="1:28" ht="19.5" customHeight="1" x14ac:dyDescent="0.2">
      <c r="A70" s="276"/>
      <c r="B70" s="279"/>
      <c r="C70" s="296"/>
      <c r="D70" s="297"/>
      <c r="E70" s="311"/>
      <c r="F70" s="311"/>
      <c r="G70" s="304"/>
      <c r="H70" s="304"/>
      <c r="I70" s="307"/>
      <c r="J70" s="307"/>
      <c r="K70" s="311"/>
      <c r="L70" s="311"/>
      <c r="M70" s="265"/>
      <c r="N70" s="267"/>
      <c r="O70" s="270"/>
      <c r="P70" s="273"/>
      <c r="S70" s="34"/>
      <c r="T70" t="s">
        <v>675</v>
      </c>
      <c r="U70" s="316" t="s">
        <v>1490</v>
      </c>
      <c r="V70" s="316"/>
      <c r="W70" s="202" t="s">
        <v>182</v>
      </c>
      <c r="X70" s="330" t="s">
        <v>1491</v>
      </c>
      <c r="Y70" s="358"/>
      <c r="Z70" s="358"/>
    </row>
    <row r="71" spans="1:28" ht="19.5" customHeight="1" x14ac:dyDescent="0.2">
      <c r="A71" s="276"/>
      <c r="B71" s="279"/>
      <c r="C71" s="296"/>
      <c r="D71" s="297"/>
      <c r="E71" s="311"/>
      <c r="F71" s="311"/>
      <c r="G71" s="304"/>
      <c r="H71" s="304"/>
      <c r="I71" s="307"/>
      <c r="J71" s="307"/>
      <c r="K71" s="311"/>
      <c r="L71" s="311"/>
      <c r="M71" s="265"/>
      <c r="N71" s="267"/>
      <c r="O71" s="270"/>
      <c r="P71" s="273"/>
      <c r="S71" s="34"/>
      <c r="U71" s="1"/>
      <c r="V71" s="1"/>
      <c r="W71" s="202" t="s">
        <v>182</v>
      </c>
      <c r="X71" s="330" t="s">
        <v>1492</v>
      </c>
      <c r="Y71" s="330"/>
      <c r="Z71" s="330"/>
    </row>
    <row r="72" spans="1:28" ht="19.5" customHeight="1" x14ac:dyDescent="0.2">
      <c r="A72" s="277"/>
      <c r="B72" s="280"/>
      <c r="C72" s="298"/>
      <c r="D72" s="299"/>
      <c r="E72" s="312"/>
      <c r="F72" s="312"/>
      <c r="G72" s="305"/>
      <c r="H72" s="305"/>
      <c r="I72" s="308"/>
      <c r="J72" s="308"/>
      <c r="K72" s="312"/>
      <c r="L72" s="312"/>
      <c r="M72" s="264"/>
      <c r="N72" s="268"/>
      <c r="O72" s="271"/>
      <c r="P72" s="274"/>
      <c r="Q72" s="62">
        <v>0.29166666666666669</v>
      </c>
    </row>
    <row r="73" spans="1:28" ht="19.5" customHeight="1" x14ac:dyDescent="0.2">
      <c r="A73" s="275" t="s">
        <v>30</v>
      </c>
      <c r="B73" s="278">
        <f>SUM(B56+1)</f>
        <v>45834</v>
      </c>
      <c r="C73" s="294" t="s">
        <v>1496</v>
      </c>
      <c r="D73" s="295"/>
      <c r="E73" s="310"/>
      <c r="F73" s="310"/>
      <c r="G73" s="303">
        <v>0.35347222222222224</v>
      </c>
      <c r="H73" s="303">
        <v>0.52083333333333337</v>
      </c>
      <c r="I73" s="306">
        <v>0.56944444444444442</v>
      </c>
      <c r="J73" s="306">
        <v>0.74305555555555558</v>
      </c>
      <c r="K73" s="310"/>
      <c r="L73" s="310"/>
      <c r="M73" s="263">
        <f>(F89-E89)+(L89-K89)</f>
        <v>0</v>
      </c>
      <c r="N73" s="266">
        <f>(H73-G73)</f>
        <v>0.16736111111111113</v>
      </c>
      <c r="O73" s="269">
        <f>(J73-I73)</f>
        <v>0.17361111111111116</v>
      </c>
      <c r="P73" s="272">
        <f>SUM(M73:O89)</f>
        <v>0.34097222222222229</v>
      </c>
      <c r="R73" s="34" t="s">
        <v>1423</v>
      </c>
      <c r="S73" s="34" t="s">
        <v>32</v>
      </c>
      <c r="U73" s="34"/>
    </row>
    <row r="74" spans="1:28" ht="19.5" customHeight="1" x14ac:dyDescent="0.2">
      <c r="A74" s="276"/>
      <c r="B74" s="279"/>
      <c r="C74" s="296"/>
      <c r="D74" s="297"/>
      <c r="E74" s="311"/>
      <c r="F74" s="311"/>
      <c r="G74" s="304"/>
      <c r="H74" s="304"/>
      <c r="I74" s="307"/>
      <c r="J74" s="307"/>
      <c r="K74" s="311"/>
      <c r="L74" s="311"/>
      <c r="M74" s="265"/>
      <c r="N74" s="267"/>
      <c r="O74" s="270"/>
      <c r="P74" s="273"/>
      <c r="S74" s="34" t="s">
        <v>1337</v>
      </c>
      <c r="U74" s="34"/>
    </row>
    <row r="75" spans="1:28" ht="19.5" customHeight="1" x14ac:dyDescent="0.2">
      <c r="A75" s="276"/>
      <c r="B75" s="279"/>
      <c r="C75" s="296"/>
      <c r="D75" s="297"/>
      <c r="E75" s="311"/>
      <c r="F75" s="311"/>
      <c r="G75" s="304"/>
      <c r="H75" s="304"/>
      <c r="I75" s="307"/>
      <c r="J75" s="307"/>
      <c r="K75" s="311"/>
      <c r="L75" s="311"/>
      <c r="M75" s="265"/>
      <c r="N75" s="267"/>
      <c r="O75" s="270"/>
      <c r="P75" s="273"/>
      <c r="S75" s="34" t="s">
        <v>1494</v>
      </c>
      <c r="W75" s="202" t="s">
        <v>182</v>
      </c>
    </row>
    <row r="76" spans="1:28" ht="19.5" customHeight="1" x14ac:dyDescent="0.2">
      <c r="A76" s="276"/>
      <c r="B76" s="279"/>
      <c r="C76" s="296"/>
      <c r="D76" s="297"/>
      <c r="E76" s="311"/>
      <c r="F76" s="311"/>
      <c r="G76" s="304"/>
      <c r="H76" s="304"/>
      <c r="I76" s="307"/>
      <c r="J76" s="307"/>
      <c r="K76" s="311"/>
      <c r="L76" s="311"/>
      <c r="M76" s="265"/>
      <c r="N76" s="267"/>
      <c r="O76" s="270"/>
      <c r="P76" s="273"/>
      <c r="R76" t="s">
        <v>242</v>
      </c>
      <c r="S76" s="34" t="s">
        <v>28</v>
      </c>
    </row>
    <row r="77" spans="1:28" ht="19.5" customHeight="1" x14ac:dyDescent="0.2">
      <c r="A77" s="276"/>
      <c r="B77" s="279"/>
      <c r="C77" s="296"/>
      <c r="D77" s="297"/>
      <c r="E77" s="311"/>
      <c r="F77" s="311"/>
      <c r="G77" s="304"/>
      <c r="H77" s="304"/>
      <c r="I77" s="307"/>
      <c r="J77" s="307"/>
      <c r="K77" s="311"/>
      <c r="L77" s="311"/>
      <c r="M77" s="265"/>
      <c r="N77" s="267"/>
      <c r="O77" s="270"/>
      <c r="P77" s="273"/>
      <c r="S77" t="s">
        <v>612</v>
      </c>
    </row>
    <row r="78" spans="1:28" ht="19.5" customHeight="1" x14ac:dyDescent="0.2">
      <c r="A78" s="276"/>
      <c r="B78" s="279"/>
      <c r="C78" s="296"/>
      <c r="D78" s="297"/>
      <c r="E78" s="311"/>
      <c r="F78" s="311"/>
      <c r="G78" s="304"/>
      <c r="H78" s="304"/>
      <c r="I78" s="307"/>
      <c r="J78" s="307"/>
      <c r="K78" s="311"/>
      <c r="L78" s="311"/>
      <c r="M78" s="265"/>
      <c r="N78" s="267"/>
      <c r="O78" s="270"/>
      <c r="P78" s="273"/>
      <c r="S78" s="34" t="s">
        <v>1495</v>
      </c>
    </row>
    <row r="79" spans="1:28" ht="19.5" customHeight="1" x14ac:dyDescent="0.2">
      <c r="A79" s="276"/>
      <c r="B79" s="279"/>
      <c r="C79" s="296"/>
      <c r="D79" s="297"/>
      <c r="E79" s="311"/>
      <c r="F79" s="311"/>
      <c r="G79" s="304"/>
      <c r="H79" s="304"/>
      <c r="I79" s="307"/>
      <c r="J79" s="307"/>
      <c r="K79" s="311"/>
      <c r="L79" s="311"/>
      <c r="M79" s="265"/>
      <c r="N79" s="267"/>
      <c r="O79" s="270"/>
      <c r="P79" s="273"/>
      <c r="T79" t="s">
        <v>675</v>
      </c>
      <c r="U79" s="316" t="s">
        <v>676</v>
      </c>
      <c r="V79" s="316"/>
      <c r="W79" s="202" t="s">
        <v>182</v>
      </c>
      <c r="X79" s="226" t="s">
        <v>694</v>
      </c>
      <c r="Y79" s="223">
        <v>1022776</v>
      </c>
      <c r="Z79" s="431" t="s">
        <v>1499</v>
      </c>
      <c r="AA79" s="317"/>
      <c r="AB79" s="317"/>
    </row>
    <row r="80" spans="1:28" ht="19.5" customHeight="1" x14ac:dyDescent="0.2">
      <c r="A80" s="276"/>
      <c r="B80" s="279"/>
      <c r="C80" s="296"/>
      <c r="D80" s="297"/>
      <c r="E80" s="311"/>
      <c r="F80" s="311"/>
      <c r="G80" s="304"/>
      <c r="H80" s="304"/>
      <c r="I80" s="307"/>
      <c r="J80" s="307"/>
      <c r="K80" s="311"/>
      <c r="L80" s="311"/>
      <c r="M80" s="265"/>
      <c r="N80" s="267"/>
      <c r="O80" s="270"/>
      <c r="P80" s="273"/>
      <c r="T80" t="s">
        <v>413</v>
      </c>
      <c r="U80" s="316" t="s">
        <v>773</v>
      </c>
      <c r="V80" s="316"/>
      <c r="W80" s="202" t="s">
        <v>182</v>
      </c>
      <c r="X80" s="226" t="s">
        <v>694</v>
      </c>
      <c r="Y80" s="223">
        <v>1022781</v>
      </c>
      <c r="Z80" s="330" t="s">
        <v>1501</v>
      </c>
      <c r="AA80" s="358"/>
      <c r="AB80" s="358"/>
    </row>
    <row r="81" spans="1:28" ht="19.5" customHeight="1" x14ac:dyDescent="0.2">
      <c r="A81" s="276"/>
      <c r="B81" s="279"/>
      <c r="C81" s="296"/>
      <c r="D81" s="297"/>
      <c r="E81" s="311"/>
      <c r="F81" s="311"/>
      <c r="G81" s="304"/>
      <c r="H81" s="304"/>
      <c r="I81" s="307"/>
      <c r="J81" s="307"/>
      <c r="K81" s="311"/>
      <c r="L81" s="311"/>
      <c r="M81" s="265"/>
      <c r="N81" s="267"/>
      <c r="O81" s="270"/>
      <c r="P81" s="273"/>
      <c r="T81" t="s">
        <v>1500</v>
      </c>
      <c r="U81" s="316" t="s">
        <v>677</v>
      </c>
      <c r="V81" s="316"/>
      <c r="W81" s="205" t="s">
        <v>644</v>
      </c>
      <c r="X81" s="34"/>
      <c r="Y81" s="1"/>
      <c r="Z81" s="168"/>
      <c r="AA81" s="1"/>
      <c r="AB81" s="1"/>
    </row>
    <row r="82" spans="1:28" ht="19.5" customHeight="1" x14ac:dyDescent="0.2">
      <c r="A82" s="276"/>
      <c r="B82" s="279"/>
      <c r="C82" s="296"/>
      <c r="D82" s="297"/>
      <c r="E82" s="311"/>
      <c r="F82" s="311"/>
      <c r="G82" s="304"/>
      <c r="H82" s="304"/>
      <c r="I82" s="307"/>
      <c r="J82" s="307"/>
      <c r="K82" s="311"/>
      <c r="L82" s="311"/>
      <c r="M82" s="265"/>
      <c r="N82" s="267"/>
      <c r="O82" s="270"/>
      <c r="P82" s="273"/>
      <c r="R82" t="s">
        <v>1099</v>
      </c>
      <c r="S82" s="34" t="s">
        <v>28</v>
      </c>
    </row>
    <row r="83" spans="1:28" ht="19.5" customHeight="1" x14ac:dyDescent="0.2">
      <c r="A83" s="276"/>
      <c r="B83" s="279"/>
      <c r="C83" s="296"/>
      <c r="D83" s="297"/>
      <c r="E83" s="311"/>
      <c r="F83" s="311"/>
      <c r="G83" s="304"/>
      <c r="H83" s="304"/>
      <c r="I83" s="307"/>
      <c r="J83" s="307"/>
      <c r="K83" s="311"/>
      <c r="L83" s="311"/>
      <c r="M83" s="265"/>
      <c r="N83" s="267"/>
      <c r="O83" s="270"/>
      <c r="P83" s="273"/>
      <c r="S83" s="34" t="s">
        <v>1100</v>
      </c>
    </row>
    <row r="84" spans="1:28" ht="19.5" customHeight="1" x14ac:dyDescent="0.2">
      <c r="A84" s="276"/>
      <c r="B84" s="279"/>
      <c r="C84" s="296"/>
      <c r="D84" s="297"/>
      <c r="E84" s="311"/>
      <c r="F84" s="311"/>
      <c r="G84" s="304"/>
      <c r="H84" s="304"/>
      <c r="I84" s="307"/>
      <c r="J84" s="307"/>
      <c r="K84" s="311"/>
      <c r="L84" s="311"/>
      <c r="M84" s="265"/>
      <c r="N84" s="267"/>
      <c r="O84" s="270"/>
      <c r="P84" s="273"/>
      <c r="S84" s="34" t="s">
        <v>1497</v>
      </c>
      <c r="V84" s="202" t="s">
        <v>182</v>
      </c>
      <c r="W84" s="226" t="s">
        <v>694</v>
      </c>
      <c r="X84" s="223">
        <v>1022783</v>
      </c>
      <c r="Y84" s="330" t="s">
        <v>1499</v>
      </c>
      <c r="Z84" s="358"/>
      <c r="AA84" s="358"/>
    </row>
    <row r="85" spans="1:28" ht="19.5" customHeight="1" x14ac:dyDescent="0.2">
      <c r="A85" s="276"/>
      <c r="B85" s="279"/>
      <c r="C85" s="296"/>
      <c r="D85" s="297"/>
      <c r="E85" s="311"/>
      <c r="F85" s="311"/>
      <c r="G85" s="304"/>
      <c r="H85" s="304"/>
      <c r="I85" s="307"/>
      <c r="J85" s="307"/>
      <c r="K85" s="311"/>
      <c r="L85" s="311"/>
      <c r="M85" s="265"/>
      <c r="N85" s="267"/>
      <c r="O85" s="270"/>
      <c r="P85" s="273"/>
      <c r="S85" s="34" t="s">
        <v>1498</v>
      </c>
      <c r="V85" s="205" t="s">
        <v>644</v>
      </c>
    </row>
    <row r="86" spans="1:28" ht="19.5" customHeight="1" x14ac:dyDescent="0.2">
      <c r="A86" s="276"/>
      <c r="B86" s="279"/>
      <c r="C86" s="296"/>
      <c r="D86" s="297"/>
      <c r="E86" s="311"/>
      <c r="F86" s="311"/>
      <c r="G86" s="304"/>
      <c r="H86" s="304"/>
      <c r="I86" s="307"/>
      <c r="J86" s="307"/>
      <c r="K86" s="311"/>
      <c r="L86" s="311"/>
      <c r="M86" s="265"/>
      <c r="N86" s="267"/>
      <c r="O86" s="270"/>
      <c r="P86" s="273"/>
      <c r="R86" s="34"/>
      <c r="S86" s="34"/>
    </row>
    <row r="87" spans="1:28" ht="19.5" customHeight="1" x14ac:dyDescent="0.2">
      <c r="A87" s="276"/>
      <c r="B87" s="279"/>
      <c r="C87" s="296"/>
      <c r="D87" s="297"/>
      <c r="E87" s="311"/>
      <c r="F87" s="311"/>
      <c r="G87" s="304"/>
      <c r="H87" s="304"/>
      <c r="I87" s="307"/>
      <c r="J87" s="307"/>
      <c r="K87" s="311"/>
      <c r="L87" s="311"/>
      <c r="M87" s="265"/>
      <c r="N87" s="267"/>
      <c r="O87" s="270"/>
      <c r="P87" s="273"/>
      <c r="S87" s="34"/>
    </row>
    <row r="88" spans="1:28" ht="19.5" customHeight="1" x14ac:dyDescent="0.2">
      <c r="A88" s="276"/>
      <c r="B88" s="279"/>
      <c r="C88" s="296"/>
      <c r="D88" s="297"/>
      <c r="E88" s="311"/>
      <c r="F88" s="311"/>
      <c r="G88" s="304"/>
      <c r="H88" s="304"/>
      <c r="I88" s="307"/>
      <c r="J88" s="307"/>
      <c r="K88" s="311"/>
      <c r="L88" s="311"/>
      <c r="M88" s="265"/>
      <c r="N88" s="267"/>
      <c r="O88" s="270"/>
      <c r="P88" s="273"/>
      <c r="S88" s="34"/>
    </row>
    <row r="89" spans="1:28" ht="19.5" customHeight="1" x14ac:dyDescent="0.2">
      <c r="A89" s="277"/>
      <c r="B89" s="280"/>
      <c r="C89" s="298"/>
      <c r="D89" s="299"/>
      <c r="E89" s="312"/>
      <c r="F89" s="312"/>
      <c r="G89" s="305"/>
      <c r="H89" s="305"/>
      <c r="I89" s="308"/>
      <c r="J89" s="308"/>
      <c r="K89" s="312"/>
      <c r="L89" s="312"/>
      <c r="M89" s="264"/>
      <c r="N89" s="268"/>
      <c r="O89" s="271"/>
      <c r="P89" s="274"/>
      <c r="Q89" s="62">
        <v>0.29166666666666669</v>
      </c>
    </row>
    <row r="90" spans="1:28" ht="19.5" customHeight="1" x14ac:dyDescent="0.2">
      <c r="A90" s="275" t="s">
        <v>31</v>
      </c>
      <c r="B90" s="278">
        <f>SUM(B73+1)</f>
        <v>45835</v>
      </c>
      <c r="C90" s="294" t="s">
        <v>1512</v>
      </c>
      <c r="D90" s="295"/>
      <c r="E90" s="310"/>
      <c r="F90" s="310"/>
      <c r="G90" s="303">
        <v>0.36041666666666666</v>
      </c>
      <c r="H90" s="303">
        <v>0.51388888888888895</v>
      </c>
      <c r="I90" s="306">
        <v>0.55208333333333337</v>
      </c>
      <c r="J90" s="306">
        <v>0.67638888888888893</v>
      </c>
      <c r="K90" s="310"/>
      <c r="L90" s="310"/>
      <c r="M90" s="263">
        <f>(F118-E118)+(L118-K118)</f>
        <v>0</v>
      </c>
      <c r="N90" s="266">
        <f>(H90-G90)</f>
        <v>0.15347222222222229</v>
      </c>
      <c r="O90" s="269">
        <f>(J90-I90)</f>
        <v>0.12430555555555556</v>
      </c>
      <c r="P90" s="272">
        <f>SUM(M90:O118)</f>
        <v>0.27777777777777785</v>
      </c>
      <c r="R90" s="34" t="s">
        <v>1423</v>
      </c>
      <c r="S90" s="34" t="s">
        <v>24</v>
      </c>
      <c r="U90" s="34"/>
    </row>
    <row r="91" spans="1:28" ht="19.5" customHeight="1" x14ac:dyDescent="0.2">
      <c r="A91" s="276"/>
      <c r="B91" s="279"/>
      <c r="C91" s="296"/>
      <c r="D91" s="297"/>
      <c r="E91" s="311"/>
      <c r="F91" s="311"/>
      <c r="G91" s="304"/>
      <c r="H91" s="304"/>
      <c r="I91" s="307"/>
      <c r="J91" s="307"/>
      <c r="K91" s="311"/>
      <c r="L91" s="311"/>
      <c r="M91" s="265"/>
      <c r="N91" s="267"/>
      <c r="O91" s="270"/>
      <c r="P91" s="273"/>
      <c r="S91" s="34" t="s">
        <v>1337</v>
      </c>
      <c r="U91" s="34"/>
    </row>
    <row r="92" spans="1:28" ht="19.5" customHeight="1" x14ac:dyDescent="0.2">
      <c r="A92" s="276"/>
      <c r="B92" s="279"/>
      <c r="C92" s="296"/>
      <c r="D92" s="297"/>
      <c r="E92" s="311"/>
      <c r="F92" s="311"/>
      <c r="G92" s="304"/>
      <c r="H92" s="304"/>
      <c r="I92" s="307"/>
      <c r="J92" s="307"/>
      <c r="K92" s="311"/>
      <c r="L92" s="311"/>
      <c r="M92" s="265"/>
      <c r="N92" s="267"/>
      <c r="O92" s="270"/>
      <c r="P92" s="273"/>
      <c r="S92" s="34" t="s">
        <v>1503</v>
      </c>
      <c r="V92" s="202" t="s">
        <v>182</v>
      </c>
    </row>
    <row r="93" spans="1:28" ht="19.5" customHeight="1" x14ac:dyDescent="0.2">
      <c r="A93" s="276"/>
      <c r="B93" s="279"/>
      <c r="C93" s="296"/>
      <c r="D93" s="297"/>
      <c r="E93" s="311"/>
      <c r="F93" s="311"/>
      <c r="G93" s="304"/>
      <c r="H93" s="304"/>
      <c r="I93" s="307"/>
      <c r="J93" s="307"/>
      <c r="K93" s="311"/>
      <c r="L93" s="311"/>
      <c r="M93" s="265"/>
      <c r="N93" s="267"/>
      <c r="O93" s="270"/>
      <c r="P93" s="273"/>
      <c r="S93" s="34" t="s">
        <v>1502</v>
      </c>
      <c r="V93" s="202" t="s">
        <v>182</v>
      </c>
    </row>
    <row r="94" spans="1:28" ht="19.5" customHeight="1" x14ac:dyDescent="0.2">
      <c r="A94" s="276"/>
      <c r="B94" s="279"/>
      <c r="C94" s="296"/>
      <c r="D94" s="297"/>
      <c r="E94" s="311"/>
      <c r="F94" s="311"/>
      <c r="G94" s="304"/>
      <c r="H94" s="304"/>
      <c r="I94" s="307"/>
      <c r="J94" s="307"/>
      <c r="K94" s="311"/>
      <c r="L94" s="311"/>
      <c r="M94" s="265"/>
      <c r="N94" s="267"/>
      <c r="O94" s="270"/>
      <c r="P94" s="273"/>
      <c r="R94" s="34"/>
      <c r="S94" s="34" t="s">
        <v>227</v>
      </c>
      <c r="U94" s="202" t="s">
        <v>182</v>
      </c>
      <c r="W94" s="34"/>
    </row>
    <row r="95" spans="1:28" ht="19.5" customHeight="1" x14ac:dyDescent="0.2">
      <c r="A95" s="276"/>
      <c r="B95" s="279"/>
      <c r="C95" s="296"/>
      <c r="D95" s="297"/>
      <c r="E95" s="311"/>
      <c r="F95" s="311"/>
      <c r="G95" s="304"/>
      <c r="H95" s="304"/>
      <c r="I95" s="307"/>
      <c r="J95" s="307"/>
      <c r="K95" s="311"/>
      <c r="L95" s="311"/>
      <c r="M95" s="265"/>
      <c r="N95" s="267"/>
      <c r="O95" s="270"/>
      <c r="P95" s="273"/>
      <c r="R95" s="34" t="s">
        <v>1099</v>
      </c>
      <c r="S95" s="34" t="s">
        <v>32</v>
      </c>
      <c r="W95" s="34"/>
    </row>
    <row r="96" spans="1:28" ht="19.5" customHeight="1" x14ac:dyDescent="0.2">
      <c r="A96" s="276"/>
      <c r="B96" s="279"/>
      <c r="C96" s="296"/>
      <c r="D96" s="297"/>
      <c r="E96" s="311"/>
      <c r="F96" s="311"/>
      <c r="G96" s="304"/>
      <c r="H96" s="304"/>
      <c r="I96" s="307"/>
      <c r="J96" s="307"/>
      <c r="K96" s="311"/>
      <c r="L96" s="311"/>
      <c r="M96" s="265"/>
      <c r="N96" s="267"/>
      <c r="O96" s="270"/>
      <c r="P96" s="273"/>
      <c r="R96" s="34"/>
      <c r="S96" s="34" t="s">
        <v>1100</v>
      </c>
      <c r="W96" s="34"/>
    </row>
    <row r="97" spans="1:28" ht="19.5" customHeight="1" x14ac:dyDescent="0.2">
      <c r="A97" s="276"/>
      <c r="B97" s="279"/>
      <c r="C97" s="296"/>
      <c r="D97" s="297"/>
      <c r="E97" s="311"/>
      <c r="F97" s="311"/>
      <c r="G97" s="304"/>
      <c r="H97" s="304"/>
      <c r="I97" s="307"/>
      <c r="J97" s="307"/>
      <c r="K97" s="311"/>
      <c r="L97" s="311"/>
      <c r="M97" s="265"/>
      <c r="N97" s="267"/>
      <c r="O97" s="270"/>
      <c r="P97" s="273"/>
      <c r="R97" s="34"/>
      <c r="S97" s="34" t="s">
        <v>1504</v>
      </c>
      <c r="V97" s="202" t="s">
        <v>182</v>
      </c>
      <c r="W97" s="34"/>
    </row>
    <row r="98" spans="1:28" ht="19.5" customHeight="1" x14ac:dyDescent="0.2">
      <c r="A98" s="276"/>
      <c r="B98" s="279"/>
      <c r="C98" s="296"/>
      <c r="D98" s="297"/>
      <c r="E98" s="311"/>
      <c r="F98" s="311"/>
      <c r="G98" s="304"/>
      <c r="H98" s="304"/>
      <c r="I98" s="307"/>
      <c r="J98" s="307"/>
      <c r="K98" s="311"/>
      <c r="L98" s="311"/>
      <c r="M98" s="265"/>
      <c r="N98" s="267"/>
      <c r="O98" s="270"/>
      <c r="P98" s="273"/>
      <c r="R98" s="34"/>
      <c r="S98" s="229" t="s">
        <v>1506</v>
      </c>
      <c r="T98" s="230"/>
      <c r="V98" s="205" t="s">
        <v>644</v>
      </c>
      <c r="W98" s="34"/>
    </row>
    <row r="99" spans="1:28" ht="19.5" customHeight="1" x14ac:dyDescent="0.2">
      <c r="A99" s="276"/>
      <c r="B99" s="279"/>
      <c r="C99" s="296"/>
      <c r="D99" s="297"/>
      <c r="E99" s="311"/>
      <c r="F99" s="311"/>
      <c r="G99" s="304"/>
      <c r="H99" s="304"/>
      <c r="I99" s="307"/>
      <c r="J99" s="307"/>
      <c r="K99" s="311"/>
      <c r="L99" s="311"/>
      <c r="M99" s="265"/>
      <c r="N99" s="267"/>
      <c r="O99" s="270"/>
      <c r="P99" s="273"/>
      <c r="R99" s="34" t="s">
        <v>242</v>
      </c>
      <c r="S99" s="34" t="s">
        <v>23</v>
      </c>
      <c r="W99" s="34"/>
    </row>
    <row r="100" spans="1:28" ht="19.5" customHeight="1" x14ac:dyDescent="0.2">
      <c r="A100" s="276"/>
      <c r="B100" s="279"/>
      <c r="C100" s="296"/>
      <c r="D100" s="297"/>
      <c r="E100" s="311"/>
      <c r="F100" s="311"/>
      <c r="G100" s="304"/>
      <c r="H100" s="304"/>
      <c r="I100" s="307"/>
      <c r="J100" s="307"/>
      <c r="K100" s="311"/>
      <c r="L100" s="311"/>
      <c r="M100" s="265"/>
      <c r="N100" s="267"/>
      <c r="O100" s="270"/>
      <c r="P100" s="273"/>
      <c r="R100" s="34"/>
      <c r="S100" s="34" t="s">
        <v>612</v>
      </c>
      <c r="W100" s="34"/>
    </row>
    <row r="101" spans="1:28" ht="19.5" customHeight="1" x14ac:dyDescent="0.2">
      <c r="A101" s="276"/>
      <c r="B101" s="279"/>
      <c r="C101" s="296"/>
      <c r="D101" s="297"/>
      <c r="E101" s="311"/>
      <c r="F101" s="311"/>
      <c r="G101" s="304"/>
      <c r="H101" s="304"/>
      <c r="I101" s="307"/>
      <c r="J101" s="307"/>
      <c r="K101" s="311"/>
      <c r="L101" s="311"/>
      <c r="M101" s="265"/>
      <c r="N101" s="267"/>
      <c r="O101" s="270"/>
      <c r="P101" s="273"/>
      <c r="R101" s="34"/>
      <c r="S101" s="34" t="s">
        <v>1505</v>
      </c>
      <c r="V101" s="202" t="s">
        <v>182</v>
      </c>
      <c r="W101" s="34"/>
    </row>
    <row r="102" spans="1:28" ht="19.5" customHeight="1" x14ac:dyDescent="0.2">
      <c r="A102" s="276"/>
      <c r="B102" s="279"/>
      <c r="C102" s="296"/>
      <c r="D102" s="297"/>
      <c r="E102" s="311"/>
      <c r="F102" s="311"/>
      <c r="G102" s="304"/>
      <c r="H102" s="304"/>
      <c r="I102" s="307"/>
      <c r="J102" s="307"/>
      <c r="K102" s="311"/>
      <c r="L102" s="311"/>
      <c r="M102" s="265"/>
      <c r="N102" s="267"/>
      <c r="O102" s="270"/>
      <c r="P102" s="273"/>
      <c r="R102" s="34"/>
      <c r="S102" s="34" t="s">
        <v>914</v>
      </c>
      <c r="V102" s="34"/>
      <c r="W102" s="34"/>
    </row>
    <row r="103" spans="1:28" ht="19.5" customHeight="1" x14ac:dyDescent="0.2">
      <c r="A103" s="276"/>
      <c r="B103" s="279"/>
      <c r="C103" s="296"/>
      <c r="D103" s="297"/>
      <c r="E103" s="311"/>
      <c r="F103" s="311"/>
      <c r="G103" s="304"/>
      <c r="H103" s="304"/>
      <c r="I103" s="307"/>
      <c r="J103" s="307"/>
      <c r="K103" s="311"/>
      <c r="L103" s="311"/>
      <c r="M103" s="265"/>
      <c r="N103" s="267"/>
      <c r="O103" s="270"/>
      <c r="P103" s="273"/>
      <c r="R103" s="34"/>
      <c r="S103" s="34"/>
      <c r="T103" s="34" t="s">
        <v>545</v>
      </c>
      <c r="U103" s="314" t="s">
        <v>677</v>
      </c>
      <c r="V103" s="316"/>
      <c r="W103" s="205" t="s">
        <v>644</v>
      </c>
      <c r="X103" s="226" t="s">
        <v>694</v>
      </c>
      <c r="Y103" s="223">
        <v>1022808</v>
      </c>
    </row>
    <row r="104" spans="1:28" ht="19.5" customHeight="1" x14ac:dyDescent="0.2">
      <c r="A104" s="276"/>
      <c r="B104" s="279"/>
      <c r="C104" s="296"/>
      <c r="D104" s="297"/>
      <c r="E104" s="311"/>
      <c r="F104" s="311"/>
      <c r="G104" s="304"/>
      <c r="H104" s="304"/>
      <c r="I104" s="307"/>
      <c r="J104" s="307"/>
      <c r="K104" s="311"/>
      <c r="L104" s="311"/>
      <c r="M104" s="265"/>
      <c r="N104" s="267"/>
      <c r="O104" s="270"/>
      <c r="P104" s="273"/>
      <c r="R104" s="34" t="s">
        <v>228</v>
      </c>
      <c r="S104" s="34" t="s">
        <v>24</v>
      </c>
      <c r="W104" s="34"/>
    </row>
    <row r="105" spans="1:28" ht="19.5" customHeight="1" x14ac:dyDescent="0.2">
      <c r="A105" s="276"/>
      <c r="B105" s="279"/>
      <c r="C105" s="296"/>
      <c r="D105" s="297"/>
      <c r="E105" s="311"/>
      <c r="F105" s="311"/>
      <c r="G105" s="304"/>
      <c r="H105" s="304"/>
      <c r="I105" s="307"/>
      <c r="J105" s="307"/>
      <c r="K105" s="311"/>
      <c r="L105" s="311"/>
      <c r="M105" s="265"/>
      <c r="N105" s="267"/>
      <c r="O105" s="270"/>
      <c r="P105" s="273"/>
      <c r="S105" s="34" t="s">
        <v>1507</v>
      </c>
      <c r="W105" s="34"/>
    </row>
    <row r="106" spans="1:28" ht="19.5" customHeight="1" x14ac:dyDescent="0.2">
      <c r="A106" s="276"/>
      <c r="B106" s="279"/>
      <c r="C106" s="296"/>
      <c r="D106" s="297"/>
      <c r="E106" s="311"/>
      <c r="F106" s="311"/>
      <c r="G106" s="304"/>
      <c r="H106" s="304"/>
      <c r="I106" s="307"/>
      <c r="J106" s="307"/>
      <c r="K106" s="311"/>
      <c r="L106" s="311"/>
      <c r="M106" s="265"/>
      <c r="N106" s="267"/>
      <c r="O106" s="270"/>
      <c r="P106" s="273"/>
      <c r="R106" s="34"/>
      <c r="S106" s="34" t="s">
        <v>1508</v>
      </c>
      <c r="V106" s="202" t="s">
        <v>182</v>
      </c>
      <c r="W106" s="431" t="s">
        <v>1509</v>
      </c>
      <c r="X106" s="317"/>
      <c r="Y106" s="317"/>
    </row>
    <row r="107" spans="1:28" ht="19.5" customHeight="1" x14ac:dyDescent="0.2">
      <c r="A107" s="276"/>
      <c r="B107" s="279"/>
      <c r="C107" s="296"/>
      <c r="D107" s="297"/>
      <c r="E107" s="311"/>
      <c r="F107" s="311"/>
      <c r="G107" s="304"/>
      <c r="H107" s="304"/>
      <c r="I107" s="307"/>
      <c r="J107" s="307"/>
      <c r="K107" s="311"/>
      <c r="L107" s="311"/>
      <c r="M107" s="265"/>
      <c r="N107" s="267"/>
      <c r="O107" s="270"/>
      <c r="P107" s="273"/>
      <c r="R107" s="34"/>
      <c r="S107" s="34" t="s">
        <v>279</v>
      </c>
      <c r="V107" s="202" t="s">
        <v>182</v>
      </c>
      <c r="W107" s="226" t="s">
        <v>694</v>
      </c>
      <c r="X107" s="223">
        <v>1022802</v>
      </c>
      <c r="Y107" s="330" t="s">
        <v>1499</v>
      </c>
      <c r="Z107" s="358"/>
      <c r="AA107" s="358"/>
    </row>
    <row r="108" spans="1:28" ht="19.5" customHeight="1" x14ac:dyDescent="0.2">
      <c r="A108" s="276"/>
      <c r="B108" s="279"/>
      <c r="C108" s="296"/>
      <c r="D108" s="297"/>
      <c r="E108" s="311"/>
      <c r="F108" s="311"/>
      <c r="G108" s="304"/>
      <c r="H108" s="304"/>
      <c r="I108" s="307"/>
      <c r="J108" s="307"/>
      <c r="K108" s="311"/>
      <c r="L108" s="311"/>
      <c r="M108" s="265"/>
      <c r="N108" s="267"/>
      <c r="O108" s="270"/>
      <c r="P108" s="273"/>
      <c r="R108" s="34" t="s">
        <v>300</v>
      </c>
      <c r="S108" s="34" t="s">
        <v>24</v>
      </c>
      <c r="V108" s="34"/>
      <c r="W108" s="34"/>
    </row>
    <row r="109" spans="1:28" ht="19.5" customHeight="1" x14ac:dyDescent="0.2">
      <c r="A109" s="276"/>
      <c r="B109" s="279"/>
      <c r="C109" s="296"/>
      <c r="D109" s="297"/>
      <c r="E109" s="311"/>
      <c r="F109" s="311"/>
      <c r="G109" s="304"/>
      <c r="H109" s="304"/>
      <c r="I109" s="307"/>
      <c r="J109" s="307"/>
      <c r="K109" s="311"/>
      <c r="L109" s="311"/>
      <c r="M109" s="265"/>
      <c r="N109" s="267"/>
      <c r="O109" s="270"/>
      <c r="P109" s="273"/>
      <c r="R109" s="34"/>
      <c r="S109" s="34" t="s">
        <v>299</v>
      </c>
      <c r="V109" s="34"/>
      <c r="W109" s="34"/>
    </row>
    <row r="110" spans="1:28" ht="19.5" customHeight="1" x14ac:dyDescent="0.2">
      <c r="A110" s="276"/>
      <c r="B110" s="279"/>
      <c r="C110" s="296"/>
      <c r="D110" s="297"/>
      <c r="E110" s="311"/>
      <c r="F110" s="311"/>
      <c r="G110" s="304"/>
      <c r="H110" s="304"/>
      <c r="I110" s="307"/>
      <c r="J110" s="307"/>
      <c r="K110" s="311"/>
      <c r="L110" s="311"/>
      <c r="M110" s="265"/>
      <c r="N110" s="267"/>
      <c r="O110" s="270"/>
      <c r="P110" s="273"/>
      <c r="R110" s="34"/>
      <c r="S110" s="34" t="s">
        <v>1510</v>
      </c>
      <c r="V110" s="34"/>
      <c r="W110" s="34"/>
    </row>
    <row r="111" spans="1:28" ht="19.5" customHeight="1" x14ac:dyDescent="0.2">
      <c r="A111" s="276"/>
      <c r="B111" s="279"/>
      <c r="C111" s="296"/>
      <c r="D111" s="297"/>
      <c r="E111" s="311"/>
      <c r="F111" s="311"/>
      <c r="G111" s="304"/>
      <c r="H111" s="304"/>
      <c r="I111" s="307"/>
      <c r="J111" s="307"/>
      <c r="K111" s="311"/>
      <c r="L111" s="311"/>
      <c r="M111" s="265"/>
      <c r="N111" s="267"/>
      <c r="O111" s="270"/>
      <c r="P111" s="273"/>
      <c r="R111" s="34"/>
      <c r="S111" s="34"/>
      <c r="T111" s="34" t="s">
        <v>1511</v>
      </c>
      <c r="U111" s="313">
        <v>2403118227802</v>
      </c>
      <c r="V111" s="313"/>
      <c r="W111" s="202" t="s">
        <v>182</v>
      </c>
      <c r="X111" s="226" t="s">
        <v>694</v>
      </c>
      <c r="Y111" s="223">
        <v>1022801</v>
      </c>
      <c r="Z111" s="330" t="s">
        <v>1499</v>
      </c>
      <c r="AA111" s="358"/>
      <c r="AB111" s="358"/>
    </row>
    <row r="112" spans="1:28" ht="19.5" customHeight="1" x14ac:dyDescent="0.2">
      <c r="A112" s="276"/>
      <c r="B112" s="279"/>
      <c r="C112" s="296"/>
      <c r="D112" s="297"/>
      <c r="E112" s="311"/>
      <c r="F112" s="311"/>
      <c r="G112" s="304"/>
      <c r="H112" s="304"/>
      <c r="I112" s="307"/>
      <c r="J112" s="307"/>
      <c r="K112" s="311"/>
      <c r="L112" s="311"/>
      <c r="M112" s="265"/>
      <c r="N112" s="267"/>
      <c r="O112" s="270"/>
      <c r="P112" s="273"/>
      <c r="R112" s="34"/>
      <c r="S112" s="34"/>
      <c r="T112" s="34" t="s">
        <v>203</v>
      </c>
      <c r="U112" s="313">
        <v>2413418227801</v>
      </c>
      <c r="V112" s="313"/>
      <c r="W112" s="202" t="s">
        <v>182</v>
      </c>
      <c r="X112" s="34"/>
      <c r="Y112" s="1"/>
    </row>
    <row r="113" spans="1:28" ht="19.5" customHeight="1" x14ac:dyDescent="0.2">
      <c r="A113" s="276"/>
      <c r="B113" s="279"/>
      <c r="C113" s="296"/>
      <c r="D113" s="297"/>
      <c r="E113" s="311"/>
      <c r="F113" s="311"/>
      <c r="G113" s="304"/>
      <c r="H113" s="304"/>
      <c r="I113" s="307"/>
      <c r="J113" s="307"/>
      <c r="K113" s="311"/>
      <c r="L113" s="311"/>
      <c r="M113" s="265"/>
      <c r="N113" s="267"/>
      <c r="O113" s="270"/>
      <c r="P113" s="273"/>
      <c r="R113" s="34" t="s">
        <v>1513</v>
      </c>
      <c r="S113" s="34" t="s">
        <v>32</v>
      </c>
      <c r="T113" s="34"/>
      <c r="U113" s="213"/>
      <c r="V113" s="213"/>
      <c r="W113" s="34"/>
      <c r="X113" s="34"/>
      <c r="Y113" s="1"/>
    </row>
    <row r="114" spans="1:28" ht="19.5" customHeight="1" x14ac:dyDescent="0.2">
      <c r="A114" s="276"/>
      <c r="B114" s="279"/>
      <c r="C114" s="296"/>
      <c r="D114" s="297"/>
      <c r="E114" s="311"/>
      <c r="F114" s="311"/>
      <c r="G114" s="304"/>
      <c r="H114" s="304"/>
      <c r="I114" s="307"/>
      <c r="J114" s="307"/>
      <c r="K114" s="311"/>
      <c r="L114" s="311"/>
      <c r="M114" s="265"/>
      <c r="N114" s="267"/>
      <c r="O114" s="270"/>
      <c r="P114" s="273"/>
      <c r="R114" s="34"/>
      <c r="S114" s="34" t="s">
        <v>179</v>
      </c>
      <c r="T114" s="34"/>
      <c r="U114" s="213"/>
      <c r="V114" s="213"/>
      <c r="W114" s="34"/>
      <c r="X114" s="34"/>
      <c r="Y114" s="1"/>
    </row>
    <row r="115" spans="1:28" ht="19.5" customHeight="1" x14ac:dyDescent="0.2">
      <c r="A115" s="276"/>
      <c r="B115" s="279"/>
      <c r="C115" s="296"/>
      <c r="D115" s="297"/>
      <c r="E115" s="311"/>
      <c r="F115" s="311"/>
      <c r="G115" s="304"/>
      <c r="H115" s="304"/>
      <c r="I115" s="307"/>
      <c r="J115" s="307"/>
      <c r="K115" s="311"/>
      <c r="L115" s="311"/>
      <c r="M115" s="265"/>
      <c r="N115" s="267"/>
      <c r="O115" s="270"/>
      <c r="P115" s="273"/>
      <c r="R115" s="34"/>
      <c r="S115" s="34" t="s">
        <v>1132</v>
      </c>
      <c r="T115" s="34"/>
      <c r="U115" s="213"/>
      <c r="V115" s="213"/>
      <c r="W115" s="34"/>
      <c r="X115" s="34"/>
      <c r="Y115" s="1"/>
    </row>
    <row r="116" spans="1:28" ht="19.5" customHeight="1" x14ac:dyDescent="0.2">
      <c r="A116" s="276"/>
      <c r="B116" s="279"/>
      <c r="C116" s="296"/>
      <c r="D116" s="297"/>
      <c r="E116" s="311"/>
      <c r="F116" s="311"/>
      <c r="G116" s="304"/>
      <c r="H116" s="304"/>
      <c r="I116" s="307"/>
      <c r="J116" s="307"/>
      <c r="K116" s="311"/>
      <c r="L116" s="311"/>
      <c r="M116" s="265"/>
      <c r="N116" s="267"/>
      <c r="O116" s="270"/>
      <c r="P116" s="273"/>
      <c r="R116" s="34"/>
      <c r="S116" s="34"/>
      <c r="T116" s="34" t="s">
        <v>1515</v>
      </c>
      <c r="U116" s="351" t="s">
        <v>1514</v>
      </c>
      <c r="V116" s="313"/>
      <c r="W116" s="202" t="s">
        <v>182</v>
      </c>
      <c r="X116" s="226" t="s">
        <v>694</v>
      </c>
      <c r="Y116" s="223">
        <v>1022812</v>
      </c>
      <c r="Z116" s="330" t="s">
        <v>1516</v>
      </c>
      <c r="AA116" s="358"/>
      <c r="AB116" s="358"/>
    </row>
    <row r="117" spans="1:28" ht="19.5" customHeight="1" x14ac:dyDescent="0.2">
      <c r="A117" s="276"/>
      <c r="B117" s="279"/>
      <c r="C117" s="296"/>
      <c r="D117" s="297"/>
      <c r="E117" s="311"/>
      <c r="F117" s="311"/>
      <c r="G117" s="304"/>
      <c r="H117" s="304"/>
      <c r="I117" s="307"/>
      <c r="J117" s="307"/>
      <c r="K117" s="311"/>
      <c r="L117" s="311"/>
      <c r="M117" s="265"/>
      <c r="N117" s="267"/>
      <c r="O117" s="270"/>
      <c r="P117" s="273"/>
      <c r="R117" s="34"/>
      <c r="S117" s="34"/>
      <c r="T117" s="34"/>
      <c r="U117" s="213"/>
      <c r="V117" s="213"/>
      <c r="W117" s="34"/>
      <c r="X117" s="34"/>
      <c r="Y117" s="1"/>
    </row>
    <row r="118" spans="1:28" ht="19.5" customHeight="1" x14ac:dyDescent="0.2">
      <c r="A118" s="277"/>
      <c r="B118" s="280"/>
      <c r="C118" s="298"/>
      <c r="D118" s="299"/>
      <c r="E118" s="312"/>
      <c r="F118" s="312"/>
      <c r="G118" s="305"/>
      <c r="H118" s="305"/>
      <c r="I118" s="308"/>
      <c r="J118" s="308"/>
      <c r="K118" s="312"/>
      <c r="L118" s="312"/>
      <c r="M118" s="264"/>
      <c r="N118" s="268"/>
      <c r="O118" s="271"/>
      <c r="P118" s="274"/>
      <c r="Q118" s="62">
        <v>0.29166666666666669</v>
      </c>
    </row>
    <row r="119" spans="1:28" ht="19.5" customHeight="1" x14ac:dyDescent="0.2">
      <c r="A119" s="35" t="s">
        <v>34</v>
      </c>
      <c r="B119" s="36">
        <f>SUM(B90+1)</f>
        <v>45836</v>
      </c>
      <c r="C119" s="432"/>
      <c r="D119" s="433"/>
      <c r="E119" s="149"/>
      <c r="F119" s="149"/>
      <c r="G119" s="101"/>
      <c r="H119" s="101"/>
      <c r="I119" s="101"/>
      <c r="J119" s="101"/>
      <c r="K119" s="149"/>
      <c r="L119" s="149"/>
      <c r="M119" s="149">
        <f>(F119-E119)+(L119-K119)</f>
        <v>0</v>
      </c>
      <c r="N119" s="149">
        <f>(H119-G119)</f>
        <v>0</v>
      </c>
      <c r="O119" s="149">
        <f>(J119-I119)</f>
        <v>0</v>
      </c>
      <c r="P119" s="149">
        <f>SUM(M119:O120)</f>
        <v>0</v>
      </c>
      <c r="Q119" s="62">
        <v>0</v>
      </c>
    </row>
    <row r="120" spans="1:28" ht="19.5" customHeight="1" x14ac:dyDescent="0.2">
      <c r="A120" s="37" t="s">
        <v>35</v>
      </c>
      <c r="B120" s="36">
        <f>SUM(B119+1)</f>
        <v>45837</v>
      </c>
      <c r="C120" s="158"/>
      <c r="D120" s="159"/>
      <c r="E120" s="157"/>
      <c r="F120" s="157"/>
      <c r="G120" s="101"/>
      <c r="H120" s="101"/>
      <c r="I120" s="101"/>
      <c r="J120" s="101"/>
      <c r="K120" s="157"/>
      <c r="L120" s="157"/>
      <c r="M120" s="157"/>
      <c r="N120" s="157"/>
      <c r="O120" s="157"/>
      <c r="P120" s="157"/>
    </row>
    <row r="121" spans="1:28" ht="30" customHeight="1" x14ac:dyDescent="0.2">
      <c r="A121" s="38"/>
      <c r="B121" s="38"/>
      <c r="C121" s="38"/>
      <c r="D121" s="38"/>
      <c r="E121" s="39"/>
      <c r="F121" s="40"/>
      <c r="G121" s="40"/>
      <c r="H121" s="38"/>
      <c r="I121" s="38"/>
      <c r="J121" s="38"/>
      <c r="K121" s="41"/>
      <c r="L121" s="41"/>
      <c r="M121" s="41"/>
      <c r="N121" s="38"/>
    </row>
    <row r="122" spans="1:28" ht="30.75" customHeight="1" x14ac:dyDescent="0.2">
      <c r="A122" s="38"/>
      <c r="B122" s="38"/>
      <c r="C122" s="38"/>
      <c r="D122" s="38"/>
      <c r="F122" s="38"/>
      <c r="G122" s="38"/>
      <c r="H122" s="38"/>
      <c r="I122" s="38"/>
      <c r="J122" s="281" t="s">
        <v>36</v>
      </c>
      <c r="K122" s="281"/>
      <c r="L122" s="281"/>
      <c r="M122" s="108">
        <f>SUM(M9+M36+M56+M73+M90+M119+M120)</f>
        <v>1.041666666666663E-2</v>
      </c>
      <c r="N122" s="110">
        <f>SUM(N9+N36+N56+N73+N90+N119+N120)</f>
        <v>0.85972222222222228</v>
      </c>
      <c r="O122" s="109">
        <f>SUM(O9+O36+O56+O73+O90+O119+O120)</f>
        <v>0.82777777777777783</v>
      </c>
      <c r="P122" s="111">
        <f>SUM(P9+P36+P56+P73+P90+P119+P120)</f>
        <v>1.697916666666667</v>
      </c>
    </row>
    <row r="123" spans="1:28" ht="30.75" customHeight="1" x14ac:dyDescent="0.2">
      <c r="A123" s="38"/>
      <c r="B123" s="38"/>
      <c r="C123" s="38"/>
      <c r="D123" s="38"/>
      <c r="F123" s="38"/>
      <c r="G123" s="38"/>
      <c r="H123" s="38"/>
      <c r="I123" s="38"/>
      <c r="J123" s="281" t="s">
        <v>37</v>
      </c>
      <c r="K123" s="281"/>
      <c r="L123" s="282"/>
      <c r="M123" s="42"/>
      <c r="N123" s="51">
        <f>SUM(Q9:Q120)</f>
        <v>1.4583333333333335</v>
      </c>
      <c r="O123" s="43"/>
    </row>
    <row r="124" spans="1:28" ht="30.75" customHeight="1" x14ac:dyDescent="0.2">
      <c r="A124" s="38"/>
      <c r="B124" s="38"/>
      <c r="C124" s="38"/>
      <c r="D124" s="38"/>
      <c r="F124" s="38"/>
      <c r="G124" s="38"/>
      <c r="H124" s="38"/>
      <c r="I124" s="38"/>
      <c r="J124" s="281" t="s">
        <v>38</v>
      </c>
      <c r="K124" s="281"/>
      <c r="L124" s="282"/>
      <c r="M124" s="42"/>
      <c r="N124" s="51">
        <f>SUM(P122-N123)</f>
        <v>0.23958333333333348</v>
      </c>
      <c r="O124" s="43"/>
    </row>
    <row r="125" spans="1:28" ht="30.75" customHeight="1" x14ac:dyDescent="0.2">
      <c r="A125" s="38"/>
      <c r="B125" s="38"/>
      <c r="C125" s="38"/>
      <c r="D125" s="38"/>
      <c r="F125" s="38"/>
      <c r="G125" s="38"/>
      <c r="H125" s="38"/>
      <c r="I125" s="38"/>
      <c r="J125" s="281" t="s">
        <v>39</v>
      </c>
      <c r="K125" s="281"/>
      <c r="L125" s="282"/>
      <c r="M125" s="42"/>
      <c r="N125" s="52">
        <f>'SEM25'!N134</f>
        <v>9.6534722222222236</v>
      </c>
      <c r="O125" s="43"/>
    </row>
    <row r="126" spans="1:28" ht="30.75" customHeight="1" x14ac:dyDescent="0.2">
      <c r="H126" s="38"/>
      <c r="I126" s="38"/>
      <c r="J126" s="281" t="s">
        <v>40</v>
      </c>
      <c r="K126" s="281"/>
      <c r="L126" s="282"/>
      <c r="M126" s="44"/>
      <c r="N126" s="53">
        <f>N124+N125</f>
        <v>9.8930555555555575</v>
      </c>
      <c r="O126" s="45"/>
    </row>
    <row r="133" spans="6:9" x14ac:dyDescent="0.2">
      <c r="F133" s="38"/>
      <c r="G133" s="38"/>
      <c r="H133" s="38"/>
      <c r="I133" s="38"/>
    </row>
    <row r="134" spans="6:9" x14ac:dyDescent="0.2">
      <c r="F134" s="38"/>
      <c r="G134" s="38"/>
      <c r="H134" s="38"/>
      <c r="I134" s="38"/>
    </row>
    <row r="135" spans="6:9" x14ac:dyDescent="0.2">
      <c r="F135" s="38"/>
      <c r="G135" s="38"/>
      <c r="H135" s="38"/>
      <c r="I135" s="38"/>
    </row>
    <row r="136" spans="6:9" x14ac:dyDescent="0.2">
      <c r="F136" s="38"/>
      <c r="G136" s="38"/>
      <c r="H136" s="38"/>
      <c r="I136" s="38"/>
    </row>
    <row r="137" spans="6:9" x14ac:dyDescent="0.2">
      <c r="F137" s="38"/>
      <c r="G137" s="38"/>
      <c r="H137" s="38"/>
      <c r="I137" s="38"/>
    </row>
    <row r="138" spans="6:9" x14ac:dyDescent="0.2">
      <c r="F138" s="38"/>
      <c r="G138" s="38"/>
      <c r="H138" s="38"/>
      <c r="I138" s="38"/>
    </row>
  </sheetData>
  <mergeCells count="131">
    <mergeCell ref="Z30:AB30"/>
    <mergeCell ref="Z31:AB31"/>
    <mergeCell ref="Z32:AB32"/>
    <mergeCell ref="Z33:AB33"/>
    <mergeCell ref="AA51:AC51"/>
    <mergeCell ref="Z43:AB43"/>
    <mergeCell ref="U79:V79"/>
    <mergeCell ref="U80:V80"/>
    <mergeCell ref="Z79:AB79"/>
    <mergeCell ref="Z80:AB80"/>
    <mergeCell ref="Z26:AB26"/>
    <mergeCell ref="C119:D119"/>
    <mergeCell ref="Q6:Q7"/>
    <mergeCell ref="A1:N1"/>
    <mergeCell ref="G6:H6"/>
    <mergeCell ref="I6:J6"/>
    <mergeCell ref="K6:L6"/>
    <mergeCell ref="M6:P6"/>
    <mergeCell ref="A90:A118"/>
    <mergeCell ref="B9:B35"/>
    <mergeCell ref="B36:B55"/>
    <mergeCell ref="B56:B72"/>
    <mergeCell ref="B73:B89"/>
    <mergeCell ref="B90:B118"/>
    <mergeCell ref="A9:A35"/>
    <mergeCell ref="A36:A55"/>
    <mergeCell ref="A56:A72"/>
    <mergeCell ref="P9:P35"/>
    <mergeCell ref="P36:P55"/>
    <mergeCell ref="P90:P118"/>
    <mergeCell ref="U42:V42"/>
    <mergeCell ref="Z42:AB42"/>
    <mergeCell ref="U39:V39"/>
    <mergeCell ref="Z39:AB39"/>
    <mergeCell ref="U12:V12"/>
    <mergeCell ref="U13:V13"/>
    <mergeCell ref="U14:V14"/>
    <mergeCell ref="U26:V26"/>
    <mergeCell ref="U40:V40"/>
    <mergeCell ref="U60:V60"/>
    <mergeCell ref="M9:M35"/>
    <mergeCell ref="N9:N35"/>
    <mergeCell ref="O9:O35"/>
    <mergeCell ref="M36:M55"/>
    <mergeCell ref="N36:N55"/>
    <mergeCell ref="O36:O55"/>
    <mergeCell ref="U43:V43"/>
    <mergeCell ref="O56:O72"/>
    <mergeCell ref="P56:P72"/>
    <mergeCell ref="U41:V41"/>
    <mergeCell ref="U30:V30"/>
    <mergeCell ref="U31:V31"/>
    <mergeCell ref="U32:V32"/>
    <mergeCell ref="U33:V33"/>
    <mergeCell ref="L9:L35"/>
    <mergeCell ref="L36:L55"/>
    <mergeCell ref="L56:L72"/>
    <mergeCell ref="K90:K118"/>
    <mergeCell ref="G73:G89"/>
    <mergeCell ref="G90:G118"/>
    <mergeCell ref="J126:L126"/>
    <mergeCell ref="J122:L122"/>
    <mergeCell ref="J123:L123"/>
    <mergeCell ref="J124:L124"/>
    <mergeCell ref="J125:L125"/>
    <mergeCell ref="G56:G72"/>
    <mergeCell ref="I9:I35"/>
    <mergeCell ref="I36:I55"/>
    <mergeCell ref="I56:I72"/>
    <mergeCell ref="I73:I89"/>
    <mergeCell ref="I90:I118"/>
    <mergeCell ref="J9:J35"/>
    <mergeCell ref="J36:J55"/>
    <mergeCell ref="J56:J72"/>
    <mergeCell ref="J73:J89"/>
    <mergeCell ref="J90:J118"/>
    <mergeCell ref="L90:L118"/>
    <mergeCell ref="K9:K35"/>
    <mergeCell ref="F9:F35"/>
    <mergeCell ref="F36:F55"/>
    <mergeCell ref="F56:F72"/>
    <mergeCell ref="F73:F89"/>
    <mergeCell ref="F90:F118"/>
    <mergeCell ref="H9:H35"/>
    <mergeCell ref="H36:H55"/>
    <mergeCell ref="H56:H72"/>
    <mergeCell ref="H73:H89"/>
    <mergeCell ref="H90:H118"/>
    <mergeCell ref="G9:G35"/>
    <mergeCell ref="G36:G55"/>
    <mergeCell ref="C9:D35"/>
    <mergeCell ref="C36:D55"/>
    <mergeCell ref="C56:D72"/>
    <mergeCell ref="C73:D89"/>
    <mergeCell ref="C90:D118"/>
    <mergeCell ref="E9:E35"/>
    <mergeCell ref="E36:E55"/>
    <mergeCell ref="E56:E72"/>
    <mergeCell ref="E73:E89"/>
    <mergeCell ref="A73:A89"/>
    <mergeCell ref="L73:L89"/>
    <mergeCell ref="E90:E118"/>
    <mergeCell ref="M90:M118"/>
    <mergeCell ref="N90:N118"/>
    <mergeCell ref="O90:O118"/>
    <mergeCell ref="M56:M72"/>
    <mergeCell ref="N56:N72"/>
    <mergeCell ref="M73:M89"/>
    <mergeCell ref="N73:N89"/>
    <mergeCell ref="O73:O89"/>
    <mergeCell ref="W106:Y106"/>
    <mergeCell ref="U111:V111"/>
    <mergeCell ref="U112:V112"/>
    <mergeCell ref="Z111:AB111"/>
    <mergeCell ref="Y107:AA107"/>
    <mergeCell ref="U103:V103"/>
    <mergeCell ref="U116:V116"/>
    <mergeCell ref="Z116:AB116"/>
    <mergeCell ref="K36:K55"/>
    <mergeCell ref="K56:K72"/>
    <mergeCell ref="K73:K89"/>
    <mergeCell ref="U70:V70"/>
    <mergeCell ref="X70:Z70"/>
    <mergeCell ref="X71:Z71"/>
    <mergeCell ref="P73:P89"/>
    <mergeCell ref="X60:Z60"/>
    <mergeCell ref="X58:Z58"/>
    <mergeCell ref="Z40:AB40"/>
    <mergeCell ref="Z41:AB41"/>
    <mergeCell ref="Y84:AA84"/>
    <mergeCell ref="U81:V81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3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"/>
  <dimension ref="A1:F55"/>
  <sheetViews>
    <sheetView zoomScaleNormal="100" workbookViewId="0">
      <selection activeCell="C27" sqref="C27"/>
    </sheetView>
  </sheetViews>
  <sheetFormatPr defaultColWidth="11.42578125" defaultRowHeight="12.75" x14ac:dyDescent="0.2"/>
  <cols>
    <col min="1" max="1" width="15.7109375" bestFit="1" customWidth="1"/>
    <col min="3" max="3" width="21.42578125" customWidth="1"/>
    <col min="4" max="4" width="14.42578125" bestFit="1" customWidth="1"/>
  </cols>
  <sheetData>
    <row r="1" spans="1:5" x14ac:dyDescent="0.2">
      <c r="A1" t="s">
        <v>65</v>
      </c>
      <c r="B1" s="118" t="s">
        <v>94</v>
      </c>
      <c r="D1" s="54"/>
      <c r="E1" s="100">
        <v>44013</v>
      </c>
    </row>
    <row r="3" spans="1:5" ht="13.5" thickBot="1" x14ac:dyDescent="0.25">
      <c r="D3" s="54"/>
    </row>
    <row r="4" spans="1:5" ht="13.5" thickBot="1" x14ac:dyDescent="0.25">
      <c r="A4" s="134" t="s">
        <v>67</v>
      </c>
      <c r="B4" s="134" t="s">
        <v>68</v>
      </c>
      <c r="C4" s="134" t="s">
        <v>69</v>
      </c>
      <c r="D4" s="68" t="s">
        <v>70</v>
      </c>
    </row>
    <row r="5" spans="1:5" x14ac:dyDescent="0.2">
      <c r="A5" s="69"/>
      <c r="B5" s="70"/>
      <c r="C5" s="70"/>
      <c r="D5" s="71"/>
    </row>
    <row r="6" spans="1:5" x14ac:dyDescent="0.2">
      <c r="A6" s="72" t="s">
        <v>95</v>
      </c>
      <c r="B6" s="88">
        <v>14</v>
      </c>
      <c r="C6" s="119" t="s">
        <v>96</v>
      </c>
      <c r="D6" s="74">
        <f>'SEM14 '!N121</f>
        <v>0.16875000000000018</v>
      </c>
    </row>
    <row r="7" spans="1:5" x14ac:dyDescent="0.2">
      <c r="A7" s="72"/>
      <c r="B7" s="88">
        <v>15</v>
      </c>
      <c r="C7" s="119" t="s">
        <v>96</v>
      </c>
      <c r="D7" s="74">
        <f>'SEM15'!N109</f>
        <v>9.0277777777777901E-2</v>
      </c>
    </row>
    <row r="8" spans="1:5" x14ac:dyDescent="0.2">
      <c r="A8" s="72"/>
      <c r="B8" s="88">
        <v>16</v>
      </c>
      <c r="C8" s="119" t="s">
        <v>96</v>
      </c>
      <c r="D8" s="74">
        <f>'SEM16'!N130</f>
        <v>0.18125000000000036</v>
      </c>
    </row>
    <row r="9" spans="1:5" x14ac:dyDescent="0.2">
      <c r="A9" s="72"/>
      <c r="B9" s="88">
        <v>17</v>
      </c>
      <c r="C9" s="119" t="s">
        <v>96</v>
      </c>
      <c r="D9" s="74">
        <f>'SEM17'!N63</f>
        <v>0.24444444444444469</v>
      </c>
    </row>
    <row r="10" spans="1:5" x14ac:dyDescent="0.2">
      <c r="A10" s="72" t="s">
        <v>97</v>
      </c>
      <c r="B10" s="88">
        <v>18</v>
      </c>
      <c r="C10" s="119" t="s">
        <v>98</v>
      </c>
      <c r="D10" s="74">
        <f>'SEM18'!N29</f>
        <v>0</v>
      </c>
    </row>
    <row r="11" spans="1:5" x14ac:dyDescent="0.2">
      <c r="A11" s="72"/>
      <c r="B11" s="88">
        <v>19</v>
      </c>
      <c r="C11" s="119" t="s">
        <v>96</v>
      </c>
      <c r="D11" s="74">
        <f>'SEM19'!N101</f>
        <v>0.27986111111111112</v>
      </c>
    </row>
    <row r="12" spans="1:5" x14ac:dyDescent="0.2">
      <c r="A12" s="72"/>
      <c r="B12" s="88">
        <v>20</v>
      </c>
      <c r="C12" s="119" t="s">
        <v>96</v>
      </c>
      <c r="D12" s="74">
        <f>'SEM20'!N77</f>
        <v>0.46111111111111103</v>
      </c>
    </row>
    <row r="13" spans="1:5" x14ac:dyDescent="0.2">
      <c r="A13" s="72"/>
      <c r="B13" s="88">
        <v>21</v>
      </c>
      <c r="C13" s="119" t="s">
        <v>96</v>
      </c>
      <c r="D13" s="74">
        <f>'SEM21'!N112</f>
        <v>0.1597222222222221</v>
      </c>
    </row>
    <row r="14" spans="1:5" x14ac:dyDescent="0.2">
      <c r="A14" s="72" t="s">
        <v>99</v>
      </c>
      <c r="B14" s="88">
        <v>22</v>
      </c>
      <c r="C14" s="119" t="s">
        <v>96</v>
      </c>
      <c r="D14" s="74">
        <f>'SEM22'!N48</f>
        <v>0.18402777777777768</v>
      </c>
    </row>
    <row r="15" spans="1:5" x14ac:dyDescent="0.2">
      <c r="A15" s="72"/>
      <c r="B15" s="88">
        <v>23</v>
      </c>
      <c r="C15" s="119" t="s">
        <v>96</v>
      </c>
      <c r="D15" s="74">
        <f>'SEM23'!N55</f>
        <v>7.5236111111111104</v>
      </c>
    </row>
    <row r="16" spans="1:5" x14ac:dyDescent="0.2">
      <c r="A16" s="72"/>
      <c r="B16" s="88">
        <v>24</v>
      </c>
      <c r="C16" s="119" t="s">
        <v>96</v>
      </c>
      <c r="D16" s="74">
        <f>'SEM24'!N104</f>
        <v>0.15486111111111112</v>
      </c>
      <c r="E16" s="34"/>
    </row>
    <row r="17" spans="1:4" x14ac:dyDescent="0.2">
      <c r="A17" s="72"/>
      <c r="B17" s="88">
        <v>25</v>
      </c>
      <c r="C17" s="119" t="s">
        <v>96</v>
      </c>
      <c r="D17" s="74">
        <f>'SEM25'!N132</f>
        <v>0.20555555555555549</v>
      </c>
    </row>
    <row r="18" spans="1:4" x14ac:dyDescent="0.2">
      <c r="A18" s="72"/>
      <c r="B18" s="88">
        <v>26</v>
      </c>
      <c r="C18" s="119" t="s">
        <v>96</v>
      </c>
      <c r="D18" s="74">
        <f>'SEM26'!N124</f>
        <v>0.23958333333333348</v>
      </c>
    </row>
    <row r="19" spans="1:4" x14ac:dyDescent="0.2">
      <c r="A19" s="72"/>
      <c r="B19" s="73"/>
      <c r="C19" s="73"/>
      <c r="D19" s="74"/>
    </row>
    <row r="20" spans="1:4" x14ac:dyDescent="0.2">
      <c r="A20" s="72"/>
      <c r="B20" s="73"/>
      <c r="C20" s="73"/>
      <c r="D20" s="74"/>
    </row>
    <row r="21" spans="1:4" x14ac:dyDescent="0.2">
      <c r="A21" s="72"/>
      <c r="B21" s="73"/>
      <c r="C21" s="73"/>
      <c r="D21" s="74"/>
    </row>
    <row r="22" spans="1:4" x14ac:dyDescent="0.2">
      <c r="A22" s="72"/>
      <c r="B22" s="73"/>
      <c r="C22" s="73"/>
      <c r="D22" s="74"/>
    </row>
    <row r="23" spans="1:4" x14ac:dyDescent="0.2">
      <c r="A23" s="72"/>
      <c r="B23" s="73"/>
      <c r="C23" s="73"/>
      <c r="D23" s="74"/>
    </row>
    <row r="24" spans="1:4" x14ac:dyDescent="0.2">
      <c r="A24" s="72"/>
      <c r="B24" s="73"/>
      <c r="C24" s="73"/>
      <c r="D24" s="74"/>
    </row>
    <row r="25" spans="1:4" x14ac:dyDescent="0.2">
      <c r="A25" s="72"/>
      <c r="B25" s="73"/>
      <c r="C25" s="73"/>
      <c r="D25" s="74"/>
    </row>
    <row r="26" spans="1:4" x14ac:dyDescent="0.2">
      <c r="A26" s="72"/>
      <c r="B26" s="73"/>
      <c r="C26" s="166" t="s">
        <v>100</v>
      </c>
      <c r="D26" s="74">
        <f>SUM(D6:D24)</f>
        <v>9.8930555555555575</v>
      </c>
    </row>
    <row r="27" spans="1:4" ht="13.5" thickBot="1" x14ac:dyDescent="0.25">
      <c r="A27" s="92"/>
      <c r="B27" s="76"/>
      <c r="C27" s="76"/>
      <c r="D27" s="93"/>
    </row>
    <row r="28" spans="1:4" x14ac:dyDescent="0.2">
      <c r="B28" s="91"/>
      <c r="D28" s="54"/>
    </row>
    <row r="29" spans="1:4" x14ac:dyDescent="0.2">
      <c r="B29" s="91"/>
      <c r="D29" s="54"/>
    </row>
    <row r="30" spans="1:4" x14ac:dyDescent="0.2">
      <c r="B30" s="91"/>
      <c r="D30" s="54"/>
    </row>
    <row r="55" spans="6:6" x14ac:dyDescent="0.2">
      <c r="F55" s="100"/>
    </row>
  </sheetData>
  <phoneticPr fontId="1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>
    <oddHeader>&amp;L&amp;G</oddHeader>
  </headerFooter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Feuil99">
    <pageSetUpPr fitToPage="1"/>
  </sheetPr>
  <dimension ref="A1:AC174"/>
  <sheetViews>
    <sheetView topLeftCell="A67" zoomScale="90" workbookViewId="0">
      <selection activeCell="R79" sqref="R79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7.5703125" customWidth="1"/>
    <col min="20" max="20" width="13.140625" customWidth="1"/>
    <col min="22" max="22" width="14.28515625" customWidth="1"/>
  </cols>
  <sheetData>
    <row r="1" spans="1:23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3" ht="60.6" hidden="1" customHeight="1" x14ac:dyDescent="0.2"/>
    <row r="3" spans="1:23" s="3" customFormat="1" ht="12.75" customHeight="1" x14ac:dyDescent="0.2">
      <c r="K3" s="4"/>
      <c r="L3" s="4"/>
      <c r="M3" s="4"/>
      <c r="O3" s="5"/>
      <c r="P3" s="5"/>
      <c r="Q3" s="60"/>
    </row>
    <row r="4" spans="1:23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3" ht="39" customHeight="1" x14ac:dyDescent="0.2">
      <c r="A5" s="12" t="s">
        <v>101</v>
      </c>
      <c r="B5" s="13" t="s">
        <v>3</v>
      </c>
      <c r="C5" s="14">
        <f>SUM('SEM26'!B120+1)</f>
        <v>45838</v>
      </c>
      <c r="D5" s="15" t="s">
        <v>4</v>
      </c>
      <c r="E5" s="16">
        <f>SUM(B156)</f>
        <v>45844</v>
      </c>
      <c r="F5" s="17"/>
      <c r="G5" s="17"/>
      <c r="H5" s="17"/>
      <c r="I5" s="17"/>
      <c r="J5" s="17"/>
      <c r="K5" s="18"/>
      <c r="L5" s="18"/>
      <c r="P5" s="19"/>
    </row>
    <row r="6" spans="1:23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3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3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3" ht="19.5" customHeight="1" x14ac:dyDescent="0.2">
      <c r="A9" s="275" t="s">
        <v>20</v>
      </c>
      <c r="B9" s="278">
        <f>SUM(C5)</f>
        <v>45838</v>
      </c>
      <c r="C9" s="294" t="s">
        <v>1520</v>
      </c>
      <c r="D9" s="295"/>
      <c r="E9" s="310"/>
      <c r="F9" s="310"/>
      <c r="G9" s="303">
        <v>0.35486111111111113</v>
      </c>
      <c r="H9" s="303">
        <v>0.5</v>
      </c>
      <c r="I9" s="306">
        <v>0.5625</v>
      </c>
      <c r="J9" s="306">
        <v>0.73541666666666672</v>
      </c>
      <c r="K9" s="310"/>
      <c r="L9" s="310"/>
      <c r="M9" s="263">
        <f>(F26-E26)+(L26-K26)</f>
        <v>0</v>
      </c>
      <c r="N9" s="266">
        <f>(H9-G9)</f>
        <v>0.14513888888888887</v>
      </c>
      <c r="O9" s="269">
        <f>(J9-I9)</f>
        <v>0.17291666666666672</v>
      </c>
      <c r="P9" s="272">
        <f>SUM(M9:O26)</f>
        <v>0.31805555555555559</v>
      </c>
      <c r="R9" s="34" t="s">
        <v>1099</v>
      </c>
      <c r="S9" s="34" t="s">
        <v>23</v>
      </c>
      <c r="W9" s="34"/>
    </row>
    <row r="10" spans="1:23" ht="19.5" customHeight="1" x14ac:dyDescent="0.2">
      <c r="A10" s="276"/>
      <c r="B10" s="279"/>
      <c r="C10" s="296"/>
      <c r="D10" s="297"/>
      <c r="E10" s="311"/>
      <c r="F10" s="311"/>
      <c r="G10" s="304"/>
      <c r="H10" s="304"/>
      <c r="I10" s="307"/>
      <c r="J10" s="307"/>
      <c r="K10" s="311"/>
      <c r="L10" s="311"/>
      <c r="M10" s="265"/>
      <c r="N10" s="267"/>
      <c r="O10" s="270"/>
      <c r="P10" s="273"/>
      <c r="R10" s="34"/>
      <c r="S10" s="34" t="s">
        <v>1100</v>
      </c>
      <c r="W10" s="34"/>
    </row>
    <row r="11" spans="1:23" ht="19.5" customHeight="1" x14ac:dyDescent="0.2">
      <c r="A11" s="276"/>
      <c r="B11" s="279"/>
      <c r="C11" s="296"/>
      <c r="D11" s="297"/>
      <c r="E11" s="311"/>
      <c r="F11" s="311"/>
      <c r="G11" s="304"/>
      <c r="H11" s="304"/>
      <c r="I11" s="307"/>
      <c r="J11" s="307"/>
      <c r="K11" s="311"/>
      <c r="L11" s="311"/>
      <c r="M11" s="265"/>
      <c r="N11" s="267"/>
      <c r="O11" s="270"/>
      <c r="P11" s="273"/>
      <c r="R11" s="34"/>
      <c r="S11" s="34" t="s">
        <v>1506</v>
      </c>
      <c r="V11" s="202" t="s">
        <v>182</v>
      </c>
    </row>
    <row r="12" spans="1:23" ht="19.5" customHeight="1" x14ac:dyDescent="0.2">
      <c r="A12" s="276"/>
      <c r="B12" s="279"/>
      <c r="C12" s="296"/>
      <c r="D12" s="297"/>
      <c r="E12" s="311"/>
      <c r="F12" s="311"/>
      <c r="G12" s="304"/>
      <c r="H12" s="304"/>
      <c r="I12" s="307"/>
      <c r="J12" s="307"/>
      <c r="K12" s="311"/>
      <c r="L12" s="311"/>
      <c r="M12" s="265"/>
      <c r="N12" s="267"/>
      <c r="O12" s="270"/>
      <c r="P12" s="273"/>
      <c r="R12" s="34"/>
      <c r="S12" s="34" t="s">
        <v>1522</v>
      </c>
      <c r="V12" s="34"/>
    </row>
    <row r="13" spans="1:23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11"/>
      <c r="L13" s="311"/>
      <c r="M13" s="265"/>
      <c r="N13" s="267"/>
      <c r="O13" s="270"/>
      <c r="P13" s="273"/>
      <c r="R13" s="34"/>
      <c r="S13" s="34"/>
      <c r="T13" t="s">
        <v>1018</v>
      </c>
      <c r="U13" s="316" t="s">
        <v>1523</v>
      </c>
      <c r="V13" s="316"/>
      <c r="W13" s="205" t="s">
        <v>644</v>
      </c>
    </row>
    <row r="14" spans="1:23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R14" s="34"/>
      <c r="S14" s="34" t="s">
        <v>1524</v>
      </c>
      <c r="U14" s="1"/>
      <c r="V14" s="1"/>
      <c r="W14" s="205" t="s">
        <v>644</v>
      </c>
    </row>
    <row r="15" spans="1:23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265"/>
      <c r="N15" s="267"/>
      <c r="O15" s="270"/>
      <c r="P15" s="273"/>
      <c r="R15" t="s">
        <v>242</v>
      </c>
      <c r="S15" s="34" t="s">
        <v>33</v>
      </c>
    </row>
    <row r="16" spans="1:23" ht="19.5" customHeight="1" x14ac:dyDescent="0.2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11"/>
      <c r="L16" s="311"/>
      <c r="M16" s="265"/>
      <c r="N16" s="267"/>
      <c r="O16" s="270"/>
      <c r="P16" s="273"/>
      <c r="S16" t="s">
        <v>477</v>
      </c>
    </row>
    <row r="17" spans="1:27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265"/>
      <c r="N17" s="267"/>
      <c r="O17" s="270"/>
      <c r="P17" s="273"/>
      <c r="S17" s="34" t="s">
        <v>914</v>
      </c>
      <c r="V17" s="34"/>
      <c r="W17" s="34"/>
    </row>
    <row r="18" spans="1:27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S18" s="34"/>
      <c r="T18" s="34" t="s">
        <v>545</v>
      </c>
      <c r="U18" s="314" t="s">
        <v>677</v>
      </c>
      <c r="V18" s="316"/>
      <c r="W18" s="205" t="s">
        <v>644</v>
      </c>
      <c r="X18" s="226" t="s">
        <v>694</v>
      </c>
      <c r="Y18" s="223">
        <v>1022808</v>
      </c>
    </row>
    <row r="19" spans="1:27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265"/>
      <c r="N19" s="267"/>
      <c r="O19" s="270"/>
      <c r="P19" s="273"/>
      <c r="S19" s="34" t="s">
        <v>1517</v>
      </c>
      <c r="V19" s="202" t="s">
        <v>182</v>
      </c>
    </row>
    <row r="20" spans="1:27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265"/>
      <c r="N20" s="267"/>
      <c r="O20" s="270"/>
      <c r="P20" s="273"/>
      <c r="R20" t="s">
        <v>1518</v>
      </c>
      <c r="S20" s="34" t="s">
        <v>32</v>
      </c>
    </row>
    <row r="21" spans="1:27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265"/>
      <c r="N21" s="267"/>
      <c r="O21" s="270"/>
      <c r="P21" s="273"/>
      <c r="S21" t="s">
        <v>1519</v>
      </c>
      <c r="W21" s="202" t="s">
        <v>182</v>
      </c>
    </row>
    <row r="22" spans="1:27" ht="19.5" customHeight="1" x14ac:dyDescent="0.2">
      <c r="A22" s="276"/>
      <c r="B22" s="279"/>
      <c r="C22" s="296"/>
      <c r="D22" s="297"/>
      <c r="E22" s="311"/>
      <c r="F22" s="311"/>
      <c r="G22" s="304"/>
      <c r="H22" s="304"/>
      <c r="I22" s="307"/>
      <c r="J22" s="307"/>
      <c r="K22" s="311"/>
      <c r="L22" s="311"/>
      <c r="M22" s="265"/>
      <c r="N22" s="267"/>
      <c r="O22" s="270"/>
      <c r="P22" s="273"/>
      <c r="R22" t="s">
        <v>171</v>
      </c>
    </row>
    <row r="23" spans="1:27" ht="19.5" customHeight="1" x14ac:dyDescent="0.2">
      <c r="A23" s="276"/>
      <c r="B23" s="279"/>
      <c r="C23" s="296"/>
      <c r="D23" s="297"/>
      <c r="E23" s="311"/>
      <c r="F23" s="311"/>
      <c r="G23" s="304"/>
      <c r="H23" s="304"/>
      <c r="I23" s="307"/>
      <c r="J23" s="307"/>
      <c r="K23" s="311"/>
      <c r="L23" s="311"/>
      <c r="M23" s="265"/>
      <c r="N23" s="267"/>
      <c r="O23" s="270"/>
      <c r="P23" s="273"/>
      <c r="S23" t="s">
        <v>179</v>
      </c>
    </row>
    <row r="24" spans="1:27" ht="19.5" customHeight="1" x14ac:dyDescent="0.2">
      <c r="A24" s="276"/>
      <c r="B24" s="279"/>
      <c r="C24" s="296"/>
      <c r="D24" s="297"/>
      <c r="E24" s="311"/>
      <c r="F24" s="311"/>
      <c r="G24" s="304"/>
      <c r="H24" s="304"/>
      <c r="I24" s="307"/>
      <c r="J24" s="307"/>
      <c r="K24" s="311"/>
      <c r="L24" s="311"/>
      <c r="M24" s="265"/>
      <c r="N24" s="267"/>
      <c r="O24" s="270"/>
      <c r="P24" s="273"/>
      <c r="S24" t="s">
        <v>1521</v>
      </c>
    </row>
    <row r="25" spans="1:27" ht="19.5" customHeight="1" x14ac:dyDescent="0.2">
      <c r="A25" s="276"/>
      <c r="B25" s="279"/>
      <c r="C25" s="296"/>
      <c r="D25" s="297"/>
      <c r="E25" s="311"/>
      <c r="F25" s="311"/>
      <c r="G25" s="304"/>
      <c r="H25" s="304"/>
      <c r="I25" s="307"/>
      <c r="J25" s="307"/>
      <c r="K25" s="311"/>
      <c r="L25" s="311"/>
      <c r="M25" s="265"/>
      <c r="N25" s="267"/>
      <c r="O25" s="270"/>
      <c r="P25" s="273"/>
      <c r="T25" t="s">
        <v>220</v>
      </c>
      <c r="U25" s="316" t="s">
        <v>443</v>
      </c>
      <c r="V25" s="316"/>
      <c r="W25" s="205" t="s">
        <v>644</v>
      </c>
    </row>
    <row r="26" spans="1:27" ht="19.5" customHeight="1" x14ac:dyDescent="0.2">
      <c r="A26" s="277"/>
      <c r="B26" s="280"/>
      <c r="C26" s="298"/>
      <c r="D26" s="299"/>
      <c r="E26" s="312"/>
      <c r="F26" s="312"/>
      <c r="G26" s="305"/>
      <c r="H26" s="305"/>
      <c r="I26" s="308"/>
      <c r="J26" s="308"/>
      <c r="K26" s="312"/>
      <c r="L26" s="312"/>
      <c r="M26" s="264"/>
      <c r="N26" s="268"/>
      <c r="O26" s="271"/>
      <c r="P26" s="274"/>
      <c r="Q26" s="62">
        <v>0.29166666666666669</v>
      </c>
      <c r="S26" s="38" t="s">
        <v>1525</v>
      </c>
      <c r="W26" s="34"/>
      <c r="Y26" s="358" t="s">
        <v>1466</v>
      </c>
      <c r="Z26" s="358"/>
      <c r="AA26" s="358"/>
    </row>
    <row r="27" spans="1:27" ht="19.5" customHeight="1" x14ac:dyDescent="0.2">
      <c r="A27" s="275" t="s">
        <v>22</v>
      </c>
      <c r="B27" s="278">
        <f>SUM(B9+1)</f>
        <v>45839</v>
      </c>
      <c r="C27" s="294" t="s">
        <v>1527</v>
      </c>
      <c r="D27" s="295"/>
      <c r="E27" s="310"/>
      <c r="F27" s="310"/>
      <c r="G27" s="303">
        <v>0.3347222222222222</v>
      </c>
      <c r="H27" s="303">
        <v>0.52083333333333337</v>
      </c>
      <c r="I27" s="306">
        <v>0.55208333333333337</v>
      </c>
      <c r="J27" s="306">
        <v>0.6875</v>
      </c>
      <c r="K27" s="310"/>
      <c r="L27" s="310"/>
      <c r="M27" s="263">
        <f>(F66-E66)+(L66-K66)</f>
        <v>0</v>
      </c>
      <c r="N27" s="266">
        <f>(H27-G27)</f>
        <v>0.18611111111111117</v>
      </c>
      <c r="O27" s="269">
        <f>(J27-I27)</f>
        <v>0.13541666666666663</v>
      </c>
      <c r="P27" s="272">
        <f>SUM(M27:O66)</f>
        <v>0.3215277777777778</v>
      </c>
      <c r="R27" s="34" t="s">
        <v>1099</v>
      </c>
      <c r="S27" s="34" t="s">
        <v>33</v>
      </c>
    </row>
    <row r="28" spans="1:27" ht="19.5" customHeight="1" x14ac:dyDescent="0.2">
      <c r="A28" s="276"/>
      <c r="B28" s="279"/>
      <c r="C28" s="296"/>
      <c r="D28" s="297"/>
      <c r="E28" s="311"/>
      <c r="F28" s="311"/>
      <c r="G28" s="304"/>
      <c r="H28" s="304"/>
      <c r="I28" s="307"/>
      <c r="J28" s="307"/>
      <c r="K28" s="311"/>
      <c r="L28" s="311"/>
      <c r="M28" s="265"/>
      <c r="N28" s="267"/>
      <c r="O28" s="270"/>
      <c r="P28" s="273"/>
      <c r="R28" s="34"/>
      <c r="S28" s="34" t="s">
        <v>1100</v>
      </c>
    </row>
    <row r="29" spans="1:27" ht="19.5" customHeight="1" x14ac:dyDescent="0.2">
      <c r="A29" s="276"/>
      <c r="B29" s="279"/>
      <c r="C29" s="296"/>
      <c r="D29" s="297"/>
      <c r="E29" s="311"/>
      <c r="F29" s="311"/>
      <c r="G29" s="304"/>
      <c r="H29" s="304"/>
      <c r="I29" s="307"/>
      <c r="J29" s="307"/>
      <c r="K29" s="311"/>
      <c r="L29" s="311"/>
      <c r="M29" s="265"/>
      <c r="N29" s="267"/>
      <c r="O29" s="270"/>
      <c r="P29" s="273"/>
      <c r="S29" s="34" t="s">
        <v>1522</v>
      </c>
      <c r="V29" s="34"/>
    </row>
    <row r="30" spans="1:27" ht="19.5" customHeight="1" x14ac:dyDescent="0.2">
      <c r="A30" s="276"/>
      <c r="B30" s="279"/>
      <c r="C30" s="296"/>
      <c r="D30" s="297"/>
      <c r="E30" s="311"/>
      <c r="F30" s="311"/>
      <c r="G30" s="304"/>
      <c r="H30" s="304"/>
      <c r="I30" s="307"/>
      <c r="J30" s="307"/>
      <c r="K30" s="311"/>
      <c r="L30" s="311"/>
      <c r="M30" s="265"/>
      <c r="N30" s="267"/>
      <c r="O30" s="270"/>
      <c r="P30" s="273"/>
      <c r="S30" s="34"/>
      <c r="T30" t="s">
        <v>1018</v>
      </c>
      <c r="U30" s="316" t="s">
        <v>1523</v>
      </c>
      <c r="V30" s="316"/>
      <c r="W30" s="202" t="s">
        <v>182</v>
      </c>
    </row>
    <row r="31" spans="1:27" ht="19.5" customHeight="1" x14ac:dyDescent="0.2">
      <c r="A31" s="276"/>
      <c r="B31" s="279"/>
      <c r="C31" s="296"/>
      <c r="D31" s="297"/>
      <c r="E31" s="311"/>
      <c r="F31" s="311"/>
      <c r="G31" s="304"/>
      <c r="H31" s="304"/>
      <c r="I31" s="307"/>
      <c r="J31" s="307"/>
      <c r="K31" s="311"/>
      <c r="L31" s="311"/>
      <c r="M31" s="265"/>
      <c r="N31" s="267"/>
      <c r="O31" s="270"/>
      <c r="P31" s="273"/>
      <c r="S31" s="34" t="s">
        <v>1524</v>
      </c>
      <c r="U31" s="1"/>
      <c r="V31" s="1"/>
      <c r="W31" s="202" t="s">
        <v>182</v>
      </c>
    </row>
    <row r="32" spans="1:27" ht="19.5" customHeight="1" x14ac:dyDescent="0.2">
      <c r="A32" s="276"/>
      <c r="B32" s="279"/>
      <c r="C32" s="296"/>
      <c r="D32" s="297"/>
      <c r="E32" s="311"/>
      <c r="F32" s="311"/>
      <c r="G32" s="304"/>
      <c r="H32" s="304"/>
      <c r="I32" s="307"/>
      <c r="J32" s="307"/>
      <c r="K32" s="311"/>
      <c r="L32" s="311"/>
      <c r="M32" s="265"/>
      <c r="N32" s="267"/>
      <c r="O32" s="270"/>
      <c r="P32" s="273"/>
      <c r="R32" t="s">
        <v>242</v>
      </c>
      <c r="S32" s="229"/>
    </row>
    <row r="33" spans="1:28" ht="19.5" customHeight="1" x14ac:dyDescent="0.2">
      <c r="A33" s="276"/>
      <c r="B33" s="279"/>
      <c r="C33" s="296"/>
      <c r="D33" s="297"/>
      <c r="E33" s="311"/>
      <c r="F33" s="311"/>
      <c r="G33" s="304"/>
      <c r="H33" s="304"/>
      <c r="I33" s="307"/>
      <c r="J33" s="307"/>
      <c r="K33" s="311"/>
      <c r="L33" s="311"/>
      <c r="M33" s="265"/>
      <c r="N33" s="267"/>
      <c r="O33" s="270"/>
      <c r="P33" s="273"/>
      <c r="S33" t="s">
        <v>477</v>
      </c>
    </row>
    <row r="34" spans="1:28" ht="19.5" customHeight="1" x14ac:dyDescent="0.2">
      <c r="A34" s="276"/>
      <c r="B34" s="279"/>
      <c r="C34" s="296"/>
      <c r="D34" s="297"/>
      <c r="E34" s="311"/>
      <c r="F34" s="311"/>
      <c r="G34" s="304"/>
      <c r="H34" s="304"/>
      <c r="I34" s="307"/>
      <c r="J34" s="307"/>
      <c r="K34" s="311"/>
      <c r="L34" s="311"/>
      <c r="M34" s="265"/>
      <c r="N34" s="267"/>
      <c r="O34" s="270"/>
      <c r="P34" s="273"/>
      <c r="S34" s="34" t="s">
        <v>914</v>
      </c>
      <c r="V34" s="34"/>
      <c r="W34" s="34"/>
    </row>
    <row r="35" spans="1:28" ht="19.5" customHeight="1" x14ac:dyDescent="0.2">
      <c r="A35" s="276"/>
      <c r="B35" s="279"/>
      <c r="C35" s="296"/>
      <c r="D35" s="297"/>
      <c r="E35" s="311"/>
      <c r="F35" s="311"/>
      <c r="G35" s="304"/>
      <c r="H35" s="304"/>
      <c r="I35" s="307"/>
      <c r="J35" s="307"/>
      <c r="K35" s="311"/>
      <c r="L35" s="311"/>
      <c r="M35" s="265"/>
      <c r="N35" s="267"/>
      <c r="O35" s="270"/>
      <c r="P35" s="273"/>
      <c r="S35" s="34"/>
      <c r="T35" s="34" t="s">
        <v>545</v>
      </c>
      <c r="U35" s="314" t="s">
        <v>677</v>
      </c>
      <c r="V35" s="316"/>
      <c r="W35" s="205" t="s">
        <v>644</v>
      </c>
      <c r="X35" s="226" t="s">
        <v>694</v>
      </c>
      <c r="Y35" s="223">
        <v>1022808</v>
      </c>
    </row>
    <row r="36" spans="1:28" ht="19.5" customHeight="1" x14ac:dyDescent="0.2">
      <c r="A36" s="276"/>
      <c r="B36" s="279"/>
      <c r="C36" s="296"/>
      <c r="D36" s="297"/>
      <c r="E36" s="311"/>
      <c r="F36" s="311"/>
      <c r="G36" s="304"/>
      <c r="H36" s="304"/>
      <c r="I36" s="307"/>
      <c r="J36" s="307"/>
      <c r="K36" s="311"/>
      <c r="L36" s="311"/>
      <c r="M36" s="265"/>
      <c r="N36" s="267"/>
      <c r="O36" s="270"/>
      <c r="P36" s="273"/>
      <c r="S36" s="34" t="s">
        <v>1526</v>
      </c>
    </row>
    <row r="37" spans="1:28" ht="19.5" customHeight="1" x14ac:dyDescent="0.2">
      <c r="A37" s="276"/>
      <c r="B37" s="279"/>
      <c r="C37" s="296"/>
      <c r="D37" s="297"/>
      <c r="E37" s="311"/>
      <c r="F37" s="311"/>
      <c r="G37" s="304"/>
      <c r="H37" s="304"/>
      <c r="I37" s="307"/>
      <c r="J37" s="307"/>
      <c r="K37" s="311"/>
      <c r="L37" s="311"/>
      <c r="M37" s="265"/>
      <c r="N37" s="267"/>
      <c r="O37" s="270"/>
      <c r="P37" s="273"/>
      <c r="R37" t="s">
        <v>171</v>
      </c>
      <c r="S37" s="34" t="s">
        <v>32</v>
      </c>
    </row>
    <row r="38" spans="1:28" ht="19.5" customHeight="1" x14ac:dyDescent="0.2">
      <c r="A38" s="276"/>
      <c r="B38" s="279"/>
      <c r="C38" s="296"/>
      <c r="D38" s="297"/>
      <c r="E38" s="311"/>
      <c r="F38" s="311"/>
      <c r="G38" s="304"/>
      <c r="H38" s="304"/>
      <c r="I38" s="307"/>
      <c r="J38" s="307"/>
      <c r="K38" s="311"/>
      <c r="L38" s="311"/>
      <c r="M38" s="265"/>
      <c r="N38" s="267"/>
      <c r="O38" s="270"/>
      <c r="P38" s="273"/>
      <c r="S38" t="s">
        <v>179</v>
      </c>
    </row>
    <row r="39" spans="1:28" ht="19.5" customHeight="1" x14ac:dyDescent="0.2">
      <c r="A39" s="276"/>
      <c r="B39" s="279"/>
      <c r="C39" s="296"/>
      <c r="D39" s="297"/>
      <c r="E39" s="311"/>
      <c r="F39" s="311"/>
      <c r="G39" s="304"/>
      <c r="H39" s="304"/>
      <c r="I39" s="307"/>
      <c r="J39" s="307"/>
      <c r="K39" s="311"/>
      <c r="L39" s="311"/>
      <c r="M39" s="265"/>
      <c r="N39" s="267"/>
      <c r="O39" s="270"/>
      <c r="P39" s="273"/>
      <c r="S39" t="s">
        <v>1521</v>
      </c>
    </row>
    <row r="40" spans="1:28" ht="19.5" customHeight="1" x14ac:dyDescent="0.2">
      <c r="A40" s="276"/>
      <c r="B40" s="279"/>
      <c r="C40" s="296"/>
      <c r="D40" s="297"/>
      <c r="E40" s="311"/>
      <c r="F40" s="311"/>
      <c r="G40" s="304"/>
      <c r="H40" s="304"/>
      <c r="I40" s="307"/>
      <c r="J40" s="307"/>
      <c r="K40" s="311"/>
      <c r="L40" s="311"/>
      <c r="M40" s="265"/>
      <c r="N40" s="267"/>
      <c r="O40" s="270"/>
      <c r="P40" s="273"/>
      <c r="T40" t="s">
        <v>220</v>
      </c>
      <c r="U40" s="316" t="s">
        <v>443</v>
      </c>
      <c r="V40" s="316"/>
      <c r="W40" s="202" t="s">
        <v>182</v>
      </c>
      <c r="X40" s="358" t="s">
        <v>1499</v>
      </c>
      <c r="Y40" s="358"/>
      <c r="Z40" s="358"/>
    </row>
    <row r="41" spans="1:28" ht="19.5" customHeight="1" x14ac:dyDescent="0.2">
      <c r="A41" s="276"/>
      <c r="B41" s="279"/>
      <c r="C41" s="296"/>
      <c r="D41" s="297"/>
      <c r="E41" s="311"/>
      <c r="F41" s="311"/>
      <c r="G41" s="304"/>
      <c r="H41" s="304"/>
      <c r="I41" s="307"/>
      <c r="J41" s="307"/>
      <c r="K41" s="311"/>
      <c r="L41" s="311"/>
      <c r="M41" s="265"/>
      <c r="N41" s="267"/>
      <c r="O41" s="270"/>
      <c r="P41" s="273"/>
      <c r="R41" t="s">
        <v>191</v>
      </c>
      <c r="S41" s="34" t="s">
        <v>32</v>
      </c>
      <c r="U41" s="1"/>
      <c r="V41" s="1"/>
      <c r="W41" s="34"/>
      <c r="X41" s="1"/>
      <c r="Y41" s="1"/>
      <c r="Z41" s="1"/>
    </row>
    <row r="42" spans="1:28" ht="19.5" customHeight="1" x14ac:dyDescent="0.2">
      <c r="A42" s="276"/>
      <c r="B42" s="279"/>
      <c r="C42" s="296"/>
      <c r="D42" s="297"/>
      <c r="E42" s="311"/>
      <c r="F42" s="311"/>
      <c r="G42" s="304"/>
      <c r="H42" s="304"/>
      <c r="I42" s="307"/>
      <c r="J42" s="307"/>
      <c r="K42" s="311"/>
      <c r="L42" s="311"/>
      <c r="M42" s="265"/>
      <c r="N42" s="267"/>
      <c r="O42" s="270"/>
      <c r="P42" s="273"/>
      <c r="S42" t="s">
        <v>192</v>
      </c>
      <c r="U42" s="1"/>
      <c r="V42" s="1"/>
      <c r="W42" s="34"/>
      <c r="X42" s="1"/>
      <c r="Y42" s="1"/>
      <c r="Z42" s="1"/>
    </row>
    <row r="43" spans="1:28" ht="19.5" customHeight="1" x14ac:dyDescent="0.2">
      <c r="A43" s="276"/>
      <c r="B43" s="279"/>
      <c r="C43" s="296"/>
      <c r="D43" s="297"/>
      <c r="E43" s="311"/>
      <c r="F43" s="311"/>
      <c r="G43" s="304"/>
      <c r="H43" s="304"/>
      <c r="I43" s="307"/>
      <c r="J43" s="307"/>
      <c r="K43" s="311"/>
      <c r="L43" s="311"/>
      <c r="M43" s="265"/>
      <c r="N43" s="267"/>
      <c r="O43" s="270"/>
      <c r="P43" s="273"/>
      <c r="S43" t="s">
        <v>1528</v>
      </c>
      <c r="U43" s="1"/>
      <c r="V43" s="1"/>
      <c r="W43" s="34"/>
      <c r="X43" s="1"/>
      <c r="Y43" s="1"/>
      <c r="Z43" s="1"/>
    </row>
    <row r="44" spans="1:28" ht="19.5" customHeight="1" x14ac:dyDescent="0.2">
      <c r="A44" s="276"/>
      <c r="B44" s="279"/>
      <c r="C44" s="296"/>
      <c r="D44" s="297"/>
      <c r="E44" s="311"/>
      <c r="F44" s="311"/>
      <c r="G44" s="304"/>
      <c r="H44" s="304"/>
      <c r="I44" s="307"/>
      <c r="J44" s="307"/>
      <c r="K44" s="311"/>
      <c r="L44" s="311"/>
      <c r="M44" s="265"/>
      <c r="N44" s="267"/>
      <c r="O44" s="270"/>
      <c r="P44" s="273"/>
      <c r="T44" t="s">
        <v>675</v>
      </c>
      <c r="U44" s="313">
        <v>2403017219004</v>
      </c>
      <c r="V44" s="313"/>
      <c r="W44" s="202" t="s">
        <v>182</v>
      </c>
      <c r="X44" s="226" t="s">
        <v>694</v>
      </c>
      <c r="Y44" s="223">
        <v>1022843</v>
      </c>
      <c r="Z44" s="330" t="s">
        <v>1529</v>
      </c>
      <c r="AA44" s="358"/>
      <c r="AB44" s="358"/>
    </row>
    <row r="45" spans="1:28" ht="19.5" customHeight="1" x14ac:dyDescent="0.2">
      <c r="A45" s="276"/>
      <c r="B45" s="279"/>
      <c r="C45" s="296"/>
      <c r="D45" s="297"/>
      <c r="E45" s="311"/>
      <c r="F45" s="311"/>
      <c r="G45" s="304"/>
      <c r="H45" s="304"/>
      <c r="I45" s="307"/>
      <c r="J45" s="307"/>
      <c r="K45" s="311"/>
      <c r="L45" s="311"/>
      <c r="M45" s="265"/>
      <c r="N45" s="267"/>
      <c r="O45" s="270"/>
      <c r="P45" s="273"/>
      <c r="U45" s="213"/>
      <c r="V45" s="213"/>
      <c r="W45" s="34"/>
      <c r="X45" s="34"/>
      <c r="Y45" s="1"/>
      <c r="Z45" s="317" t="s">
        <v>1499</v>
      </c>
      <c r="AA45" s="317"/>
      <c r="AB45" s="317"/>
    </row>
    <row r="46" spans="1:28" ht="19.5" customHeight="1" x14ac:dyDescent="0.2">
      <c r="A46" s="276"/>
      <c r="B46" s="279"/>
      <c r="C46" s="296"/>
      <c r="D46" s="297"/>
      <c r="E46" s="311"/>
      <c r="F46" s="311"/>
      <c r="G46" s="304"/>
      <c r="H46" s="304"/>
      <c r="I46" s="307"/>
      <c r="J46" s="307"/>
      <c r="K46" s="311"/>
      <c r="L46" s="311"/>
      <c r="M46" s="265"/>
      <c r="N46" s="267"/>
      <c r="O46" s="270"/>
      <c r="P46" s="273"/>
      <c r="R46" s="34" t="s">
        <v>145</v>
      </c>
      <c r="S46" s="34" t="s">
        <v>58</v>
      </c>
      <c r="U46" s="213"/>
      <c r="V46" s="213"/>
      <c r="W46" s="34"/>
      <c r="X46" s="34"/>
      <c r="Y46" s="1"/>
      <c r="Z46" s="168"/>
      <c r="AA46" s="1"/>
      <c r="AB46" s="1"/>
    </row>
    <row r="47" spans="1:28" ht="19.5" customHeight="1" x14ac:dyDescent="0.2">
      <c r="A47" s="276"/>
      <c r="B47" s="279"/>
      <c r="C47" s="296"/>
      <c r="D47" s="297"/>
      <c r="E47" s="311"/>
      <c r="F47" s="311"/>
      <c r="G47" s="304"/>
      <c r="H47" s="304"/>
      <c r="I47" s="307"/>
      <c r="J47" s="307"/>
      <c r="K47" s="311"/>
      <c r="L47" s="311"/>
      <c r="M47" s="265"/>
      <c r="N47" s="267"/>
      <c r="O47" s="270"/>
      <c r="P47" s="273"/>
      <c r="R47" s="34"/>
      <c r="S47" s="34" t="s">
        <v>189</v>
      </c>
      <c r="U47" s="213"/>
      <c r="V47" s="213"/>
      <c r="W47" s="34"/>
      <c r="X47" s="34"/>
      <c r="Y47" s="1"/>
      <c r="Z47" s="168"/>
      <c r="AA47" s="1"/>
      <c r="AB47" s="1"/>
    </row>
    <row r="48" spans="1:28" ht="19.5" customHeight="1" x14ac:dyDescent="0.2">
      <c r="A48" s="276"/>
      <c r="B48" s="279"/>
      <c r="C48" s="296"/>
      <c r="D48" s="297"/>
      <c r="E48" s="311"/>
      <c r="F48" s="311"/>
      <c r="G48" s="304"/>
      <c r="H48" s="304"/>
      <c r="I48" s="307"/>
      <c r="J48" s="307"/>
      <c r="K48" s="311"/>
      <c r="L48" s="311"/>
      <c r="M48" s="265"/>
      <c r="N48" s="267"/>
      <c r="O48" s="270"/>
      <c r="P48" s="273"/>
      <c r="R48" s="34"/>
      <c r="S48" s="34" t="s">
        <v>1284</v>
      </c>
      <c r="U48" s="213"/>
      <c r="V48" s="213"/>
      <c r="W48" s="202" t="s">
        <v>182</v>
      </c>
      <c r="X48" s="226" t="s">
        <v>694</v>
      </c>
      <c r="Y48" s="223">
        <v>1022847</v>
      </c>
      <c r="Z48" s="168"/>
      <c r="AA48" s="1"/>
      <c r="AB48" s="1"/>
    </row>
    <row r="49" spans="1:28" ht="19.5" customHeight="1" x14ac:dyDescent="0.2">
      <c r="A49" s="276"/>
      <c r="B49" s="279"/>
      <c r="C49" s="296"/>
      <c r="D49" s="297"/>
      <c r="E49" s="311"/>
      <c r="F49" s="311"/>
      <c r="G49" s="304"/>
      <c r="H49" s="304"/>
      <c r="I49" s="307"/>
      <c r="J49" s="307"/>
      <c r="K49" s="311"/>
      <c r="L49" s="311"/>
      <c r="M49" s="265"/>
      <c r="N49" s="267"/>
      <c r="O49" s="270"/>
      <c r="P49" s="273"/>
      <c r="R49" s="34"/>
      <c r="S49" s="34" t="s">
        <v>1530</v>
      </c>
      <c r="U49" s="351">
        <v>248980400018</v>
      </c>
      <c r="V49" s="313"/>
      <c r="W49" s="34"/>
      <c r="X49" s="34"/>
      <c r="Y49" s="1"/>
      <c r="Z49" s="168"/>
      <c r="AA49" s="1"/>
      <c r="AB49" s="1"/>
    </row>
    <row r="50" spans="1:28" ht="19.5" customHeight="1" x14ac:dyDescent="0.2">
      <c r="A50" s="276"/>
      <c r="B50" s="279"/>
      <c r="C50" s="296"/>
      <c r="D50" s="297"/>
      <c r="E50" s="311"/>
      <c r="F50" s="311"/>
      <c r="G50" s="304"/>
      <c r="H50" s="304"/>
      <c r="I50" s="307"/>
      <c r="J50" s="307"/>
      <c r="K50" s="311"/>
      <c r="L50" s="311"/>
      <c r="M50" s="265"/>
      <c r="N50" s="267"/>
      <c r="O50" s="270"/>
      <c r="P50" s="273"/>
      <c r="R50" s="34"/>
      <c r="S50" s="34" t="s">
        <v>1531</v>
      </c>
      <c r="U50" s="351">
        <v>2489804353191</v>
      </c>
      <c r="V50" s="313"/>
      <c r="W50" s="34"/>
      <c r="X50" s="34"/>
      <c r="Y50" s="1"/>
      <c r="Z50" s="168"/>
      <c r="AA50" s="1"/>
      <c r="AB50" s="1"/>
    </row>
    <row r="51" spans="1:28" ht="19.5" customHeight="1" x14ac:dyDescent="0.2">
      <c r="A51" s="276"/>
      <c r="B51" s="279"/>
      <c r="C51" s="296"/>
      <c r="D51" s="297"/>
      <c r="E51" s="311"/>
      <c r="F51" s="311"/>
      <c r="G51" s="304"/>
      <c r="H51" s="304"/>
      <c r="I51" s="307"/>
      <c r="J51" s="307"/>
      <c r="K51" s="311"/>
      <c r="L51" s="311"/>
      <c r="M51" s="265"/>
      <c r="N51" s="267"/>
      <c r="O51" s="270"/>
      <c r="P51" s="273"/>
      <c r="R51" s="34"/>
      <c r="S51" s="180" t="s">
        <v>1532</v>
      </c>
      <c r="U51" s="213"/>
      <c r="V51" s="351">
        <v>248991121934</v>
      </c>
      <c r="W51" s="313"/>
      <c r="X51" s="34"/>
      <c r="Y51" s="1"/>
      <c r="Z51" s="168"/>
      <c r="AA51" s="1"/>
      <c r="AB51" s="1"/>
    </row>
    <row r="52" spans="1:28" ht="19.5" customHeight="1" x14ac:dyDescent="0.2">
      <c r="A52" s="276"/>
      <c r="B52" s="279"/>
      <c r="C52" s="296"/>
      <c r="D52" s="297"/>
      <c r="E52" s="311"/>
      <c r="F52" s="311"/>
      <c r="G52" s="304"/>
      <c r="H52" s="304"/>
      <c r="I52" s="307"/>
      <c r="J52" s="307"/>
      <c r="K52" s="311"/>
      <c r="L52" s="311"/>
      <c r="M52" s="265"/>
      <c r="N52" s="267"/>
      <c r="O52" s="270"/>
      <c r="P52" s="273"/>
      <c r="R52" s="34"/>
      <c r="S52" s="34" t="s">
        <v>1533</v>
      </c>
      <c r="U52" s="213"/>
      <c r="V52" s="213"/>
      <c r="W52" s="351">
        <v>248991121935</v>
      </c>
      <c r="X52" s="351"/>
      <c r="Y52" s="1"/>
      <c r="Z52" s="168"/>
      <c r="AA52" s="1"/>
      <c r="AB52" s="1"/>
    </row>
    <row r="53" spans="1:28" ht="19.5" customHeight="1" x14ac:dyDescent="0.2">
      <c r="A53" s="276"/>
      <c r="B53" s="279"/>
      <c r="C53" s="296"/>
      <c r="D53" s="297"/>
      <c r="E53" s="311"/>
      <c r="F53" s="311"/>
      <c r="G53" s="304"/>
      <c r="H53" s="304"/>
      <c r="I53" s="307"/>
      <c r="J53" s="307"/>
      <c r="K53" s="311"/>
      <c r="L53" s="311"/>
      <c r="M53" s="265"/>
      <c r="N53" s="267"/>
      <c r="O53" s="270"/>
      <c r="P53" s="273"/>
      <c r="R53" s="34"/>
      <c r="S53" s="34" t="s">
        <v>1534</v>
      </c>
      <c r="U53" s="213"/>
      <c r="V53" s="313">
        <v>248991121936</v>
      </c>
      <c r="W53" s="313"/>
      <c r="X53" s="34"/>
      <c r="Y53" s="1"/>
      <c r="Z53" s="168"/>
      <c r="AA53" s="1"/>
      <c r="AB53" s="1"/>
    </row>
    <row r="54" spans="1:28" ht="19.5" customHeight="1" x14ac:dyDescent="0.2">
      <c r="A54" s="276"/>
      <c r="B54" s="279"/>
      <c r="C54" s="296"/>
      <c r="D54" s="297"/>
      <c r="E54" s="311"/>
      <c r="F54" s="311"/>
      <c r="G54" s="304"/>
      <c r="H54" s="304"/>
      <c r="I54" s="307"/>
      <c r="J54" s="307"/>
      <c r="K54" s="311"/>
      <c r="L54" s="311"/>
      <c r="M54" s="265"/>
      <c r="N54" s="267"/>
      <c r="O54" s="270"/>
      <c r="P54" s="273"/>
      <c r="R54" s="34"/>
      <c r="S54" s="34" t="s">
        <v>1535</v>
      </c>
      <c r="U54" s="213"/>
      <c r="V54" s="213"/>
      <c r="W54" s="351">
        <v>248991121937</v>
      </c>
      <c r="X54" s="351"/>
      <c r="Y54" s="1"/>
      <c r="Z54" s="168"/>
      <c r="AA54" s="1"/>
      <c r="AB54" s="1"/>
    </row>
    <row r="55" spans="1:28" ht="19.5" customHeight="1" x14ac:dyDescent="0.2">
      <c r="A55" s="276"/>
      <c r="B55" s="279"/>
      <c r="C55" s="296"/>
      <c r="D55" s="297"/>
      <c r="E55" s="311"/>
      <c r="F55" s="311"/>
      <c r="G55" s="304"/>
      <c r="H55" s="304"/>
      <c r="I55" s="307"/>
      <c r="J55" s="307"/>
      <c r="K55" s="311"/>
      <c r="L55" s="311"/>
      <c r="M55" s="265"/>
      <c r="N55" s="267"/>
      <c r="O55" s="270"/>
      <c r="P55" s="273"/>
      <c r="R55" s="34"/>
      <c r="S55" s="34" t="s">
        <v>1536</v>
      </c>
      <c r="U55" s="213"/>
      <c r="V55" s="351">
        <v>248991121938</v>
      </c>
      <c r="W55" s="351"/>
      <c r="X55" s="217"/>
      <c r="Y55" s="1"/>
      <c r="Z55" s="168"/>
      <c r="AA55" s="1"/>
      <c r="AB55" s="1"/>
    </row>
    <row r="56" spans="1:28" ht="19.5" customHeight="1" x14ac:dyDescent="0.2">
      <c r="A56" s="276"/>
      <c r="B56" s="279"/>
      <c r="C56" s="296"/>
      <c r="D56" s="297"/>
      <c r="E56" s="311"/>
      <c r="F56" s="311"/>
      <c r="G56" s="304"/>
      <c r="H56" s="304"/>
      <c r="I56" s="307"/>
      <c r="J56" s="307"/>
      <c r="K56" s="311"/>
      <c r="L56" s="311"/>
      <c r="M56" s="265"/>
      <c r="N56" s="267"/>
      <c r="O56" s="270"/>
      <c r="P56" s="273"/>
      <c r="R56" s="34"/>
      <c r="S56" s="34" t="s">
        <v>1537</v>
      </c>
      <c r="U56" s="313">
        <v>248981700311</v>
      </c>
      <c r="V56" s="313"/>
      <c r="W56" s="217"/>
      <c r="X56" s="217"/>
      <c r="Y56" s="1"/>
      <c r="Z56" s="168"/>
      <c r="AA56" s="1"/>
      <c r="AB56" s="1"/>
    </row>
    <row r="57" spans="1:28" ht="19.5" customHeight="1" x14ac:dyDescent="0.2">
      <c r="A57" s="276"/>
      <c r="B57" s="279"/>
      <c r="C57" s="296"/>
      <c r="D57" s="297"/>
      <c r="E57" s="311"/>
      <c r="F57" s="311"/>
      <c r="G57" s="304"/>
      <c r="H57" s="304"/>
      <c r="I57" s="307"/>
      <c r="J57" s="307"/>
      <c r="K57" s="311"/>
      <c r="L57" s="311"/>
      <c r="M57" s="265"/>
      <c r="N57" s="267"/>
      <c r="O57" s="270"/>
      <c r="P57" s="273"/>
      <c r="R57" s="34"/>
      <c r="S57" s="34" t="s">
        <v>1538</v>
      </c>
      <c r="U57" s="351">
        <v>2489818235403</v>
      </c>
      <c r="V57" s="313"/>
      <c r="W57" s="217"/>
      <c r="X57" s="217"/>
      <c r="Y57" s="1"/>
      <c r="Z57" s="168"/>
      <c r="AA57" s="1"/>
      <c r="AB57" s="1"/>
    </row>
    <row r="58" spans="1:28" ht="19.5" customHeight="1" x14ac:dyDescent="0.2">
      <c r="A58" s="276"/>
      <c r="B58" s="279"/>
      <c r="C58" s="296"/>
      <c r="D58" s="297"/>
      <c r="E58" s="311"/>
      <c r="F58" s="311"/>
      <c r="G58" s="304"/>
      <c r="H58" s="304"/>
      <c r="I58" s="307"/>
      <c r="J58" s="307"/>
      <c r="K58" s="311"/>
      <c r="L58" s="311"/>
      <c r="M58" s="265"/>
      <c r="N58" s="267"/>
      <c r="O58" s="270"/>
      <c r="P58" s="273"/>
      <c r="R58" s="34"/>
      <c r="S58" s="180" t="s">
        <v>1539</v>
      </c>
      <c r="U58" s="351">
        <v>2489802649103</v>
      </c>
      <c r="V58" s="351"/>
      <c r="W58" s="217"/>
      <c r="X58" s="217"/>
      <c r="Y58" s="1"/>
      <c r="Z58" s="168"/>
      <c r="AA58" s="1"/>
      <c r="AB58" s="1"/>
    </row>
    <row r="59" spans="1:28" ht="19.5" customHeight="1" x14ac:dyDescent="0.2">
      <c r="A59" s="276"/>
      <c r="B59" s="279"/>
      <c r="C59" s="296"/>
      <c r="D59" s="297"/>
      <c r="E59" s="311"/>
      <c r="F59" s="311"/>
      <c r="G59" s="304"/>
      <c r="H59" s="304"/>
      <c r="I59" s="307"/>
      <c r="J59" s="307"/>
      <c r="K59" s="311"/>
      <c r="L59" s="311"/>
      <c r="M59" s="265"/>
      <c r="N59" s="267"/>
      <c r="O59" s="270"/>
      <c r="P59" s="273"/>
      <c r="R59" s="34"/>
      <c r="S59" s="180" t="s">
        <v>1540</v>
      </c>
      <c r="U59" s="217"/>
      <c r="V59" s="351">
        <v>248981400067</v>
      </c>
      <c r="W59" s="351"/>
      <c r="X59" s="217"/>
      <c r="Y59" s="1"/>
      <c r="Z59" s="168"/>
      <c r="AA59" s="1"/>
      <c r="AB59" s="1"/>
    </row>
    <row r="60" spans="1:28" ht="19.5" customHeight="1" x14ac:dyDescent="0.2">
      <c r="A60" s="276"/>
      <c r="B60" s="279"/>
      <c r="C60" s="296"/>
      <c r="D60" s="297"/>
      <c r="E60" s="311"/>
      <c r="F60" s="311"/>
      <c r="G60" s="304"/>
      <c r="H60" s="304"/>
      <c r="I60" s="307"/>
      <c r="J60" s="307"/>
      <c r="K60" s="311"/>
      <c r="L60" s="311"/>
      <c r="M60" s="265"/>
      <c r="N60" s="267"/>
      <c r="O60" s="270"/>
      <c r="P60" s="273"/>
      <c r="R60" s="34"/>
      <c r="S60" s="180" t="s">
        <v>1541</v>
      </c>
      <c r="U60" s="217"/>
      <c r="V60" s="351">
        <v>248980531240</v>
      </c>
      <c r="W60" s="351"/>
      <c r="X60" s="217"/>
      <c r="Y60" s="1"/>
      <c r="Z60" s="168"/>
      <c r="AA60" s="1"/>
      <c r="AB60" s="1"/>
    </row>
    <row r="61" spans="1:28" ht="19.5" customHeight="1" x14ac:dyDescent="0.2">
      <c r="A61" s="276"/>
      <c r="B61" s="279"/>
      <c r="C61" s="296"/>
      <c r="D61" s="297"/>
      <c r="E61" s="311"/>
      <c r="F61" s="311"/>
      <c r="G61" s="304"/>
      <c r="H61" s="304"/>
      <c r="I61" s="307"/>
      <c r="J61" s="307"/>
      <c r="K61" s="311"/>
      <c r="L61" s="311"/>
      <c r="M61" s="265"/>
      <c r="N61" s="267"/>
      <c r="O61" s="270"/>
      <c r="P61" s="273"/>
      <c r="R61" s="34"/>
      <c r="S61" s="180" t="s">
        <v>1542</v>
      </c>
      <c r="U61" s="351">
        <v>248982500227</v>
      </c>
      <c r="V61" s="313"/>
      <c r="W61" s="34"/>
      <c r="X61" s="34"/>
      <c r="Y61" s="1"/>
      <c r="Z61" s="168"/>
      <c r="AA61" s="1"/>
      <c r="AB61" s="1"/>
    </row>
    <row r="62" spans="1:28" ht="19.5" customHeight="1" x14ac:dyDescent="0.2">
      <c r="A62" s="276"/>
      <c r="B62" s="279"/>
      <c r="C62" s="296"/>
      <c r="D62" s="297"/>
      <c r="E62" s="311"/>
      <c r="F62" s="311"/>
      <c r="G62" s="304"/>
      <c r="H62" s="304"/>
      <c r="I62" s="307"/>
      <c r="J62" s="307"/>
      <c r="K62" s="311"/>
      <c r="L62" s="311"/>
      <c r="M62" s="265"/>
      <c r="N62" s="267"/>
      <c r="O62" s="270"/>
      <c r="P62" s="273"/>
      <c r="R62" s="34"/>
      <c r="S62" s="180" t="s">
        <v>1543</v>
      </c>
      <c r="U62" s="351">
        <v>248981000281</v>
      </c>
      <c r="V62" s="313"/>
      <c r="W62" s="34"/>
      <c r="X62" s="34"/>
      <c r="Y62" s="1"/>
      <c r="Z62" s="168"/>
      <c r="AA62" s="1"/>
      <c r="AB62" s="1"/>
    </row>
    <row r="63" spans="1:28" ht="19.5" customHeight="1" x14ac:dyDescent="0.2">
      <c r="A63" s="276"/>
      <c r="B63" s="279"/>
      <c r="C63" s="296"/>
      <c r="D63" s="297"/>
      <c r="E63" s="311"/>
      <c r="F63" s="311"/>
      <c r="G63" s="304"/>
      <c r="H63" s="304"/>
      <c r="I63" s="307"/>
      <c r="J63" s="307"/>
      <c r="K63" s="311"/>
      <c r="L63" s="311"/>
      <c r="M63" s="265"/>
      <c r="N63" s="267"/>
      <c r="O63" s="270"/>
      <c r="P63" s="273"/>
      <c r="R63" s="34"/>
      <c r="S63" s="180" t="s">
        <v>1544</v>
      </c>
      <c r="U63" s="351">
        <v>2489802649104</v>
      </c>
      <c r="V63" s="351"/>
      <c r="W63" s="34"/>
      <c r="X63" s="34"/>
      <c r="Y63" s="1"/>
      <c r="Z63" s="168"/>
      <c r="AA63" s="1"/>
      <c r="AB63" s="1"/>
    </row>
    <row r="64" spans="1:28" ht="19.5" customHeight="1" x14ac:dyDescent="0.2">
      <c r="A64" s="276"/>
      <c r="B64" s="279"/>
      <c r="C64" s="296"/>
      <c r="D64" s="297"/>
      <c r="E64" s="311"/>
      <c r="F64" s="311"/>
      <c r="G64" s="304"/>
      <c r="H64" s="304"/>
      <c r="I64" s="307"/>
      <c r="J64" s="307"/>
      <c r="K64" s="311"/>
      <c r="L64" s="311"/>
      <c r="M64" s="265"/>
      <c r="N64" s="267"/>
      <c r="O64" s="270"/>
      <c r="P64" s="273"/>
      <c r="R64" s="34"/>
      <c r="S64" s="180" t="s">
        <v>1545</v>
      </c>
      <c r="U64" s="213"/>
      <c r="V64" s="313">
        <v>248980203125</v>
      </c>
      <c r="W64" s="313"/>
      <c r="X64" s="34"/>
      <c r="Y64" s="1"/>
      <c r="Z64" s="168"/>
      <c r="AA64" s="1"/>
      <c r="AB64" s="1"/>
    </row>
    <row r="65" spans="1:28" ht="19.5" customHeight="1" x14ac:dyDescent="0.2">
      <c r="A65" s="276"/>
      <c r="B65" s="279"/>
      <c r="C65" s="296"/>
      <c r="D65" s="297"/>
      <c r="E65" s="311"/>
      <c r="F65" s="311"/>
      <c r="G65" s="304"/>
      <c r="H65" s="304"/>
      <c r="I65" s="307"/>
      <c r="J65" s="307"/>
      <c r="K65" s="311"/>
      <c r="L65" s="311"/>
      <c r="M65" s="265"/>
      <c r="N65" s="267"/>
      <c r="O65" s="270"/>
      <c r="P65" s="273"/>
      <c r="R65" s="34"/>
      <c r="S65" s="180" t="s">
        <v>1546</v>
      </c>
      <c r="U65" s="213"/>
      <c r="V65" s="351">
        <v>248980531241</v>
      </c>
      <c r="W65" s="313"/>
      <c r="X65" s="34"/>
      <c r="Y65" s="1"/>
      <c r="Z65" s="168"/>
      <c r="AA65" s="1"/>
      <c r="AB65" s="1"/>
    </row>
    <row r="66" spans="1:28" ht="19.5" customHeight="1" x14ac:dyDescent="0.2">
      <c r="A66" s="277"/>
      <c r="B66" s="280"/>
      <c r="C66" s="298"/>
      <c r="D66" s="299"/>
      <c r="E66" s="312"/>
      <c r="F66" s="312"/>
      <c r="G66" s="305"/>
      <c r="H66" s="305"/>
      <c r="I66" s="308"/>
      <c r="J66" s="308"/>
      <c r="K66" s="312"/>
      <c r="L66" s="312"/>
      <c r="M66" s="264"/>
      <c r="N66" s="268"/>
      <c r="O66" s="271"/>
      <c r="P66" s="274"/>
      <c r="Q66" s="62">
        <v>0.29166666666666669</v>
      </c>
    </row>
    <row r="67" spans="1:28" ht="19.5" customHeight="1" x14ac:dyDescent="0.2">
      <c r="A67" s="275" t="s">
        <v>26</v>
      </c>
      <c r="B67" s="278">
        <f>SUM(B27+1)</f>
        <v>45840</v>
      </c>
      <c r="C67" s="294" t="s">
        <v>1562</v>
      </c>
      <c r="D67" s="295"/>
      <c r="E67" s="310"/>
      <c r="F67" s="310"/>
      <c r="G67" s="303">
        <v>0.35416666666666669</v>
      </c>
      <c r="H67" s="303">
        <v>0.52152777777777781</v>
      </c>
      <c r="I67" s="306">
        <v>0.55208333333333337</v>
      </c>
      <c r="J67" s="306">
        <v>0.6875</v>
      </c>
      <c r="K67" s="310"/>
      <c r="L67" s="310"/>
      <c r="M67" s="263">
        <f>(F105-E105)+(L105-K105)</f>
        <v>0</v>
      </c>
      <c r="N67" s="266">
        <f>(H67-G67)</f>
        <v>0.16736111111111113</v>
      </c>
      <c r="O67" s="269">
        <f>(J67-I67)</f>
        <v>0.13541666666666663</v>
      </c>
      <c r="P67" s="272">
        <f>SUM(M67:O105)</f>
        <v>0.30277777777777776</v>
      </c>
      <c r="R67" t="s">
        <v>242</v>
      </c>
      <c r="S67" s="34" t="s">
        <v>58</v>
      </c>
    </row>
    <row r="68" spans="1:28" ht="19.5" customHeight="1" x14ac:dyDescent="0.2">
      <c r="A68" s="276"/>
      <c r="B68" s="279"/>
      <c r="C68" s="296"/>
      <c r="D68" s="297"/>
      <c r="E68" s="311"/>
      <c r="F68" s="311"/>
      <c r="G68" s="304"/>
      <c r="H68" s="304"/>
      <c r="I68" s="307"/>
      <c r="J68" s="307"/>
      <c r="K68" s="311"/>
      <c r="L68" s="311"/>
      <c r="M68" s="265"/>
      <c r="N68" s="267"/>
      <c r="O68" s="270"/>
      <c r="P68" s="273"/>
      <c r="S68" t="s">
        <v>477</v>
      </c>
    </row>
    <row r="69" spans="1:28" ht="19.5" customHeight="1" x14ac:dyDescent="0.2">
      <c r="A69" s="276"/>
      <c r="B69" s="279"/>
      <c r="C69" s="296"/>
      <c r="D69" s="297"/>
      <c r="E69" s="311"/>
      <c r="F69" s="311"/>
      <c r="G69" s="304"/>
      <c r="H69" s="304"/>
      <c r="I69" s="307"/>
      <c r="J69" s="307"/>
      <c r="K69" s="311"/>
      <c r="L69" s="311"/>
      <c r="M69" s="265"/>
      <c r="N69" s="267"/>
      <c r="O69" s="270"/>
      <c r="P69" s="273"/>
      <c r="S69" s="34" t="s">
        <v>914</v>
      </c>
      <c r="V69" s="34"/>
      <c r="W69" s="34"/>
    </row>
    <row r="70" spans="1:28" ht="19.5" customHeight="1" x14ac:dyDescent="0.2">
      <c r="A70" s="276"/>
      <c r="B70" s="279"/>
      <c r="C70" s="296"/>
      <c r="D70" s="297"/>
      <c r="E70" s="311"/>
      <c r="F70" s="311"/>
      <c r="G70" s="304"/>
      <c r="H70" s="304"/>
      <c r="I70" s="307"/>
      <c r="J70" s="307"/>
      <c r="K70" s="311"/>
      <c r="L70" s="311"/>
      <c r="M70" s="265"/>
      <c r="N70" s="267"/>
      <c r="O70" s="270"/>
      <c r="P70" s="273"/>
      <c r="S70" s="34"/>
      <c r="T70" s="34" t="s">
        <v>545</v>
      </c>
      <c r="U70" s="314" t="s">
        <v>677</v>
      </c>
      <c r="V70" s="316"/>
      <c r="W70" s="205" t="s">
        <v>644</v>
      </c>
      <c r="X70" s="226" t="s">
        <v>694</v>
      </c>
      <c r="Y70" s="223">
        <v>1022808</v>
      </c>
    </row>
    <row r="71" spans="1:28" ht="19.5" customHeight="1" x14ac:dyDescent="0.2">
      <c r="A71" s="276"/>
      <c r="B71" s="279"/>
      <c r="C71" s="296"/>
      <c r="D71" s="297"/>
      <c r="E71" s="311"/>
      <c r="F71" s="311"/>
      <c r="G71" s="304"/>
      <c r="H71" s="304"/>
      <c r="I71" s="307"/>
      <c r="J71" s="307"/>
      <c r="K71" s="311"/>
      <c r="L71" s="311"/>
      <c r="M71" s="265"/>
      <c r="N71" s="267"/>
      <c r="O71" s="270"/>
      <c r="P71" s="273"/>
      <c r="S71" s="34" t="s">
        <v>1526</v>
      </c>
    </row>
    <row r="72" spans="1:28" ht="19.5" customHeight="1" x14ac:dyDescent="0.2">
      <c r="A72" s="276"/>
      <c r="B72" s="279"/>
      <c r="C72" s="296"/>
      <c r="D72" s="297"/>
      <c r="E72" s="311"/>
      <c r="F72" s="311"/>
      <c r="G72" s="304"/>
      <c r="H72" s="304"/>
      <c r="I72" s="307"/>
      <c r="J72" s="307"/>
      <c r="K72" s="311"/>
      <c r="L72" s="311"/>
      <c r="M72" s="265"/>
      <c r="N72" s="267"/>
      <c r="O72" s="270"/>
      <c r="P72" s="273"/>
      <c r="R72" s="34" t="s">
        <v>1099</v>
      </c>
      <c r="S72" s="34" t="s">
        <v>33</v>
      </c>
    </row>
    <row r="73" spans="1:28" ht="19.5" customHeight="1" x14ac:dyDescent="0.2">
      <c r="A73" s="276"/>
      <c r="B73" s="279"/>
      <c r="C73" s="296"/>
      <c r="D73" s="297"/>
      <c r="E73" s="311"/>
      <c r="F73" s="311"/>
      <c r="G73" s="304"/>
      <c r="H73" s="304"/>
      <c r="I73" s="307"/>
      <c r="J73" s="307"/>
      <c r="K73" s="311"/>
      <c r="L73" s="311"/>
      <c r="M73" s="265"/>
      <c r="N73" s="267"/>
      <c r="O73" s="270"/>
      <c r="P73" s="273"/>
      <c r="R73" s="34"/>
      <c r="S73" t="s">
        <v>1100</v>
      </c>
    </row>
    <row r="74" spans="1:28" ht="19.5" customHeight="1" x14ac:dyDescent="0.2">
      <c r="A74" s="276"/>
      <c r="B74" s="279"/>
      <c r="C74" s="296"/>
      <c r="D74" s="297"/>
      <c r="E74" s="311"/>
      <c r="F74" s="311"/>
      <c r="G74" s="304"/>
      <c r="H74" s="304"/>
      <c r="I74" s="307"/>
      <c r="J74" s="307"/>
      <c r="K74" s="311"/>
      <c r="L74" s="311"/>
      <c r="M74" s="265"/>
      <c r="N74" s="267"/>
      <c r="O74" s="270"/>
      <c r="P74" s="273"/>
      <c r="R74" s="34"/>
      <c r="S74" t="s">
        <v>1547</v>
      </c>
      <c r="U74" s="205" t="s">
        <v>644</v>
      </c>
    </row>
    <row r="75" spans="1:28" ht="19.5" customHeight="1" x14ac:dyDescent="0.2">
      <c r="A75" s="276"/>
      <c r="B75" s="279"/>
      <c r="C75" s="296"/>
      <c r="D75" s="297"/>
      <c r="E75" s="311"/>
      <c r="F75" s="311"/>
      <c r="G75" s="304"/>
      <c r="H75" s="304"/>
      <c r="I75" s="307"/>
      <c r="J75" s="307"/>
      <c r="K75" s="311"/>
      <c r="L75" s="311"/>
      <c r="M75" s="265"/>
      <c r="N75" s="267"/>
      <c r="O75" s="270"/>
      <c r="P75" s="273"/>
      <c r="R75" s="34"/>
      <c r="S75" s="34" t="s">
        <v>877</v>
      </c>
      <c r="U75" s="34"/>
    </row>
    <row r="76" spans="1:28" ht="19.5" customHeight="1" x14ac:dyDescent="0.2">
      <c r="A76" s="276"/>
      <c r="B76" s="279"/>
      <c r="C76" s="296"/>
      <c r="D76" s="297"/>
      <c r="E76" s="311"/>
      <c r="F76" s="311"/>
      <c r="G76" s="304"/>
      <c r="H76" s="304"/>
      <c r="I76" s="307"/>
      <c r="J76" s="307"/>
      <c r="K76" s="311"/>
      <c r="L76" s="311"/>
      <c r="M76" s="265"/>
      <c r="N76" s="267"/>
      <c r="O76" s="270"/>
      <c r="P76" s="273"/>
      <c r="R76" s="34"/>
      <c r="S76" s="34"/>
      <c r="T76" s="34" t="s">
        <v>1018</v>
      </c>
      <c r="U76" s="314" t="s">
        <v>1523</v>
      </c>
      <c r="V76" s="314"/>
      <c r="W76" s="202" t="s">
        <v>182</v>
      </c>
      <c r="X76" s="226" t="s">
        <v>694</v>
      </c>
      <c r="Y76" s="223">
        <v>1022891</v>
      </c>
      <c r="Z76" s="358" t="s">
        <v>1499</v>
      </c>
      <c r="AA76" s="358"/>
      <c r="AB76" s="358"/>
    </row>
    <row r="77" spans="1:28" ht="19.5" customHeight="1" x14ac:dyDescent="0.2">
      <c r="A77" s="276"/>
      <c r="B77" s="279"/>
      <c r="C77" s="296"/>
      <c r="D77" s="297"/>
      <c r="E77" s="311"/>
      <c r="F77" s="311"/>
      <c r="G77" s="304"/>
      <c r="H77" s="304"/>
      <c r="I77" s="307"/>
      <c r="J77" s="307"/>
      <c r="K77" s="311"/>
      <c r="L77" s="311"/>
      <c r="M77" s="265"/>
      <c r="N77" s="267"/>
      <c r="O77" s="270"/>
      <c r="P77" s="273"/>
      <c r="R77" s="34"/>
      <c r="T77" s="34" t="s">
        <v>205</v>
      </c>
      <c r="U77" s="314" t="s">
        <v>1551</v>
      </c>
      <c r="V77" s="314"/>
      <c r="W77" s="202" t="s">
        <v>182</v>
      </c>
      <c r="X77" s="226" t="s">
        <v>694</v>
      </c>
      <c r="Y77" s="223">
        <v>1022893</v>
      </c>
      <c r="Z77" s="358" t="s">
        <v>1499</v>
      </c>
      <c r="AA77" s="358"/>
      <c r="AB77" s="358"/>
    </row>
    <row r="78" spans="1:28" ht="19.5" customHeight="1" x14ac:dyDescent="0.2">
      <c r="A78" s="276"/>
      <c r="B78" s="279"/>
      <c r="C78" s="296"/>
      <c r="D78" s="297"/>
      <c r="E78" s="311"/>
      <c r="F78" s="311"/>
      <c r="G78" s="304"/>
      <c r="H78" s="304"/>
      <c r="I78" s="307"/>
      <c r="J78" s="307"/>
      <c r="K78" s="311"/>
      <c r="L78" s="311"/>
      <c r="M78" s="265"/>
      <c r="N78" s="267"/>
      <c r="O78" s="270"/>
      <c r="P78" s="273"/>
      <c r="R78" s="34"/>
      <c r="S78" s="34" t="s">
        <v>1552</v>
      </c>
      <c r="T78" s="34"/>
      <c r="U78" s="168"/>
      <c r="V78" s="168"/>
      <c r="W78" s="202" t="s">
        <v>182</v>
      </c>
    </row>
    <row r="79" spans="1:28" ht="19.5" customHeight="1" x14ac:dyDescent="0.2">
      <c r="A79" s="276"/>
      <c r="B79" s="279"/>
      <c r="C79" s="296"/>
      <c r="D79" s="297"/>
      <c r="E79" s="311"/>
      <c r="F79" s="311"/>
      <c r="G79" s="304"/>
      <c r="H79" s="304"/>
      <c r="I79" s="307"/>
      <c r="J79" s="307"/>
      <c r="K79" s="311"/>
      <c r="L79" s="311"/>
      <c r="M79" s="265"/>
      <c r="N79" s="267"/>
      <c r="O79" s="270"/>
      <c r="P79" s="273"/>
      <c r="R79" s="34" t="s">
        <v>145</v>
      </c>
      <c r="S79" s="34" t="s">
        <v>24</v>
      </c>
      <c r="U79" s="213"/>
      <c r="V79" s="213"/>
      <c r="W79" s="34"/>
      <c r="X79" s="34"/>
      <c r="Y79" s="1"/>
    </row>
    <row r="80" spans="1:28" ht="19.5" customHeight="1" x14ac:dyDescent="0.2">
      <c r="A80" s="276"/>
      <c r="B80" s="279"/>
      <c r="C80" s="296"/>
      <c r="D80" s="297"/>
      <c r="E80" s="311"/>
      <c r="F80" s="311"/>
      <c r="G80" s="304"/>
      <c r="H80" s="304"/>
      <c r="I80" s="307"/>
      <c r="J80" s="307"/>
      <c r="K80" s="311"/>
      <c r="L80" s="311"/>
      <c r="M80" s="265"/>
      <c r="N80" s="267"/>
      <c r="O80" s="270"/>
      <c r="P80" s="273"/>
      <c r="R80" s="34"/>
      <c r="S80" s="34" t="s">
        <v>189</v>
      </c>
      <c r="U80" s="213"/>
      <c r="V80" s="213"/>
      <c r="W80" s="34"/>
      <c r="X80" s="34"/>
      <c r="Y80" s="1"/>
    </row>
    <row r="81" spans="1:29" ht="19.5" customHeight="1" x14ac:dyDescent="0.2">
      <c r="A81" s="276"/>
      <c r="B81" s="279"/>
      <c r="C81" s="296"/>
      <c r="D81" s="297"/>
      <c r="E81" s="311"/>
      <c r="F81" s="311"/>
      <c r="G81" s="304"/>
      <c r="H81" s="304"/>
      <c r="I81" s="307"/>
      <c r="J81" s="307"/>
      <c r="K81" s="311"/>
      <c r="L81" s="311"/>
      <c r="M81" s="265"/>
      <c r="N81" s="267"/>
      <c r="O81" s="270"/>
      <c r="P81" s="273"/>
      <c r="R81" s="34"/>
      <c r="S81" s="34" t="s">
        <v>1548</v>
      </c>
      <c r="U81" s="213"/>
      <c r="V81" s="213"/>
      <c r="W81" s="202" t="s">
        <v>182</v>
      </c>
      <c r="X81" s="226" t="s">
        <v>694</v>
      </c>
      <c r="Y81" s="223">
        <v>1022847</v>
      </c>
    </row>
    <row r="82" spans="1:29" ht="19.5" customHeight="1" x14ac:dyDescent="0.2">
      <c r="A82" s="276"/>
      <c r="B82" s="279"/>
      <c r="C82" s="296"/>
      <c r="D82" s="297"/>
      <c r="E82" s="311"/>
      <c r="F82" s="311"/>
      <c r="G82" s="304"/>
      <c r="H82" s="304"/>
      <c r="I82" s="307"/>
      <c r="J82" s="307"/>
      <c r="K82" s="311"/>
      <c r="L82" s="311"/>
      <c r="M82" s="265"/>
      <c r="N82" s="267"/>
      <c r="O82" s="270"/>
      <c r="P82" s="273"/>
      <c r="R82" s="34"/>
      <c r="S82" s="34"/>
      <c r="U82" s="213"/>
      <c r="V82" s="213"/>
      <c r="W82" s="34"/>
      <c r="X82" s="226" t="s">
        <v>694</v>
      </c>
      <c r="Y82" s="223">
        <v>1022864</v>
      </c>
    </row>
    <row r="83" spans="1:29" ht="19.5" customHeight="1" x14ac:dyDescent="0.2">
      <c r="A83" s="276"/>
      <c r="B83" s="279"/>
      <c r="C83" s="296"/>
      <c r="D83" s="297"/>
      <c r="E83" s="311"/>
      <c r="F83" s="311"/>
      <c r="G83" s="304"/>
      <c r="H83" s="304"/>
      <c r="I83" s="307"/>
      <c r="J83" s="307"/>
      <c r="K83" s="311"/>
      <c r="L83" s="311"/>
      <c r="M83" s="265"/>
      <c r="N83" s="267"/>
      <c r="O83" s="270"/>
      <c r="P83" s="273"/>
      <c r="R83" s="34"/>
      <c r="S83" s="34"/>
      <c r="U83" s="213"/>
      <c r="V83" s="213"/>
      <c r="W83" s="34"/>
      <c r="X83" s="226" t="s">
        <v>694</v>
      </c>
      <c r="Y83" s="223">
        <v>1022868</v>
      </c>
    </row>
    <row r="84" spans="1:29" ht="19.5" customHeight="1" x14ac:dyDescent="0.2">
      <c r="A84" s="276"/>
      <c r="B84" s="279"/>
      <c r="C84" s="296"/>
      <c r="D84" s="297"/>
      <c r="E84" s="311"/>
      <c r="F84" s="311"/>
      <c r="G84" s="304"/>
      <c r="H84" s="304"/>
      <c r="I84" s="307"/>
      <c r="J84" s="307"/>
      <c r="K84" s="311"/>
      <c r="L84" s="311"/>
      <c r="M84" s="265"/>
      <c r="N84" s="267"/>
      <c r="O84" s="270"/>
      <c r="P84" s="273"/>
      <c r="R84" s="34" t="s">
        <v>199</v>
      </c>
      <c r="S84" s="34" t="s">
        <v>32</v>
      </c>
      <c r="U84" s="213"/>
      <c r="V84" s="213"/>
      <c r="W84" s="34"/>
      <c r="X84" s="34"/>
      <c r="Y84" s="1"/>
    </row>
    <row r="85" spans="1:29" ht="19.5" customHeight="1" x14ac:dyDescent="0.2">
      <c r="A85" s="276"/>
      <c r="B85" s="279"/>
      <c r="C85" s="296"/>
      <c r="D85" s="297"/>
      <c r="E85" s="311"/>
      <c r="F85" s="311"/>
      <c r="G85" s="304"/>
      <c r="H85" s="304"/>
      <c r="I85" s="307"/>
      <c r="J85" s="307"/>
      <c r="K85" s="311"/>
      <c r="L85" s="311"/>
      <c r="M85" s="265"/>
      <c r="N85" s="267"/>
      <c r="O85" s="270"/>
      <c r="P85" s="273"/>
      <c r="R85" s="34"/>
      <c r="S85" s="34" t="s">
        <v>200</v>
      </c>
      <c r="U85" s="213"/>
      <c r="V85" s="213"/>
      <c r="W85" s="34"/>
      <c r="X85" s="34"/>
      <c r="Y85" s="1"/>
    </row>
    <row r="86" spans="1:29" ht="19.5" customHeight="1" x14ac:dyDescent="0.2">
      <c r="A86" s="276"/>
      <c r="B86" s="279"/>
      <c r="C86" s="296"/>
      <c r="D86" s="297"/>
      <c r="E86" s="311"/>
      <c r="F86" s="311"/>
      <c r="G86" s="304"/>
      <c r="H86" s="304"/>
      <c r="I86" s="307"/>
      <c r="J86" s="307"/>
      <c r="K86" s="311"/>
      <c r="L86" s="311"/>
      <c r="M86" s="265"/>
      <c r="N86" s="267"/>
      <c r="O86" s="270"/>
      <c r="P86" s="273"/>
      <c r="R86" s="34"/>
      <c r="S86" s="34" t="s">
        <v>1549</v>
      </c>
      <c r="U86" s="213"/>
      <c r="V86" s="213"/>
      <c r="W86" s="34"/>
      <c r="X86" s="34"/>
      <c r="Y86" s="1"/>
    </row>
    <row r="87" spans="1:29" ht="19.5" customHeight="1" x14ac:dyDescent="0.2">
      <c r="A87" s="276"/>
      <c r="B87" s="279"/>
      <c r="C87" s="296"/>
      <c r="D87" s="297"/>
      <c r="E87" s="311"/>
      <c r="F87" s="311"/>
      <c r="G87" s="304"/>
      <c r="H87" s="304"/>
      <c r="I87" s="307"/>
      <c r="J87" s="307"/>
      <c r="K87" s="311"/>
      <c r="L87" s="311"/>
      <c r="M87" s="265"/>
      <c r="N87" s="267"/>
      <c r="O87" s="270"/>
      <c r="P87" s="273"/>
      <c r="R87" s="34"/>
      <c r="S87" s="34"/>
      <c r="T87" t="s">
        <v>203</v>
      </c>
      <c r="U87" s="313">
        <v>2413410149601</v>
      </c>
      <c r="V87" s="313"/>
      <c r="W87" s="34" t="s">
        <v>1550</v>
      </c>
      <c r="X87" s="202" t="s">
        <v>182</v>
      </c>
      <c r="Y87" s="226" t="s">
        <v>694</v>
      </c>
      <c r="Z87" s="223">
        <v>1022869</v>
      </c>
      <c r="AA87" s="358" t="s">
        <v>1499</v>
      </c>
      <c r="AB87" s="358"/>
      <c r="AC87" s="358"/>
    </row>
    <row r="88" spans="1:29" ht="19.5" customHeight="1" x14ac:dyDescent="0.2">
      <c r="A88" s="276"/>
      <c r="B88" s="279"/>
      <c r="C88" s="296"/>
      <c r="D88" s="297"/>
      <c r="E88" s="311"/>
      <c r="F88" s="311"/>
      <c r="G88" s="304"/>
      <c r="H88" s="304"/>
      <c r="I88" s="307"/>
      <c r="J88" s="307"/>
      <c r="K88" s="311"/>
      <c r="L88" s="311"/>
      <c r="M88" s="265"/>
      <c r="N88" s="267"/>
      <c r="O88" s="270"/>
      <c r="P88" s="273"/>
      <c r="R88" s="34" t="s">
        <v>1423</v>
      </c>
      <c r="S88" s="34" t="s">
        <v>32</v>
      </c>
      <c r="U88" s="213"/>
      <c r="V88" s="213"/>
      <c r="W88" s="34"/>
      <c r="X88" s="34"/>
      <c r="Y88" s="34"/>
      <c r="Z88" s="1"/>
      <c r="AA88" s="1"/>
      <c r="AB88" s="1"/>
      <c r="AC88" s="1"/>
    </row>
    <row r="89" spans="1:29" ht="19.5" customHeight="1" x14ac:dyDescent="0.2">
      <c r="A89" s="276"/>
      <c r="B89" s="279"/>
      <c r="C89" s="296"/>
      <c r="D89" s="297"/>
      <c r="E89" s="311"/>
      <c r="F89" s="311"/>
      <c r="G89" s="304"/>
      <c r="H89" s="304"/>
      <c r="I89" s="307"/>
      <c r="J89" s="307"/>
      <c r="K89" s="311"/>
      <c r="L89" s="311"/>
      <c r="M89" s="265"/>
      <c r="N89" s="267"/>
      <c r="O89" s="270"/>
      <c r="P89" s="273"/>
      <c r="R89" s="34"/>
      <c r="S89" s="34" t="s">
        <v>1553</v>
      </c>
      <c r="U89" s="213"/>
      <c r="V89" s="213"/>
      <c r="W89" s="34"/>
      <c r="X89" s="34"/>
      <c r="Y89" s="34"/>
      <c r="Z89" s="1"/>
      <c r="AA89" s="1"/>
      <c r="AB89" s="1"/>
      <c r="AC89" s="1"/>
    </row>
    <row r="90" spans="1:29" ht="19.5" customHeight="1" x14ac:dyDescent="0.2">
      <c r="A90" s="276"/>
      <c r="B90" s="279"/>
      <c r="C90" s="296"/>
      <c r="D90" s="297"/>
      <c r="E90" s="311"/>
      <c r="F90" s="311"/>
      <c r="G90" s="304"/>
      <c r="H90" s="304"/>
      <c r="I90" s="307"/>
      <c r="J90" s="307"/>
      <c r="K90" s="311"/>
      <c r="L90" s="311"/>
      <c r="M90" s="265"/>
      <c r="N90" s="267"/>
      <c r="O90" s="270"/>
      <c r="P90" s="273"/>
      <c r="R90" s="34"/>
      <c r="S90" s="34" t="s">
        <v>1132</v>
      </c>
      <c r="U90" s="213"/>
      <c r="V90" s="213"/>
      <c r="W90" s="34"/>
      <c r="X90" s="34"/>
      <c r="Y90" s="34"/>
      <c r="Z90" s="1"/>
      <c r="AA90" s="1"/>
      <c r="AB90" s="1"/>
      <c r="AC90" s="1"/>
    </row>
    <row r="91" spans="1:29" ht="19.5" customHeight="1" x14ac:dyDescent="0.2">
      <c r="A91" s="276"/>
      <c r="B91" s="279"/>
      <c r="C91" s="296"/>
      <c r="D91" s="297"/>
      <c r="E91" s="311"/>
      <c r="F91" s="311"/>
      <c r="G91" s="304"/>
      <c r="H91" s="304"/>
      <c r="I91" s="307"/>
      <c r="J91" s="307"/>
      <c r="K91" s="311"/>
      <c r="L91" s="311"/>
      <c r="M91" s="265"/>
      <c r="N91" s="267"/>
      <c r="O91" s="270"/>
      <c r="P91" s="273"/>
      <c r="R91" s="34"/>
      <c r="S91" s="34"/>
      <c r="T91" t="s">
        <v>1554</v>
      </c>
      <c r="U91" s="313" t="s">
        <v>1555</v>
      </c>
      <c r="V91" s="313"/>
      <c r="W91" s="202" t="s">
        <v>182</v>
      </c>
      <c r="X91" s="226" t="s">
        <v>694</v>
      </c>
      <c r="Y91" s="223">
        <v>1022880</v>
      </c>
      <c r="Z91" s="1"/>
      <c r="AA91" s="1"/>
      <c r="AB91" s="1"/>
      <c r="AC91" s="1"/>
    </row>
    <row r="92" spans="1:29" ht="19.5" customHeight="1" x14ac:dyDescent="0.2">
      <c r="A92" s="276"/>
      <c r="B92" s="279"/>
      <c r="C92" s="296"/>
      <c r="D92" s="297"/>
      <c r="E92" s="311"/>
      <c r="F92" s="311"/>
      <c r="G92" s="304"/>
      <c r="H92" s="304"/>
      <c r="I92" s="307"/>
      <c r="J92" s="307"/>
      <c r="K92" s="311"/>
      <c r="L92" s="311"/>
      <c r="M92" s="265"/>
      <c r="N92" s="267"/>
      <c r="O92" s="270"/>
      <c r="P92" s="273"/>
      <c r="R92" s="34" t="s">
        <v>975</v>
      </c>
      <c r="S92" s="34" t="s">
        <v>33</v>
      </c>
      <c r="U92" s="213"/>
      <c r="V92" s="213"/>
      <c r="W92" s="34"/>
      <c r="X92" s="34"/>
      <c r="Y92" s="1"/>
      <c r="Z92" s="1"/>
      <c r="AA92" s="1"/>
      <c r="AB92" s="1"/>
      <c r="AC92" s="1"/>
    </row>
    <row r="93" spans="1:29" ht="19.5" customHeight="1" x14ac:dyDescent="0.2">
      <c r="A93" s="276"/>
      <c r="B93" s="279"/>
      <c r="C93" s="296"/>
      <c r="D93" s="297"/>
      <c r="E93" s="311"/>
      <c r="F93" s="311"/>
      <c r="G93" s="304"/>
      <c r="H93" s="304"/>
      <c r="I93" s="307"/>
      <c r="J93" s="307"/>
      <c r="K93" s="311"/>
      <c r="L93" s="311"/>
      <c r="M93" s="265"/>
      <c r="N93" s="267"/>
      <c r="O93" s="270"/>
      <c r="P93" s="273"/>
      <c r="R93" s="34"/>
      <c r="S93" s="34" t="s">
        <v>976</v>
      </c>
      <c r="U93" s="213"/>
      <c r="V93" s="213"/>
      <c r="W93" s="34"/>
      <c r="X93" s="34"/>
      <c r="Y93" s="1"/>
      <c r="Z93" s="1"/>
      <c r="AA93" s="1"/>
      <c r="AB93" s="1"/>
      <c r="AC93" s="1"/>
    </row>
    <row r="94" spans="1:29" ht="19.5" customHeight="1" x14ac:dyDescent="0.2">
      <c r="A94" s="276"/>
      <c r="B94" s="279"/>
      <c r="C94" s="296"/>
      <c r="D94" s="297"/>
      <c r="E94" s="311"/>
      <c r="F94" s="311"/>
      <c r="G94" s="304"/>
      <c r="H94" s="304"/>
      <c r="I94" s="307"/>
      <c r="J94" s="307"/>
      <c r="K94" s="311"/>
      <c r="L94" s="311"/>
      <c r="M94" s="265"/>
      <c r="N94" s="267"/>
      <c r="O94" s="270"/>
      <c r="P94" s="273"/>
      <c r="R94" s="34"/>
      <c r="S94" s="34" t="s">
        <v>1556</v>
      </c>
      <c r="U94" s="213"/>
      <c r="V94" s="213"/>
      <c r="W94" s="34"/>
      <c r="X94" s="34"/>
      <c r="Y94" s="1"/>
      <c r="Z94" s="1"/>
      <c r="AA94" s="1"/>
      <c r="AB94" s="1"/>
      <c r="AC94" s="1"/>
    </row>
    <row r="95" spans="1:29" ht="19.5" customHeight="1" x14ac:dyDescent="0.2">
      <c r="A95" s="276"/>
      <c r="B95" s="279"/>
      <c r="C95" s="296"/>
      <c r="D95" s="297"/>
      <c r="E95" s="311"/>
      <c r="F95" s="311"/>
      <c r="G95" s="304"/>
      <c r="H95" s="304"/>
      <c r="I95" s="307"/>
      <c r="J95" s="307"/>
      <c r="K95" s="311"/>
      <c r="L95" s="311"/>
      <c r="M95" s="265"/>
      <c r="N95" s="267"/>
      <c r="O95" s="270"/>
      <c r="P95" s="273"/>
      <c r="R95" s="34"/>
      <c r="S95" s="34"/>
      <c r="T95" t="s">
        <v>1557</v>
      </c>
      <c r="U95" s="313" t="s">
        <v>1558</v>
      </c>
      <c r="V95" s="313"/>
      <c r="W95" s="202" t="s">
        <v>182</v>
      </c>
      <c r="X95" s="330" t="s">
        <v>1560</v>
      </c>
      <c r="Y95" s="358"/>
      <c r="Z95" s="358"/>
      <c r="AA95" s="1"/>
      <c r="AB95" s="1"/>
      <c r="AC95" s="1"/>
    </row>
    <row r="96" spans="1:29" ht="19.5" customHeight="1" x14ac:dyDescent="0.2">
      <c r="A96" s="276"/>
      <c r="B96" s="279"/>
      <c r="C96" s="296"/>
      <c r="D96" s="297"/>
      <c r="E96" s="311"/>
      <c r="F96" s="311"/>
      <c r="G96" s="304"/>
      <c r="H96" s="304"/>
      <c r="I96" s="307"/>
      <c r="J96" s="307"/>
      <c r="K96" s="311"/>
      <c r="L96" s="311"/>
      <c r="M96" s="265"/>
      <c r="N96" s="267"/>
      <c r="O96" s="270"/>
      <c r="P96" s="273"/>
      <c r="R96" s="34"/>
      <c r="S96" s="34"/>
      <c r="T96" t="s">
        <v>1140</v>
      </c>
      <c r="U96" s="313" t="s">
        <v>1559</v>
      </c>
      <c r="V96" s="313"/>
      <c r="W96" s="202" t="s">
        <v>182</v>
      </c>
      <c r="X96" s="330" t="s">
        <v>1560</v>
      </c>
      <c r="Y96" s="358"/>
      <c r="Z96" s="358"/>
      <c r="AA96" s="1"/>
      <c r="AB96" s="1"/>
      <c r="AC96" s="1"/>
    </row>
    <row r="97" spans="1:29" ht="19.5" customHeight="1" x14ac:dyDescent="0.2">
      <c r="A97" s="276"/>
      <c r="B97" s="279"/>
      <c r="C97" s="296"/>
      <c r="D97" s="297"/>
      <c r="E97" s="311"/>
      <c r="F97" s="311"/>
      <c r="G97" s="304"/>
      <c r="H97" s="304"/>
      <c r="I97" s="307"/>
      <c r="J97" s="307"/>
      <c r="K97" s="311"/>
      <c r="L97" s="311"/>
      <c r="M97" s="265"/>
      <c r="N97" s="267"/>
      <c r="O97" s="270"/>
      <c r="P97" s="273"/>
      <c r="R97" s="34" t="s">
        <v>172</v>
      </c>
      <c r="S97" s="34" t="s">
        <v>32</v>
      </c>
      <c r="U97" s="213"/>
      <c r="V97" s="213"/>
      <c r="W97" s="34"/>
      <c r="X97" s="168"/>
      <c r="Y97" s="1"/>
      <c r="Z97" s="1"/>
      <c r="AA97" s="1"/>
      <c r="AB97" s="1"/>
      <c r="AC97" s="1"/>
    </row>
    <row r="98" spans="1:29" ht="19.5" customHeight="1" x14ac:dyDescent="0.2">
      <c r="A98" s="276"/>
      <c r="B98" s="279"/>
      <c r="C98" s="296"/>
      <c r="D98" s="297"/>
      <c r="E98" s="311"/>
      <c r="F98" s="311"/>
      <c r="G98" s="304"/>
      <c r="H98" s="304"/>
      <c r="I98" s="307"/>
      <c r="J98" s="307"/>
      <c r="K98" s="311"/>
      <c r="L98" s="311"/>
      <c r="M98" s="265"/>
      <c r="N98" s="267"/>
      <c r="O98" s="270"/>
      <c r="P98" s="273"/>
      <c r="R98" s="34"/>
      <c r="S98" s="34" t="s">
        <v>178</v>
      </c>
      <c r="U98" s="213"/>
      <c r="V98" s="213"/>
      <c r="W98" s="34"/>
      <c r="X98" s="168"/>
      <c r="Y98" s="1"/>
      <c r="Z98" s="1"/>
      <c r="AA98" s="1"/>
      <c r="AB98" s="1"/>
      <c r="AC98" s="1"/>
    </row>
    <row r="99" spans="1:29" ht="19.5" customHeight="1" x14ac:dyDescent="0.2">
      <c r="A99" s="276"/>
      <c r="B99" s="279"/>
      <c r="C99" s="296"/>
      <c r="D99" s="297"/>
      <c r="E99" s="311"/>
      <c r="F99" s="311"/>
      <c r="G99" s="304"/>
      <c r="H99" s="304"/>
      <c r="I99" s="307"/>
      <c r="J99" s="307"/>
      <c r="K99" s="311"/>
      <c r="L99" s="311"/>
      <c r="M99" s="265"/>
      <c r="N99" s="267"/>
      <c r="O99" s="270"/>
      <c r="P99" s="273"/>
      <c r="R99" s="34"/>
      <c r="S99" s="34" t="s">
        <v>914</v>
      </c>
      <c r="U99" s="213"/>
      <c r="V99" s="213"/>
      <c r="W99" s="34"/>
      <c r="X99" s="168"/>
      <c r="Y99" s="1"/>
      <c r="Z99" s="1"/>
      <c r="AA99" s="1"/>
      <c r="AB99" s="1"/>
      <c r="AC99" s="1"/>
    </row>
    <row r="100" spans="1:29" ht="19.5" customHeight="1" x14ac:dyDescent="0.2">
      <c r="A100" s="276"/>
      <c r="B100" s="279"/>
      <c r="C100" s="296"/>
      <c r="D100" s="297"/>
      <c r="E100" s="311"/>
      <c r="F100" s="311"/>
      <c r="G100" s="304"/>
      <c r="H100" s="304"/>
      <c r="I100" s="307"/>
      <c r="J100" s="307"/>
      <c r="K100" s="311"/>
      <c r="L100" s="311"/>
      <c r="M100" s="265"/>
      <c r="N100" s="267"/>
      <c r="O100" s="270"/>
      <c r="P100" s="273"/>
      <c r="R100" s="34"/>
      <c r="S100" s="34"/>
      <c r="T100" s="34" t="s">
        <v>545</v>
      </c>
      <c r="U100" s="351" t="s">
        <v>370</v>
      </c>
      <c r="V100" s="313"/>
      <c r="W100" s="202" t="s">
        <v>182</v>
      </c>
      <c r="X100" s="226" t="s">
        <v>694</v>
      </c>
      <c r="Y100" s="223">
        <v>1022897</v>
      </c>
      <c r="Z100" s="358" t="s">
        <v>1499</v>
      </c>
      <c r="AA100" s="358"/>
      <c r="AB100" s="358"/>
      <c r="AC100" s="1"/>
    </row>
    <row r="101" spans="1:29" ht="19.5" customHeight="1" x14ac:dyDescent="0.2">
      <c r="A101" s="276"/>
      <c r="B101" s="279"/>
      <c r="C101" s="296"/>
      <c r="D101" s="297"/>
      <c r="E101" s="311"/>
      <c r="F101" s="311"/>
      <c r="G101" s="304"/>
      <c r="H101" s="304"/>
      <c r="I101" s="307"/>
      <c r="J101" s="307"/>
      <c r="K101" s="311"/>
      <c r="L101" s="311"/>
      <c r="M101" s="265"/>
      <c r="N101" s="267"/>
      <c r="O101" s="270"/>
      <c r="P101" s="273"/>
      <c r="R101" s="34" t="s">
        <v>1336</v>
      </c>
      <c r="S101" s="180" t="s">
        <v>32</v>
      </c>
      <c r="T101" s="34"/>
      <c r="U101" s="217"/>
      <c r="V101" s="213"/>
      <c r="W101" s="34"/>
      <c r="X101" s="34"/>
      <c r="Y101" s="1"/>
      <c r="Z101" s="1"/>
      <c r="AA101" s="1"/>
      <c r="AB101" s="1"/>
      <c r="AC101" s="1"/>
    </row>
    <row r="102" spans="1:29" ht="19.5" customHeight="1" x14ac:dyDescent="0.2">
      <c r="A102" s="276"/>
      <c r="B102" s="279"/>
      <c r="C102" s="296"/>
      <c r="D102" s="297"/>
      <c r="E102" s="311"/>
      <c r="F102" s="311"/>
      <c r="G102" s="304"/>
      <c r="H102" s="304"/>
      <c r="I102" s="307"/>
      <c r="J102" s="307"/>
      <c r="K102" s="311"/>
      <c r="L102" s="311"/>
      <c r="M102" s="265"/>
      <c r="N102" s="267"/>
      <c r="O102" s="270"/>
      <c r="P102" s="273"/>
      <c r="R102" s="34"/>
      <c r="S102" s="34" t="s">
        <v>1337</v>
      </c>
      <c r="T102" s="34"/>
      <c r="U102" s="217"/>
      <c r="V102" s="213"/>
      <c r="W102" s="34"/>
      <c r="X102" s="34"/>
      <c r="Y102" s="1"/>
      <c r="Z102" s="1"/>
      <c r="AA102" s="1"/>
      <c r="AB102" s="1"/>
      <c r="AC102" s="1"/>
    </row>
    <row r="103" spans="1:29" ht="19.5" customHeight="1" x14ac:dyDescent="0.2">
      <c r="A103" s="276"/>
      <c r="B103" s="279"/>
      <c r="C103" s="296"/>
      <c r="D103" s="297"/>
      <c r="E103" s="311"/>
      <c r="F103" s="311"/>
      <c r="G103" s="304"/>
      <c r="H103" s="304"/>
      <c r="I103" s="307"/>
      <c r="J103" s="307"/>
      <c r="K103" s="311"/>
      <c r="L103" s="311"/>
      <c r="M103" s="265"/>
      <c r="N103" s="267"/>
      <c r="O103" s="270"/>
      <c r="P103" s="273"/>
      <c r="R103" s="34"/>
      <c r="S103" s="34" t="s">
        <v>1561</v>
      </c>
      <c r="T103" s="34"/>
      <c r="U103" s="205" t="s">
        <v>644</v>
      </c>
      <c r="V103" s="213"/>
      <c r="W103" s="34"/>
      <c r="X103" s="34"/>
      <c r="Y103" s="1"/>
      <c r="Z103" s="1"/>
      <c r="AA103" s="1"/>
      <c r="AB103" s="1"/>
      <c r="AC103" s="1"/>
    </row>
    <row r="104" spans="1:29" ht="19.5" customHeight="1" x14ac:dyDescent="0.2">
      <c r="A104" s="276"/>
      <c r="B104" s="279"/>
      <c r="C104" s="296"/>
      <c r="D104" s="297"/>
      <c r="E104" s="311"/>
      <c r="F104" s="311"/>
      <c r="G104" s="304"/>
      <c r="H104" s="304"/>
      <c r="I104" s="307"/>
      <c r="J104" s="307"/>
      <c r="K104" s="311"/>
      <c r="L104" s="311"/>
      <c r="M104" s="265"/>
      <c r="N104" s="267"/>
      <c r="O104" s="270"/>
      <c r="P104" s="273"/>
      <c r="R104" s="34"/>
      <c r="S104" s="34"/>
      <c r="U104" s="213"/>
      <c r="V104" s="213"/>
      <c r="W104" s="34"/>
      <c r="X104" s="168"/>
      <c r="Y104" s="1"/>
      <c r="Z104" s="1"/>
      <c r="AA104" s="1"/>
      <c r="AB104" s="1"/>
      <c r="AC104" s="1"/>
    </row>
    <row r="105" spans="1:29" ht="19.5" customHeight="1" x14ac:dyDescent="0.2">
      <c r="A105" s="277"/>
      <c r="B105" s="280"/>
      <c r="C105" s="298"/>
      <c r="D105" s="299"/>
      <c r="E105" s="312"/>
      <c r="F105" s="312"/>
      <c r="G105" s="305"/>
      <c r="H105" s="305"/>
      <c r="I105" s="308"/>
      <c r="J105" s="308"/>
      <c r="K105" s="312"/>
      <c r="L105" s="312"/>
      <c r="M105" s="264"/>
      <c r="N105" s="268"/>
      <c r="O105" s="271"/>
      <c r="P105" s="274"/>
      <c r="Q105" s="62">
        <v>0.29166666666666669</v>
      </c>
    </row>
    <row r="106" spans="1:29" ht="19.5" customHeight="1" x14ac:dyDescent="0.2">
      <c r="A106" s="275" t="s">
        <v>30</v>
      </c>
      <c r="B106" s="278">
        <f>SUM(B67+1)</f>
        <v>45841</v>
      </c>
      <c r="C106" s="294" t="s">
        <v>1564</v>
      </c>
      <c r="D106" s="295"/>
      <c r="E106" s="310"/>
      <c r="F106" s="310"/>
      <c r="G106" s="303">
        <v>0.35694444444444445</v>
      </c>
      <c r="H106" s="303">
        <v>0.52083333333333337</v>
      </c>
      <c r="I106" s="306">
        <v>0.56944444444444442</v>
      </c>
      <c r="J106" s="306">
        <v>0.73124999999999996</v>
      </c>
      <c r="K106" s="310"/>
      <c r="L106" s="310"/>
      <c r="M106" s="263">
        <f>(F135-E135)+(L135-K135)</f>
        <v>0</v>
      </c>
      <c r="N106" s="266">
        <f>(H106-G106)</f>
        <v>0.16388888888888892</v>
      </c>
      <c r="O106" s="269">
        <f>(J106-I106)</f>
        <v>0.16180555555555554</v>
      </c>
      <c r="P106" s="272">
        <f>SUM(M106:O135)</f>
        <v>0.32569444444444445</v>
      </c>
      <c r="R106" s="34" t="s">
        <v>242</v>
      </c>
      <c r="S106" t="s">
        <v>32</v>
      </c>
    </row>
    <row r="107" spans="1:29" ht="19.5" customHeight="1" x14ac:dyDescent="0.2">
      <c r="A107" s="276"/>
      <c r="B107" s="279"/>
      <c r="C107" s="296"/>
      <c r="D107" s="297"/>
      <c r="E107" s="311"/>
      <c r="F107" s="311"/>
      <c r="G107" s="304"/>
      <c r="H107" s="304"/>
      <c r="I107" s="307"/>
      <c r="J107" s="307"/>
      <c r="K107" s="311"/>
      <c r="L107" s="311"/>
      <c r="M107" s="265"/>
      <c r="N107" s="267"/>
      <c r="O107" s="270"/>
      <c r="P107" s="273"/>
      <c r="R107" s="34"/>
      <c r="S107" t="s">
        <v>477</v>
      </c>
    </row>
    <row r="108" spans="1:29" ht="19.5" customHeight="1" x14ac:dyDescent="0.2">
      <c r="A108" s="276"/>
      <c r="B108" s="279"/>
      <c r="C108" s="296"/>
      <c r="D108" s="297"/>
      <c r="E108" s="311"/>
      <c r="F108" s="311"/>
      <c r="G108" s="304"/>
      <c r="H108" s="304"/>
      <c r="I108" s="307"/>
      <c r="J108" s="307"/>
      <c r="K108" s="311"/>
      <c r="L108" s="311"/>
      <c r="M108" s="265"/>
      <c r="N108" s="267"/>
      <c r="O108" s="270"/>
      <c r="P108" s="273"/>
      <c r="S108" t="s">
        <v>1563</v>
      </c>
      <c r="V108" s="202" t="s">
        <v>182</v>
      </c>
    </row>
    <row r="109" spans="1:29" ht="19.5" customHeight="1" x14ac:dyDescent="0.2">
      <c r="A109" s="276"/>
      <c r="B109" s="279"/>
      <c r="C109" s="296"/>
      <c r="D109" s="297"/>
      <c r="E109" s="311"/>
      <c r="F109" s="311"/>
      <c r="G109" s="304"/>
      <c r="H109" s="304"/>
      <c r="I109" s="307"/>
      <c r="J109" s="307"/>
      <c r="K109" s="311"/>
      <c r="L109" s="311"/>
      <c r="M109" s="265"/>
      <c r="N109" s="267"/>
      <c r="O109" s="270"/>
      <c r="P109" s="273"/>
      <c r="S109" s="34" t="s">
        <v>1574</v>
      </c>
      <c r="V109" s="34"/>
    </row>
    <row r="110" spans="1:29" ht="19.5" customHeight="1" x14ac:dyDescent="0.2">
      <c r="A110" s="276"/>
      <c r="B110" s="279"/>
      <c r="C110" s="296"/>
      <c r="D110" s="297"/>
      <c r="E110" s="311"/>
      <c r="F110" s="311"/>
      <c r="G110" s="304"/>
      <c r="H110" s="304"/>
      <c r="I110" s="307"/>
      <c r="J110" s="307"/>
      <c r="K110" s="311"/>
      <c r="L110" s="311"/>
      <c r="M110" s="265"/>
      <c r="N110" s="267"/>
      <c r="O110" s="270"/>
      <c r="P110" s="273"/>
      <c r="S110" s="34" t="s">
        <v>238</v>
      </c>
      <c r="T110" s="314" t="s">
        <v>1314</v>
      </c>
      <c r="U110" s="316"/>
      <c r="V110" s="205" t="s">
        <v>644</v>
      </c>
      <c r="W110" s="226" t="s">
        <v>694</v>
      </c>
      <c r="X110" s="223">
        <v>1022617</v>
      </c>
    </row>
    <row r="111" spans="1:29" ht="19.5" customHeight="1" x14ac:dyDescent="0.2">
      <c r="A111" s="276"/>
      <c r="B111" s="279"/>
      <c r="C111" s="296"/>
      <c r="D111" s="297"/>
      <c r="E111" s="311"/>
      <c r="F111" s="311"/>
      <c r="G111" s="304"/>
      <c r="H111" s="304"/>
      <c r="I111" s="307"/>
      <c r="J111" s="307"/>
      <c r="K111" s="311"/>
      <c r="L111" s="311"/>
      <c r="M111" s="265"/>
      <c r="N111" s="267"/>
      <c r="O111" s="270"/>
      <c r="P111" s="273"/>
      <c r="S111" s="34" t="s">
        <v>220</v>
      </c>
      <c r="T111" s="314" t="s">
        <v>1315</v>
      </c>
      <c r="U111" s="316"/>
      <c r="V111" s="205" t="s">
        <v>644</v>
      </c>
    </row>
    <row r="112" spans="1:29" ht="19.5" customHeight="1" x14ac:dyDescent="0.2">
      <c r="A112" s="276"/>
      <c r="B112" s="279"/>
      <c r="C112" s="296"/>
      <c r="D112" s="297"/>
      <c r="E112" s="311"/>
      <c r="F112" s="311"/>
      <c r="G112" s="304"/>
      <c r="H112" s="304"/>
      <c r="I112" s="307"/>
      <c r="J112" s="307"/>
      <c r="K112" s="311"/>
      <c r="L112" s="311"/>
      <c r="M112" s="265"/>
      <c r="N112" s="267"/>
      <c r="O112" s="270"/>
      <c r="P112" s="273"/>
      <c r="S112" s="34" t="s">
        <v>239</v>
      </c>
      <c r="T112" s="314" t="s">
        <v>1316</v>
      </c>
      <c r="U112" s="316"/>
      <c r="V112" s="205" t="s">
        <v>644</v>
      </c>
    </row>
    <row r="113" spans="1:24" ht="19.5" customHeight="1" x14ac:dyDescent="0.2">
      <c r="A113" s="276"/>
      <c r="B113" s="279"/>
      <c r="C113" s="296"/>
      <c r="D113" s="297"/>
      <c r="E113" s="311"/>
      <c r="F113" s="311"/>
      <c r="G113" s="304"/>
      <c r="H113" s="304"/>
      <c r="I113" s="307"/>
      <c r="J113" s="307"/>
      <c r="K113" s="311"/>
      <c r="L113" s="311"/>
      <c r="M113" s="265"/>
      <c r="N113" s="267"/>
      <c r="O113" s="270"/>
      <c r="P113" s="273"/>
      <c r="R113" t="s">
        <v>1336</v>
      </c>
      <c r="S113" s="34" t="s">
        <v>23</v>
      </c>
    </row>
    <row r="114" spans="1:24" ht="19.5" customHeight="1" x14ac:dyDescent="0.2">
      <c r="A114" s="276"/>
      <c r="B114" s="279"/>
      <c r="C114" s="296"/>
      <c r="D114" s="297"/>
      <c r="E114" s="311"/>
      <c r="F114" s="311"/>
      <c r="G114" s="304"/>
      <c r="H114" s="304"/>
      <c r="I114" s="307"/>
      <c r="J114" s="307"/>
      <c r="K114" s="311"/>
      <c r="L114" s="311"/>
      <c r="M114" s="265"/>
      <c r="N114" s="267"/>
      <c r="O114" s="270"/>
      <c r="P114" s="273"/>
      <c r="S114" t="s">
        <v>1337</v>
      </c>
    </row>
    <row r="115" spans="1:24" ht="19.5" customHeight="1" x14ac:dyDescent="0.2">
      <c r="A115" s="276"/>
      <c r="B115" s="279"/>
      <c r="C115" s="296"/>
      <c r="D115" s="297"/>
      <c r="E115" s="311"/>
      <c r="F115" s="311"/>
      <c r="G115" s="304"/>
      <c r="H115" s="304"/>
      <c r="I115" s="307"/>
      <c r="J115" s="307"/>
      <c r="K115" s="311"/>
      <c r="L115" s="311"/>
      <c r="M115" s="265"/>
      <c r="N115" s="267"/>
      <c r="O115" s="270"/>
      <c r="P115" s="273"/>
      <c r="S115" s="34" t="s">
        <v>1561</v>
      </c>
      <c r="T115" s="34"/>
      <c r="U115" s="202" t="s">
        <v>182</v>
      </c>
    </row>
    <row r="116" spans="1:24" ht="19.5" customHeight="1" x14ac:dyDescent="0.2">
      <c r="A116" s="276"/>
      <c r="B116" s="279"/>
      <c r="C116" s="296"/>
      <c r="D116" s="297"/>
      <c r="E116" s="311"/>
      <c r="F116" s="311"/>
      <c r="G116" s="304"/>
      <c r="H116" s="304"/>
      <c r="I116" s="307"/>
      <c r="J116" s="307"/>
      <c r="K116" s="311"/>
      <c r="L116" s="311"/>
      <c r="M116" s="265"/>
      <c r="N116" s="267"/>
      <c r="O116" s="270"/>
      <c r="P116" s="273"/>
      <c r="S116" s="34" t="s">
        <v>1366</v>
      </c>
    </row>
    <row r="117" spans="1:24" ht="19.5" customHeight="1" x14ac:dyDescent="0.2">
      <c r="A117" s="276"/>
      <c r="B117" s="279"/>
      <c r="C117" s="296"/>
      <c r="D117" s="297"/>
      <c r="E117" s="311"/>
      <c r="F117" s="311"/>
      <c r="G117" s="304"/>
      <c r="H117" s="304"/>
      <c r="I117" s="307"/>
      <c r="J117" s="307"/>
      <c r="K117" s="311"/>
      <c r="L117" s="311"/>
      <c r="M117" s="265"/>
      <c r="N117" s="267"/>
      <c r="O117" s="270"/>
      <c r="P117" s="273"/>
      <c r="T117" s="34" t="s">
        <v>1565</v>
      </c>
      <c r="U117" s="314" t="s">
        <v>1370</v>
      </c>
      <c r="V117" s="316"/>
      <c r="W117" s="202" t="s">
        <v>182</v>
      </c>
    </row>
    <row r="118" spans="1:24" ht="19.5" customHeight="1" x14ac:dyDescent="0.2">
      <c r="A118" s="276"/>
      <c r="B118" s="279"/>
      <c r="C118" s="296"/>
      <c r="D118" s="297"/>
      <c r="E118" s="311"/>
      <c r="F118" s="311"/>
      <c r="G118" s="304"/>
      <c r="H118" s="304"/>
      <c r="I118" s="307"/>
      <c r="J118" s="307"/>
      <c r="K118" s="311"/>
      <c r="L118" s="311"/>
      <c r="M118" s="265"/>
      <c r="N118" s="267"/>
      <c r="O118" s="270"/>
      <c r="P118" s="273"/>
      <c r="T118" s="34" t="s">
        <v>1367</v>
      </c>
      <c r="U118" s="314" t="s">
        <v>1369</v>
      </c>
      <c r="V118" s="316"/>
      <c r="W118" s="202" t="s">
        <v>182</v>
      </c>
    </row>
    <row r="119" spans="1:24" ht="19.5" customHeight="1" x14ac:dyDescent="0.2">
      <c r="A119" s="276"/>
      <c r="B119" s="279"/>
      <c r="C119" s="296"/>
      <c r="D119" s="297"/>
      <c r="E119" s="311"/>
      <c r="F119" s="311"/>
      <c r="G119" s="304"/>
      <c r="H119" s="304"/>
      <c r="I119" s="307"/>
      <c r="J119" s="307"/>
      <c r="K119" s="311"/>
      <c r="L119" s="311"/>
      <c r="M119" s="265"/>
      <c r="N119" s="267"/>
      <c r="O119" s="270"/>
      <c r="P119" s="273"/>
      <c r="T119" s="34" t="s">
        <v>220</v>
      </c>
      <c r="U119" s="168"/>
      <c r="V119" s="1"/>
      <c r="W119" s="202" t="s">
        <v>182</v>
      </c>
    </row>
    <row r="120" spans="1:24" ht="19.5" customHeight="1" x14ac:dyDescent="0.2">
      <c r="A120" s="276"/>
      <c r="B120" s="279"/>
      <c r="C120" s="296"/>
      <c r="D120" s="297"/>
      <c r="E120" s="311"/>
      <c r="F120" s="311"/>
      <c r="G120" s="304"/>
      <c r="H120" s="304"/>
      <c r="I120" s="307"/>
      <c r="J120" s="307"/>
      <c r="K120" s="311"/>
      <c r="L120" s="311"/>
      <c r="M120" s="265"/>
      <c r="N120" s="267"/>
      <c r="O120" s="270"/>
      <c r="P120" s="273"/>
      <c r="T120" s="34" t="s">
        <v>239</v>
      </c>
      <c r="U120" s="168"/>
      <c r="V120" s="1"/>
      <c r="W120" s="202" t="s">
        <v>182</v>
      </c>
    </row>
    <row r="121" spans="1:24" ht="19.5" customHeight="1" x14ac:dyDescent="0.2">
      <c r="A121" s="276"/>
      <c r="B121" s="279"/>
      <c r="C121" s="296"/>
      <c r="D121" s="297"/>
      <c r="E121" s="311"/>
      <c r="F121" s="311"/>
      <c r="G121" s="304"/>
      <c r="H121" s="304"/>
      <c r="I121" s="307"/>
      <c r="J121" s="307"/>
      <c r="K121" s="311"/>
      <c r="L121" s="311"/>
      <c r="M121" s="265"/>
      <c r="N121" s="267"/>
      <c r="O121" s="270"/>
      <c r="P121" s="273"/>
      <c r="T121" s="34" t="s">
        <v>1566</v>
      </c>
      <c r="W121" s="202" t="s">
        <v>182</v>
      </c>
    </row>
    <row r="122" spans="1:24" ht="19.5" customHeight="1" x14ac:dyDescent="0.2">
      <c r="A122" s="276"/>
      <c r="B122" s="279"/>
      <c r="C122" s="296"/>
      <c r="D122" s="297"/>
      <c r="E122" s="311"/>
      <c r="F122" s="311"/>
      <c r="G122" s="304"/>
      <c r="H122" s="304"/>
      <c r="I122" s="307"/>
      <c r="J122" s="307"/>
      <c r="K122" s="311"/>
      <c r="L122" s="311"/>
      <c r="M122" s="265"/>
      <c r="N122" s="267"/>
      <c r="O122" s="270"/>
      <c r="P122" s="273"/>
      <c r="T122" s="34" t="s">
        <v>203</v>
      </c>
      <c r="W122" s="202" t="s">
        <v>182</v>
      </c>
    </row>
    <row r="123" spans="1:24" ht="19.5" customHeight="1" x14ac:dyDescent="0.2">
      <c r="A123" s="276"/>
      <c r="B123" s="279"/>
      <c r="C123" s="296"/>
      <c r="D123" s="297"/>
      <c r="E123" s="311"/>
      <c r="F123" s="311"/>
      <c r="G123" s="304"/>
      <c r="H123" s="304"/>
      <c r="I123" s="307"/>
      <c r="J123" s="307"/>
      <c r="K123" s="311"/>
      <c r="L123" s="311"/>
      <c r="M123" s="265"/>
      <c r="N123" s="267"/>
      <c r="O123" s="270"/>
      <c r="P123" s="273"/>
      <c r="T123" s="34" t="s">
        <v>1567</v>
      </c>
      <c r="W123" s="202" t="s">
        <v>182</v>
      </c>
    </row>
    <row r="124" spans="1:24" ht="19.5" customHeight="1" x14ac:dyDescent="0.2">
      <c r="A124" s="276"/>
      <c r="B124" s="279"/>
      <c r="C124" s="296"/>
      <c r="D124" s="297"/>
      <c r="E124" s="311"/>
      <c r="F124" s="311"/>
      <c r="G124" s="304"/>
      <c r="H124" s="304"/>
      <c r="I124" s="307"/>
      <c r="J124" s="307"/>
      <c r="K124" s="311"/>
      <c r="L124" s="311"/>
      <c r="M124" s="265"/>
      <c r="N124" s="267"/>
      <c r="O124" s="270"/>
      <c r="P124" s="273"/>
      <c r="R124" s="34" t="s">
        <v>1099</v>
      </c>
      <c r="S124" t="s">
        <v>23</v>
      </c>
    </row>
    <row r="125" spans="1:24" ht="19.5" customHeight="1" x14ac:dyDescent="0.2">
      <c r="A125" s="276"/>
      <c r="B125" s="279"/>
      <c r="C125" s="296"/>
      <c r="D125" s="297"/>
      <c r="E125" s="311"/>
      <c r="F125" s="311"/>
      <c r="G125" s="304"/>
      <c r="H125" s="304"/>
      <c r="I125" s="307"/>
      <c r="J125" s="307"/>
      <c r="K125" s="311"/>
      <c r="L125" s="311"/>
      <c r="M125" s="265"/>
      <c r="N125" s="267"/>
      <c r="O125" s="270"/>
      <c r="P125" s="273"/>
      <c r="S125" s="34" t="s">
        <v>1100</v>
      </c>
    </row>
    <row r="126" spans="1:24" ht="19.5" customHeight="1" x14ac:dyDescent="0.2">
      <c r="A126" s="276"/>
      <c r="B126" s="279"/>
      <c r="C126" s="296"/>
      <c r="D126" s="297"/>
      <c r="E126" s="311"/>
      <c r="F126" s="311"/>
      <c r="G126" s="304"/>
      <c r="H126" s="304"/>
      <c r="I126" s="307"/>
      <c r="J126" s="307"/>
      <c r="K126" s="311"/>
      <c r="L126" s="311"/>
      <c r="M126" s="265"/>
      <c r="N126" s="267"/>
      <c r="O126" s="270"/>
      <c r="P126" s="273"/>
      <c r="S126" s="34" t="s">
        <v>1568</v>
      </c>
      <c r="V126" s="202" t="s">
        <v>182</v>
      </c>
    </row>
    <row r="127" spans="1:24" ht="19.5" customHeight="1" x14ac:dyDescent="0.2">
      <c r="A127" s="276"/>
      <c r="B127" s="279"/>
      <c r="C127" s="296"/>
      <c r="D127" s="297"/>
      <c r="E127" s="311"/>
      <c r="F127" s="311"/>
      <c r="G127" s="304"/>
      <c r="H127" s="304"/>
      <c r="I127" s="307"/>
      <c r="J127" s="307"/>
      <c r="K127" s="311"/>
      <c r="L127" s="311"/>
      <c r="M127" s="265"/>
      <c r="N127" s="267"/>
      <c r="O127" s="270"/>
      <c r="P127" s="273"/>
      <c r="S127" s="34" t="s">
        <v>1569</v>
      </c>
      <c r="V127" s="202" t="s">
        <v>182</v>
      </c>
      <c r="W127" s="226" t="s">
        <v>694</v>
      </c>
      <c r="X127" s="223">
        <v>1022947</v>
      </c>
    </row>
    <row r="128" spans="1:24" ht="19.5" customHeight="1" x14ac:dyDescent="0.2">
      <c r="A128" s="276"/>
      <c r="B128" s="279"/>
      <c r="C128" s="296"/>
      <c r="D128" s="297"/>
      <c r="E128" s="311"/>
      <c r="F128" s="311"/>
      <c r="G128" s="304"/>
      <c r="H128" s="304"/>
      <c r="I128" s="307"/>
      <c r="J128" s="307"/>
      <c r="K128" s="311"/>
      <c r="L128" s="311"/>
      <c r="M128" s="265"/>
      <c r="N128" s="267"/>
      <c r="O128" s="270"/>
      <c r="P128" s="273"/>
      <c r="S128" s="34" t="s">
        <v>1570</v>
      </c>
      <c r="V128" s="34"/>
      <c r="W128" s="34"/>
      <c r="X128" s="1"/>
    </row>
    <row r="129" spans="1:28" ht="19.5" customHeight="1" x14ac:dyDescent="0.2">
      <c r="A129" s="276"/>
      <c r="B129" s="279"/>
      <c r="C129" s="296"/>
      <c r="D129" s="297"/>
      <c r="E129" s="311"/>
      <c r="F129" s="311"/>
      <c r="G129" s="304"/>
      <c r="H129" s="304"/>
      <c r="I129" s="307"/>
      <c r="J129" s="307"/>
      <c r="K129" s="311"/>
      <c r="L129" s="311"/>
      <c r="M129" s="265"/>
      <c r="N129" s="267"/>
      <c r="O129" s="270"/>
      <c r="P129" s="273"/>
      <c r="S129" s="34"/>
      <c r="T129" s="34" t="s">
        <v>1122</v>
      </c>
      <c r="U129" s="314" t="s">
        <v>1571</v>
      </c>
      <c r="V129" s="316"/>
      <c r="W129" s="34"/>
      <c r="X129" s="1"/>
    </row>
    <row r="130" spans="1:28" ht="19.5" customHeight="1" x14ac:dyDescent="0.2">
      <c r="A130" s="276"/>
      <c r="B130" s="279"/>
      <c r="C130" s="296"/>
      <c r="D130" s="297"/>
      <c r="E130" s="311"/>
      <c r="F130" s="311"/>
      <c r="G130" s="304"/>
      <c r="H130" s="304"/>
      <c r="I130" s="307"/>
      <c r="J130" s="307"/>
      <c r="K130" s="311"/>
      <c r="L130" s="311"/>
      <c r="M130" s="265"/>
      <c r="N130" s="267"/>
      <c r="O130" s="270"/>
      <c r="P130" s="273"/>
      <c r="S130" s="34"/>
      <c r="T130" s="34" t="s">
        <v>203</v>
      </c>
      <c r="U130" s="314" t="s">
        <v>1572</v>
      </c>
      <c r="V130" s="316"/>
      <c r="W130" s="34"/>
      <c r="X130" s="1"/>
    </row>
    <row r="131" spans="1:28" ht="19.5" customHeight="1" x14ac:dyDescent="0.2">
      <c r="A131" s="276"/>
      <c r="B131" s="279"/>
      <c r="C131" s="296"/>
      <c r="D131" s="297"/>
      <c r="E131" s="311"/>
      <c r="F131" s="311"/>
      <c r="G131" s="304"/>
      <c r="H131" s="304"/>
      <c r="I131" s="307"/>
      <c r="J131" s="307"/>
      <c r="K131" s="311"/>
      <c r="L131" s="311"/>
      <c r="M131" s="265"/>
      <c r="N131" s="267"/>
      <c r="O131" s="270"/>
      <c r="P131" s="273"/>
      <c r="T131" s="34" t="s">
        <v>1163</v>
      </c>
      <c r="U131" s="314" t="s">
        <v>1573</v>
      </c>
      <c r="V131" s="316"/>
    </row>
    <row r="132" spans="1:28" ht="19.5" customHeight="1" x14ac:dyDescent="0.2">
      <c r="A132" s="276"/>
      <c r="B132" s="279"/>
      <c r="C132" s="296"/>
      <c r="D132" s="297"/>
      <c r="E132" s="311"/>
      <c r="F132" s="311"/>
      <c r="G132" s="304"/>
      <c r="H132" s="304"/>
      <c r="I132" s="307"/>
      <c r="J132" s="307"/>
      <c r="K132" s="311"/>
      <c r="L132" s="311"/>
      <c r="M132" s="265"/>
      <c r="N132" s="267"/>
      <c r="O132" s="270"/>
      <c r="P132" s="273"/>
      <c r="T132" s="34"/>
      <c r="U132" s="168"/>
      <c r="V132" s="1"/>
    </row>
    <row r="133" spans="1:28" ht="19.5" customHeight="1" x14ac:dyDescent="0.2">
      <c r="A133" s="276"/>
      <c r="B133" s="279"/>
      <c r="C133" s="296"/>
      <c r="D133" s="297"/>
      <c r="E133" s="311"/>
      <c r="F133" s="311"/>
      <c r="G133" s="304"/>
      <c r="H133" s="304"/>
      <c r="I133" s="307"/>
      <c r="J133" s="307"/>
      <c r="K133" s="311"/>
      <c r="L133" s="311"/>
      <c r="M133" s="265"/>
      <c r="N133" s="267"/>
      <c r="O133" s="270"/>
      <c r="P133" s="273"/>
      <c r="T133" s="34"/>
      <c r="U133" s="168"/>
      <c r="V133" s="1"/>
    </row>
    <row r="134" spans="1:28" ht="19.5" customHeight="1" x14ac:dyDescent="0.2">
      <c r="A134" s="276"/>
      <c r="B134" s="279"/>
      <c r="C134" s="296"/>
      <c r="D134" s="297"/>
      <c r="E134" s="311"/>
      <c r="F134" s="311"/>
      <c r="G134" s="304"/>
      <c r="H134" s="304"/>
      <c r="I134" s="307"/>
      <c r="J134" s="307"/>
      <c r="K134" s="311"/>
      <c r="L134" s="311"/>
      <c r="M134" s="265"/>
      <c r="N134" s="267"/>
      <c r="O134" s="270"/>
      <c r="P134" s="273"/>
      <c r="T134" s="34"/>
      <c r="U134" s="168"/>
      <c r="V134" s="1"/>
    </row>
    <row r="135" spans="1:28" ht="19.5" customHeight="1" x14ac:dyDescent="0.2">
      <c r="A135" s="277"/>
      <c r="B135" s="280"/>
      <c r="C135" s="298"/>
      <c r="D135" s="299"/>
      <c r="E135" s="312"/>
      <c r="F135" s="312"/>
      <c r="G135" s="305"/>
      <c r="H135" s="305"/>
      <c r="I135" s="308"/>
      <c r="J135" s="308"/>
      <c r="K135" s="312"/>
      <c r="L135" s="312"/>
      <c r="M135" s="264"/>
      <c r="N135" s="268"/>
      <c r="O135" s="271"/>
      <c r="P135" s="274"/>
      <c r="Q135" s="62">
        <v>0.29166666666666669</v>
      </c>
    </row>
    <row r="136" spans="1:28" ht="19.5" customHeight="1" x14ac:dyDescent="0.2">
      <c r="A136" s="275" t="s">
        <v>31</v>
      </c>
      <c r="B136" s="278">
        <f>SUM(B106+1)</f>
        <v>45842</v>
      </c>
      <c r="C136" s="294" t="s">
        <v>242</v>
      </c>
      <c r="D136" s="295"/>
      <c r="E136" s="310"/>
      <c r="F136" s="310"/>
      <c r="G136" s="303">
        <v>0.35972222222222222</v>
      </c>
      <c r="H136" s="303">
        <v>0.52083333333333337</v>
      </c>
      <c r="I136" s="306">
        <v>0.55208333333333337</v>
      </c>
      <c r="J136" s="306">
        <v>0.68055555555555558</v>
      </c>
      <c r="K136" s="310"/>
      <c r="L136" s="310"/>
      <c r="M136" s="263">
        <f>(F154-E154)+(L154-K154)</f>
        <v>0</v>
      </c>
      <c r="N136" s="266">
        <f>(H136-G136)</f>
        <v>0.16111111111111115</v>
      </c>
      <c r="O136" s="269">
        <f>(J136-I136)</f>
        <v>0.12847222222222221</v>
      </c>
      <c r="P136" s="272">
        <f>SUM(M136:O154)</f>
        <v>0.28958333333333336</v>
      </c>
      <c r="R136" t="s">
        <v>242</v>
      </c>
      <c r="S136" s="34" t="s">
        <v>25</v>
      </c>
      <c r="W136" s="34"/>
    </row>
    <row r="137" spans="1:28" ht="19.5" customHeight="1" x14ac:dyDescent="0.2">
      <c r="A137" s="276"/>
      <c r="B137" s="279"/>
      <c r="C137" s="296"/>
      <c r="D137" s="297"/>
      <c r="E137" s="311"/>
      <c r="F137" s="311"/>
      <c r="G137" s="304"/>
      <c r="H137" s="304"/>
      <c r="I137" s="307"/>
      <c r="J137" s="307"/>
      <c r="K137" s="311"/>
      <c r="L137" s="311"/>
      <c r="M137" s="265"/>
      <c r="N137" s="267"/>
      <c r="O137" s="270"/>
      <c r="P137" s="273"/>
      <c r="S137" t="s">
        <v>1457</v>
      </c>
      <c r="W137" s="34"/>
    </row>
    <row r="138" spans="1:28" ht="19.5" customHeight="1" x14ac:dyDescent="0.2">
      <c r="A138" s="276"/>
      <c r="B138" s="279"/>
      <c r="C138" s="296"/>
      <c r="D138" s="297"/>
      <c r="E138" s="311"/>
      <c r="F138" s="311"/>
      <c r="G138" s="304"/>
      <c r="H138" s="304"/>
      <c r="I138" s="307"/>
      <c r="J138" s="307"/>
      <c r="K138" s="311"/>
      <c r="L138" s="311"/>
      <c r="M138" s="265"/>
      <c r="N138" s="267"/>
      <c r="O138" s="270"/>
      <c r="P138" s="273"/>
      <c r="S138" t="s">
        <v>1575</v>
      </c>
      <c r="V138" s="202" t="s">
        <v>182</v>
      </c>
      <c r="W138" s="34"/>
    </row>
    <row r="139" spans="1:28" ht="19.5" customHeight="1" x14ac:dyDescent="0.2">
      <c r="A139" s="276"/>
      <c r="B139" s="279"/>
      <c r="C139" s="296"/>
      <c r="D139" s="297"/>
      <c r="E139" s="311"/>
      <c r="F139" s="311"/>
      <c r="G139" s="304"/>
      <c r="H139" s="304"/>
      <c r="I139" s="307"/>
      <c r="J139" s="307"/>
      <c r="K139" s="311"/>
      <c r="L139" s="311"/>
      <c r="M139" s="265"/>
      <c r="N139" s="267"/>
      <c r="O139" s="270"/>
      <c r="P139" s="273"/>
      <c r="R139" s="34"/>
      <c r="S139" t="s">
        <v>1576</v>
      </c>
      <c r="U139" s="34"/>
      <c r="W139" s="34"/>
    </row>
    <row r="140" spans="1:28" ht="19.5" customHeight="1" x14ac:dyDescent="0.2">
      <c r="A140" s="276"/>
      <c r="B140" s="279"/>
      <c r="C140" s="296"/>
      <c r="D140" s="297"/>
      <c r="E140" s="311"/>
      <c r="F140" s="311"/>
      <c r="G140" s="304"/>
      <c r="H140" s="304"/>
      <c r="I140" s="307"/>
      <c r="J140" s="307"/>
      <c r="K140" s="311"/>
      <c r="L140" s="311"/>
      <c r="M140" s="265"/>
      <c r="N140" s="267"/>
      <c r="O140" s="270"/>
      <c r="P140" s="273"/>
      <c r="R140" s="34"/>
      <c r="S140" s="34"/>
      <c r="T140" t="s">
        <v>238</v>
      </c>
      <c r="U140" s="316" t="s">
        <v>1314</v>
      </c>
      <c r="V140" s="316"/>
      <c r="W140" s="202" t="s">
        <v>182</v>
      </c>
      <c r="X140" s="226" t="s">
        <v>694</v>
      </c>
      <c r="Y140" s="223">
        <v>1022980</v>
      </c>
      <c r="Z140" s="330" t="s">
        <v>1499</v>
      </c>
      <c r="AA140" s="330"/>
      <c r="AB140" s="330"/>
    </row>
    <row r="141" spans="1:28" ht="19.5" customHeight="1" x14ac:dyDescent="0.2">
      <c r="A141" s="276"/>
      <c r="B141" s="279"/>
      <c r="C141" s="296"/>
      <c r="D141" s="297"/>
      <c r="E141" s="311"/>
      <c r="F141" s="311"/>
      <c r="G141" s="304"/>
      <c r="H141" s="304"/>
      <c r="I141" s="307"/>
      <c r="J141" s="307"/>
      <c r="K141" s="311"/>
      <c r="L141" s="311"/>
      <c r="M141" s="265"/>
      <c r="N141" s="267"/>
      <c r="O141" s="270"/>
      <c r="P141" s="273"/>
      <c r="R141" s="34"/>
      <c r="S141" s="34"/>
      <c r="T141" t="s">
        <v>220</v>
      </c>
      <c r="U141" s="316" t="s">
        <v>1315</v>
      </c>
      <c r="V141" s="316"/>
      <c r="W141" s="202" t="s">
        <v>182</v>
      </c>
      <c r="X141" s="226" t="s">
        <v>694</v>
      </c>
      <c r="Y141" s="223">
        <v>1022980</v>
      </c>
    </row>
    <row r="142" spans="1:28" ht="19.5" customHeight="1" x14ac:dyDescent="0.2">
      <c r="A142" s="276"/>
      <c r="B142" s="279"/>
      <c r="C142" s="296"/>
      <c r="D142" s="297"/>
      <c r="E142" s="311"/>
      <c r="F142" s="311"/>
      <c r="G142" s="304"/>
      <c r="H142" s="304"/>
      <c r="I142" s="307"/>
      <c r="J142" s="307"/>
      <c r="K142" s="311"/>
      <c r="L142" s="311"/>
      <c r="M142" s="265"/>
      <c r="N142" s="267"/>
      <c r="O142" s="270"/>
      <c r="P142" s="273"/>
      <c r="R142" s="34"/>
      <c r="S142" s="34"/>
      <c r="T142" t="s">
        <v>239</v>
      </c>
      <c r="U142" s="316" t="s">
        <v>1316</v>
      </c>
      <c r="V142" s="316"/>
      <c r="W142" s="202" t="s">
        <v>182</v>
      </c>
      <c r="X142" s="330" t="s">
        <v>1579</v>
      </c>
      <c r="Y142" s="330"/>
      <c r="Z142" s="330"/>
    </row>
    <row r="143" spans="1:28" ht="19.5" customHeight="1" x14ac:dyDescent="0.2">
      <c r="A143" s="276"/>
      <c r="B143" s="279"/>
      <c r="C143" s="296"/>
      <c r="D143" s="297"/>
      <c r="E143" s="311"/>
      <c r="F143" s="311"/>
      <c r="G143" s="304"/>
      <c r="H143" s="304"/>
      <c r="I143" s="307"/>
      <c r="J143" s="307"/>
      <c r="K143" s="311"/>
      <c r="L143" s="311"/>
      <c r="M143" s="265"/>
      <c r="N143" s="267"/>
      <c r="O143" s="270"/>
      <c r="P143" s="273"/>
      <c r="R143" s="34"/>
      <c r="S143" s="34" t="s">
        <v>914</v>
      </c>
      <c r="U143" s="34"/>
      <c r="W143" s="34"/>
    </row>
    <row r="144" spans="1:28" ht="19.5" customHeight="1" x14ac:dyDescent="0.2">
      <c r="A144" s="276"/>
      <c r="B144" s="279"/>
      <c r="C144" s="296"/>
      <c r="D144" s="297"/>
      <c r="E144" s="311"/>
      <c r="F144" s="311"/>
      <c r="G144" s="304"/>
      <c r="H144" s="304"/>
      <c r="I144" s="307"/>
      <c r="J144" s="307"/>
      <c r="K144" s="311"/>
      <c r="L144" s="311"/>
      <c r="M144" s="265"/>
      <c r="N144" s="267"/>
      <c r="O144" s="270"/>
      <c r="P144" s="273"/>
      <c r="R144" s="34"/>
      <c r="S144" s="34"/>
      <c r="T144" t="s">
        <v>792</v>
      </c>
      <c r="U144" s="314" t="s">
        <v>793</v>
      </c>
      <c r="V144" s="314"/>
      <c r="W144" s="202" t="s">
        <v>182</v>
      </c>
      <c r="X144" s="226" t="s">
        <v>694</v>
      </c>
      <c r="Y144" s="223">
        <v>1022708</v>
      </c>
      <c r="Z144" s="330" t="s">
        <v>1499</v>
      </c>
      <c r="AA144" s="330"/>
      <c r="AB144" s="330"/>
    </row>
    <row r="145" spans="1:28" ht="19.5" customHeight="1" x14ac:dyDescent="0.2">
      <c r="A145" s="276"/>
      <c r="B145" s="279"/>
      <c r="C145" s="296"/>
      <c r="D145" s="297"/>
      <c r="E145" s="311"/>
      <c r="F145" s="311"/>
      <c r="G145" s="304"/>
      <c r="H145" s="304"/>
      <c r="I145" s="307"/>
      <c r="J145" s="307"/>
      <c r="K145" s="311"/>
      <c r="L145" s="311"/>
      <c r="M145" s="265"/>
      <c r="N145" s="267"/>
      <c r="O145" s="270"/>
      <c r="P145" s="273"/>
      <c r="R145" t="s">
        <v>1099</v>
      </c>
      <c r="S145" s="34" t="s">
        <v>24</v>
      </c>
      <c r="U145" s="34"/>
      <c r="W145" s="34"/>
    </row>
    <row r="146" spans="1:28" ht="19.5" customHeight="1" x14ac:dyDescent="0.2">
      <c r="A146" s="276"/>
      <c r="B146" s="279"/>
      <c r="C146" s="296"/>
      <c r="D146" s="297"/>
      <c r="E146" s="311"/>
      <c r="F146" s="311"/>
      <c r="G146" s="304"/>
      <c r="H146" s="304"/>
      <c r="I146" s="307"/>
      <c r="J146" s="307"/>
      <c r="K146" s="311"/>
      <c r="L146" s="311"/>
      <c r="M146" s="265"/>
      <c r="N146" s="267"/>
      <c r="O146" s="270"/>
      <c r="P146" s="273"/>
      <c r="R146" s="34"/>
      <c r="S146" s="34" t="s">
        <v>1100</v>
      </c>
      <c r="U146" s="34"/>
      <c r="W146" s="34"/>
    </row>
    <row r="147" spans="1:28" ht="19.5" customHeight="1" x14ac:dyDescent="0.2">
      <c r="A147" s="276"/>
      <c r="B147" s="279"/>
      <c r="C147" s="296"/>
      <c r="D147" s="297"/>
      <c r="E147" s="311"/>
      <c r="F147" s="311"/>
      <c r="G147" s="304"/>
      <c r="H147" s="304"/>
      <c r="I147" s="307"/>
      <c r="J147" s="307"/>
      <c r="K147" s="311"/>
      <c r="L147" s="311"/>
      <c r="M147" s="265"/>
      <c r="N147" s="267"/>
      <c r="O147" s="270"/>
      <c r="P147" s="273"/>
      <c r="R147" s="34"/>
      <c r="S147" s="34" t="s">
        <v>1580</v>
      </c>
      <c r="U147" s="34"/>
      <c r="W147" s="34"/>
    </row>
    <row r="148" spans="1:28" ht="19.5" customHeight="1" x14ac:dyDescent="0.2">
      <c r="A148" s="276"/>
      <c r="B148" s="279"/>
      <c r="C148" s="296"/>
      <c r="D148" s="297"/>
      <c r="E148" s="311"/>
      <c r="F148" s="311"/>
      <c r="G148" s="304"/>
      <c r="H148" s="304"/>
      <c r="I148" s="307"/>
      <c r="J148" s="307"/>
      <c r="K148" s="311"/>
      <c r="L148" s="311"/>
      <c r="M148" s="265"/>
      <c r="N148" s="267"/>
      <c r="O148" s="270"/>
      <c r="P148" s="273"/>
      <c r="R148" s="34"/>
      <c r="S148" s="34"/>
      <c r="T148" t="s">
        <v>1577</v>
      </c>
      <c r="U148" s="34"/>
      <c r="W148" s="202" t="s">
        <v>182</v>
      </c>
      <c r="X148" s="226" t="s">
        <v>694</v>
      </c>
      <c r="Y148" s="223">
        <v>1022987</v>
      </c>
      <c r="Z148" s="358" t="s">
        <v>1581</v>
      </c>
      <c r="AA148" s="358"/>
    </row>
    <row r="149" spans="1:28" ht="19.5" customHeight="1" x14ac:dyDescent="0.2">
      <c r="A149" s="276"/>
      <c r="B149" s="279"/>
      <c r="C149" s="296"/>
      <c r="D149" s="297"/>
      <c r="E149" s="311"/>
      <c r="F149" s="311"/>
      <c r="G149" s="304"/>
      <c r="H149" s="304"/>
      <c r="I149" s="307"/>
      <c r="J149" s="307"/>
      <c r="K149" s="311"/>
      <c r="L149" s="311"/>
      <c r="M149" s="265"/>
      <c r="N149" s="267"/>
      <c r="O149" s="270"/>
      <c r="P149" s="273"/>
      <c r="R149" s="34"/>
      <c r="S149" s="34"/>
      <c r="T149" t="s">
        <v>1578</v>
      </c>
      <c r="U149" s="34"/>
      <c r="W149" s="202" t="s">
        <v>182</v>
      </c>
      <c r="X149" s="226" t="s">
        <v>694</v>
      </c>
      <c r="Y149" s="223">
        <v>1022987</v>
      </c>
      <c r="Z149" s="358" t="s">
        <v>1581</v>
      </c>
      <c r="AA149" s="358"/>
    </row>
    <row r="150" spans="1:28" ht="19.5" customHeight="1" x14ac:dyDescent="0.2">
      <c r="A150" s="276"/>
      <c r="B150" s="279"/>
      <c r="C150" s="296"/>
      <c r="D150" s="297"/>
      <c r="E150" s="311"/>
      <c r="F150" s="311"/>
      <c r="G150" s="304"/>
      <c r="H150" s="304"/>
      <c r="I150" s="307"/>
      <c r="J150" s="307"/>
      <c r="K150" s="311"/>
      <c r="L150" s="311"/>
      <c r="M150" s="265"/>
      <c r="N150" s="267"/>
      <c r="O150" s="270"/>
      <c r="P150" s="273"/>
      <c r="R150" s="34" t="s">
        <v>172</v>
      </c>
      <c r="S150" s="34" t="s">
        <v>32</v>
      </c>
      <c r="U150" s="34"/>
      <c r="W150" s="34"/>
    </row>
    <row r="151" spans="1:28" ht="19.5" customHeight="1" x14ac:dyDescent="0.2">
      <c r="A151" s="276"/>
      <c r="B151" s="279"/>
      <c r="C151" s="296"/>
      <c r="D151" s="297"/>
      <c r="E151" s="311"/>
      <c r="F151" s="311"/>
      <c r="G151" s="304"/>
      <c r="H151" s="304"/>
      <c r="I151" s="307"/>
      <c r="J151" s="307"/>
      <c r="K151" s="311"/>
      <c r="L151" s="311"/>
      <c r="M151" s="265"/>
      <c r="N151" s="267"/>
      <c r="O151" s="270"/>
      <c r="P151" s="273"/>
      <c r="R151" s="34"/>
      <c r="S151" s="34" t="s">
        <v>178</v>
      </c>
      <c r="U151" s="34"/>
      <c r="W151" s="34"/>
    </row>
    <row r="152" spans="1:28" ht="19.5" customHeight="1" x14ac:dyDescent="0.2">
      <c r="A152" s="276"/>
      <c r="B152" s="279"/>
      <c r="C152" s="296"/>
      <c r="D152" s="297"/>
      <c r="E152" s="311"/>
      <c r="F152" s="311"/>
      <c r="G152" s="304"/>
      <c r="H152" s="304"/>
      <c r="I152" s="307"/>
      <c r="J152" s="307"/>
      <c r="K152" s="311"/>
      <c r="L152" s="311"/>
      <c r="M152" s="265"/>
      <c r="N152" s="267"/>
      <c r="O152" s="270"/>
      <c r="P152" s="273"/>
      <c r="R152" s="34"/>
      <c r="S152" s="34" t="s">
        <v>914</v>
      </c>
      <c r="U152" s="34"/>
      <c r="W152" s="34"/>
    </row>
    <row r="153" spans="1:28" ht="19.5" customHeight="1" x14ac:dyDescent="0.2">
      <c r="A153" s="276"/>
      <c r="B153" s="279"/>
      <c r="C153" s="296"/>
      <c r="D153" s="297"/>
      <c r="E153" s="311"/>
      <c r="F153" s="311"/>
      <c r="G153" s="304"/>
      <c r="H153" s="304"/>
      <c r="I153" s="307"/>
      <c r="J153" s="307"/>
      <c r="K153" s="311"/>
      <c r="L153" s="311"/>
      <c r="M153" s="265"/>
      <c r="N153" s="267"/>
      <c r="O153" s="270"/>
      <c r="P153" s="273"/>
      <c r="R153" s="34"/>
      <c r="S153" s="34"/>
      <c r="T153" s="34" t="s">
        <v>545</v>
      </c>
      <c r="U153" s="314" t="s">
        <v>370</v>
      </c>
      <c r="V153" s="314"/>
      <c r="W153" s="202" t="s">
        <v>182</v>
      </c>
      <c r="X153" s="226" t="s">
        <v>694</v>
      </c>
      <c r="Y153" s="223">
        <v>1022897</v>
      </c>
      <c r="Z153" s="330" t="s">
        <v>1499</v>
      </c>
      <c r="AA153" s="330"/>
      <c r="AB153" s="330"/>
    </row>
    <row r="154" spans="1:28" ht="19.5" customHeight="1" x14ac:dyDescent="0.2">
      <c r="A154" s="277"/>
      <c r="B154" s="280"/>
      <c r="C154" s="298"/>
      <c r="D154" s="299"/>
      <c r="E154" s="312"/>
      <c r="F154" s="312"/>
      <c r="G154" s="305"/>
      <c r="H154" s="305"/>
      <c r="I154" s="308"/>
      <c r="J154" s="308"/>
      <c r="K154" s="312"/>
      <c r="L154" s="312"/>
      <c r="M154" s="264"/>
      <c r="N154" s="268"/>
      <c r="O154" s="271"/>
      <c r="P154" s="274"/>
      <c r="Q154" s="62">
        <v>0.29166666666666669</v>
      </c>
      <c r="W154" s="34"/>
    </row>
    <row r="155" spans="1:28" ht="19.5" customHeight="1" x14ac:dyDescent="0.2">
      <c r="A155" s="35" t="s">
        <v>34</v>
      </c>
      <c r="B155" s="36">
        <f>SUM(B136+1)</f>
        <v>45843</v>
      </c>
      <c r="C155" s="294"/>
      <c r="D155" s="295"/>
      <c r="E155" s="310"/>
      <c r="F155" s="310"/>
      <c r="G155" s="310"/>
      <c r="H155" s="310"/>
      <c r="I155" s="310"/>
      <c r="J155" s="310"/>
      <c r="K155" s="310"/>
      <c r="L155" s="310"/>
      <c r="M155" s="263">
        <f>(F155-E155)+(L155-K155)</f>
        <v>0</v>
      </c>
      <c r="N155" s="263">
        <f>(H155-G155)+(J155-I155)</f>
        <v>0</v>
      </c>
      <c r="O155" s="263">
        <f>(H155-G155)+(J155-I155)</f>
        <v>0</v>
      </c>
      <c r="P155" s="263">
        <f>SUM(M155:O156)</f>
        <v>0</v>
      </c>
    </row>
    <row r="156" spans="1:28" ht="19.5" customHeight="1" x14ac:dyDescent="0.2">
      <c r="A156" s="37" t="s">
        <v>35</v>
      </c>
      <c r="B156" s="36">
        <f>SUM(B155+1)</f>
        <v>45844</v>
      </c>
      <c r="C156" s="298"/>
      <c r="D156" s="299"/>
      <c r="E156" s="312"/>
      <c r="F156" s="312"/>
      <c r="G156" s="312"/>
      <c r="H156" s="312"/>
      <c r="I156" s="312"/>
      <c r="J156" s="312"/>
      <c r="K156" s="312"/>
      <c r="L156" s="312"/>
      <c r="M156" s="264"/>
      <c r="N156" s="264"/>
      <c r="O156" s="264"/>
      <c r="P156" s="264"/>
    </row>
    <row r="157" spans="1:28" ht="30" customHeight="1" x14ac:dyDescent="0.2">
      <c r="A157" s="38"/>
      <c r="B157" s="38"/>
      <c r="C157" s="38"/>
      <c r="D157" s="38"/>
      <c r="E157" s="39"/>
      <c r="F157" s="40"/>
      <c r="G157" s="40"/>
      <c r="H157" s="38"/>
      <c r="I157" s="38"/>
      <c r="J157" s="38"/>
      <c r="K157" s="41"/>
      <c r="L157" s="41"/>
      <c r="M157" s="41"/>
      <c r="N157" s="38"/>
    </row>
    <row r="158" spans="1:28" ht="30.75" customHeight="1" x14ac:dyDescent="0.2">
      <c r="A158" s="38"/>
      <c r="B158" s="38"/>
      <c r="C158" s="38"/>
      <c r="D158" s="38"/>
      <c r="F158" s="38"/>
      <c r="G158" s="38"/>
      <c r="H158" s="38"/>
      <c r="I158" s="38"/>
      <c r="J158" s="281" t="s">
        <v>36</v>
      </c>
      <c r="K158" s="281"/>
      <c r="L158" s="281"/>
      <c r="M158" s="108">
        <f>SUM(M9+M27+M67+M106+M136+M155+M156)</f>
        <v>0</v>
      </c>
      <c r="N158" s="110">
        <f>SUM(N9+N27+N67+N106+N136+N155+N156)</f>
        <v>0.82361111111111129</v>
      </c>
      <c r="O158" s="109">
        <f>SUM(O9+O27+O67+O106+O136+O155+O156)</f>
        <v>0.73402777777777772</v>
      </c>
      <c r="P158" s="111">
        <f>SUM(P9+P27+P67+P106+P136+P155+P156)</f>
        <v>1.557638888888889</v>
      </c>
    </row>
    <row r="159" spans="1:28" ht="30.75" customHeight="1" x14ac:dyDescent="0.2">
      <c r="A159" s="38"/>
      <c r="B159" s="38"/>
      <c r="C159" s="38"/>
      <c r="D159" s="38"/>
      <c r="F159" s="38"/>
      <c r="G159" s="38"/>
      <c r="H159" s="38"/>
      <c r="I159" s="38"/>
      <c r="J159" s="281" t="s">
        <v>37</v>
      </c>
      <c r="K159" s="281"/>
      <c r="L159" s="282"/>
      <c r="M159" s="42"/>
      <c r="N159" s="51">
        <f>SUM(Q9:Q156)</f>
        <v>1.4583333333333335</v>
      </c>
      <c r="O159" s="43"/>
    </row>
    <row r="160" spans="1:28" ht="30.75" customHeight="1" x14ac:dyDescent="0.2">
      <c r="A160" s="38"/>
      <c r="B160" s="38"/>
      <c r="C160" s="38"/>
      <c r="D160" s="38"/>
      <c r="F160" s="38"/>
      <c r="G160" s="38"/>
      <c r="H160" s="38"/>
      <c r="I160" s="38"/>
      <c r="J160" s="281" t="s">
        <v>38</v>
      </c>
      <c r="K160" s="281"/>
      <c r="L160" s="282"/>
      <c r="M160" s="42"/>
      <c r="N160" s="51">
        <f>SUM(P158-N159)</f>
        <v>9.9305555555555536E-2</v>
      </c>
      <c r="O160" s="43"/>
    </row>
    <row r="161" spans="1:15" ht="30.75" customHeight="1" x14ac:dyDescent="0.2">
      <c r="A161" s="38"/>
      <c r="B161" s="38"/>
      <c r="C161" s="38"/>
      <c r="D161" s="38"/>
      <c r="F161" s="38"/>
      <c r="G161" s="38"/>
      <c r="H161" s="38"/>
      <c r="I161" s="38"/>
      <c r="J161" s="281" t="s">
        <v>39</v>
      </c>
      <c r="K161" s="281"/>
      <c r="L161" s="282"/>
      <c r="M161" s="42"/>
      <c r="N161" s="51">
        <f>'SEM26'!N126</f>
        <v>9.8930555555555575</v>
      </c>
      <c r="O161" s="43"/>
    </row>
    <row r="162" spans="1:15" ht="30.75" customHeight="1" x14ac:dyDescent="0.2">
      <c r="H162" s="38"/>
      <c r="I162" s="38"/>
      <c r="J162" s="281" t="s">
        <v>40</v>
      </c>
      <c r="K162" s="281"/>
      <c r="L162" s="282"/>
      <c r="M162" s="44"/>
      <c r="N162" s="52">
        <f>N160+N161</f>
        <v>9.9923611111111121</v>
      </c>
      <c r="O162" s="45"/>
    </row>
    <row r="169" spans="1:15" x14ac:dyDescent="0.2">
      <c r="F169" s="38"/>
      <c r="G169" s="38"/>
      <c r="H169" s="38"/>
      <c r="I169" s="38"/>
    </row>
    <row r="170" spans="1:15" x14ac:dyDescent="0.2">
      <c r="F170" s="38"/>
      <c r="G170" s="38"/>
      <c r="H170" s="38"/>
      <c r="I170" s="38"/>
    </row>
    <row r="171" spans="1:15" x14ac:dyDescent="0.2">
      <c r="F171" s="38"/>
      <c r="G171" s="38"/>
      <c r="H171" s="38"/>
      <c r="I171" s="38"/>
    </row>
    <row r="172" spans="1:15" x14ac:dyDescent="0.2">
      <c r="F172" s="38"/>
      <c r="G172" s="38"/>
      <c r="H172" s="38"/>
      <c r="I172" s="38"/>
    </row>
    <row r="173" spans="1:15" x14ac:dyDescent="0.2">
      <c r="F173" s="38"/>
      <c r="G173" s="38"/>
      <c r="H173" s="38"/>
      <c r="I173" s="38"/>
    </row>
    <row r="174" spans="1:15" x14ac:dyDescent="0.2">
      <c r="F174" s="38"/>
      <c r="G174" s="38"/>
      <c r="H174" s="38"/>
      <c r="I174" s="38"/>
    </row>
  </sheetData>
  <mergeCells count="160">
    <mergeCell ref="U70:V70"/>
    <mergeCell ref="U87:V87"/>
    <mergeCell ref="U91:V91"/>
    <mergeCell ref="U95:V95"/>
    <mergeCell ref="U96:V96"/>
    <mergeCell ref="Y26:AA26"/>
    <mergeCell ref="U30:V30"/>
    <mergeCell ref="U35:V35"/>
    <mergeCell ref="U18:V18"/>
    <mergeCell ref="U25:V25"/>
    <mergeCell ref="X40:Z40"/>
    <mergeCell ref="Z44:AB44"/>
    <mergeCell ref="Z45:AB45"/>
    <mergeCell ref="V65:W65"/>
    <mergeCell ref="V53:W53"/>
    <mergeCell ref="W54:X54"/>
    <mergeCell ref="V55:W55"/>
    <mergeCell ref="U56:V56"/>
    <mergeCell ref="U57:V57"/>
    <mergeCell ref="U58:V58"/>
    <mergeCell ref="V59:W59"/>
    <mergeCell ref="V60:W60"/>
    <mergeCell ref="U61:V61"/>
    <mergeCell ref="Z76:AB76"/>
    <mergeCell ref="C155:D156"/>
    <mergeCell ref="Q6:Q7"/>
    <mergeCell ref="M136:M154"/>
    <mergeCell ref="N136:N154"/>
    <mergeCell ref="O136:O154"/>
    <mergeCell ref="P136:P154"/>
    <mergeCell ref="M106:M135"/>
    <mergeCell ref="N106:N135"/>
    <mergeCell ref="O106:O135"/>
    <mergeCell ref="P106:P135"/>
    <mergeCell ref="M67:M105"/>
    <mergeCell ref="N67:N105"/>
    <mergeCell ref="O67:O105"/>
    <mergeCell ref="P67:P105"/>
    <mergeCell ref="P9:P26"/>
    <mergeCell ref="P27:P66"/>
    <mergeCell ref="M9:M26"/>
    <mergeCell ref="M27:M66"/>
    <mergeCell ref="E136:E154"/>
    <mergeCell ref="F136:F154"/>
    <mergeCell ref="K9:K26"/>
    <mergeCell ref="K106:K135"/>
    <mergeCell ref="I106:I135"/>
    <mergeCell ref="I136:I154"/>
    <mergeCell ref="A1:N1"/>
    <mergeCell ref="G6:H6"/>
    <mergeCell ref="I6:J6"/>
    <mergeCell ref="K6:L6"/>
    <mergeCell ref="M6:P6"/>
    <mergeCell ref="J162:L162"/>
    <mergeCell ref="J158:L158"/>
    <mergeCell ref="J159:L159"/>
    <mergeCell ref="J160:L160"/>
    <mergeCell ref="J161:L161"/>
    <mergeCell ref="M155:M156"/>
    <mergeCell ref="N155:N156"/>
    <mergeCell ref="O155:O156"/>
    <mergeCell ref="N9:N26"/>
    <mergeCell ref="O9:O26"/>
    <mergeCell ref="N27:N66"/>
    <mergeCell ref="O27:O66"/>
    <mergeCell ref="C9:D26"/>
    <mergeCell ref="C27:D66"/>
    <mergeCell ref="C67:D105"/>
    <mergeCell ref="C106:D135"/>
    <mergeCell ref="C136:D154"/>
    <mergeCell ref="P155:P156"/>
    <mergeCell ref="A9:A26"/>
    <mergeCell ref="A136:A154"/>
    <mergeCell ref="B9:B26"/>
    <mergeCell ref="B27:B66"/>
    <mergeCell ref="B67:B105"/>
    <mergeCell ref="B106:B135"/>
    <mergeCell ref="B136:B154"/>
    <mergeCell ref="A27:A66"/>
    <mergeCell ref="A67:A105"/>
    <mergeCell ref="A106:A135"/>
    <mergeCell ref="J9:J26"/>
    <mergeCell ref="J27:J66"/>
    <mergeCell ref="J67:J105"/>
    <mergeCell ref="J106:J135"/>
    <mergeCell ref="J136:J154"/>
    <mergeCell ref="E9:E26"/>
    <mergeCell ref="F9:F26"/>
    <mergeCell ref="E27:E66"/>
    <mergeCell ref="F27:F66"/>
    <mergeCell ref="E67:E105"/>
    <mergeCell ref="F67:F105"/>
    <mergeCell ref="I27:I66"/>
    <mergeCell ref="I67:I105"/>
    <mergeCell ref="L9:L26"/>
    <mergeCell ref="K27:K66"/>
    <mergeCell ref="L27:L66"/>
    <mergeCell ref="K67:K105"/>
    <mergeCell ref="L67:L105"/>
    <mergeCell ref="I9:I26"/>
    <mergeCell ref="E106:E135"/>
    <mergeCell ref="F106:F135"/>
    <mergeCell ref="U13:V13"/>
    <mergeCell ref="G9:G26"/>
    <mergeCell ref="G27:G66"/>
    <mergeCell ref="G67:G105"/>
    <mergeCell ref="H9:H26"/>
    <mergeCell ref="H27:H66"/>
    <mergeCell ref="H67:H105"/>
    <mergeCell ref="U40:V40"/>
    <mergeCell ref="U44:V44"/>
    <mergeCell ref="U49:V49"/>
    <mergeCell ref="U50:V50"/>
    <mergeCell ref="V51:W51"/>
    <mergeCell ref="W52:X52"/>
    <mergeCell ref="U62:V62"/>
    <mergeCell ref="U63:V63"/>
    <mergeCell ref="V64:W64"/>
    <mergeCell ref="E155:E156"/>
    <mergeCell ref="F155:F156"/>
    <mergeCell ref="G155:G156"/>
    <mergeCell ref="H155:H156"/>
    <mergeCell ref="I155:I156"/>
    <mergeCell ref="L106:L135"/>
    <mergeCell ref="K136:K154"/>
    <mergeCell ref="L136:L154"/>
    <mergeCell ref="G106:G135"/>
    <mergeCell ref="G136:G154"/>
    <mergeCell ref="H106:H135"/>
    <mergeCell ref="H136:H154"/>
    <mergeCell ref="Z77:AB77"/>
    <mergeCell ref="U100:V100"/>
    <mergeCell ref="Z100:AB100"/>
    <mergeCell ref="U144:V144"/>
    <mergeCell ref="U140:V140"/>
    <mergeCell ref="U141:V141"/>
    <mergeCell ref="U142:V142"/>
    <mergeCell ref="J155:J156"/>
    <mergeCell ref="K155:K156"/>
    <mergeCell ref="L155:L156"/>
    <mergeCell ref="AA87:AC87"/>
    <mergeCell ref="U153:V153"/>
    <mergeCell ref="Z153:AB153"/>
    <mergeCell ref="X142:Z142"/>
    <mergeCell ref="Z140:AB140"/>
    <mergeCell ref="Z144:AB144"/>
    <mergeCell ref="Z148:AA148"/>
    <mergeCell ref="Z149:AA149"/>
    <mergeCell ref="X95:Z95"/>
    <mergeCell ref="X96:Z96"/>
    <mergeCell ref="U76:V76"/>
    <mergeCell ref="U77:V77"/>
    <mergeCell ref="U117:V117"/>
    <mergeCell ref="U118:V118"/>
    <mergeCell ref="U129:V129"/>
    <mergeCell ref="U130:V130"/>
    <mergeCell ref="U131:V131"/>
    <mergeCell ref="T110:U110"/>
    <mergeCell ref="T111:U111"/>
    <mergeCell ref="T112:U112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18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Feuil98">
    <pageSetUpPr fitToPage="1"/>
  </sheetPr>
  <dimension ref="A1:AB101"/>
  <sheetViews>
    <sheetView topLeftCell="A4" zoomScale="90" workbookViewId="0">
      <selection activeCell="V22" sqref="V22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4.7109375" customWidth="1"/>
    <col min="21" max="21" width="13.85546875" customWidth="1"/>
    <col min="22" max="22" width="16.5703125" customWidth="1"/>
    <col min="23" max="23" width="11.42578125" customWidth="1"/>
  </cols>
  <sheetData>
    <row r="1" spans="1:26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6" ht="60.6" hidden="1" customHeight="1" x14ac:dyDescent="0.2"/>
    <row r="3" spans="1:26" s="3" customFormat="1" ht="12.75" customHeight="1" x14ac:dyDescent="0.2">
      <c r="K3" s="4"/>
      <c r="L3" s="4"/>
      <c r="M3" s="4"/>
      <c r="O3" s="5"/>
      <c r="P3" s="5"/>
      <c r="Q3" s="60"/>
    </row>
    <row r="4" spans="1:26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6" ht="39" customHeight="1" x14ac:dyDescent="0.2">
      <c r="A5" s="12" t="s">
        <v>102</v>
      </c>
      <c r="B5" s="13" t="s">
        <v>3</v>
      </c>
      <c r="C5" s="14">
        <f>SUM('SEM27'!B156+1)</f>
        <v>45845</v>
      </c>
      <c r="D5" s="15" t="s">
        <v>4</v>
      </c>
      <c r="E5" s="16">
        <f>SUM(B83)</f>
        <v>45851</v>
      </c>
      <c r="F5" s="17"/>
      <c r="G5" s="17"/>
      <c r="H5" s="17"/>
      <c r="I5" s="17"/>
      <c r="J5" s="17"/>
      <c r="K5" s="18"/>
      <c r="L5" s="18"/>
      <c r="P5" s="19"/>
    </row>
    <row r="6" spans="1:26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6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6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6" ht="19.5" customHeight="1" x14ac:dyDescent="0.2">
      <c r="A9" s="275" t="s">
        <v>20</v>
      </c>
      <c r="B9" s="278">
        <f>SUM(C5)</f>
        <v>45845</v>
      </c>
      <c r="C9" s="294" t="s">
        <v>1600</v>
      </c>
      <c r="D9" s="295"/>
      <c r="E9" s="370"/>
      <c r="F9" s="370"/>
      <c r="G9" s="373">
        <v>0.33750000000000002</v>
      </c>
      <c r="H9" s="373">
        <v>0.51388888888888884</v>
      </c>
      <c r="I9" s="324">
        <v>0.56944444444444442</v>
      </c>
      <c r="J9" s="324">
        <v>0.75347222222222221</v>
      </c>
      <c r="K9" s="184"/>
      <c r="L9" s="185"/>
      <c r="M9" s="318">
        <f>(F34-E34)+(L34-K34)</f>
        <v>0</v>
      </c>
      <c r="N9" s="364">
        <f>(H9-G9)</f>
        <v>0.17638888888888882</v>
      </c>
      <c r="O9" s="321">
        <f>(J9-I9)</f>
        <v>0.18402777777777779</v>
      </c>
      <c r="P9" s="367">
        <f>SUM(M9:O34)</f>
        <v>0.36041666666666661</v>
      </c>
      <c r="R9" s="34" t="s">
        <v>1099</v>
      </c>
      <c r="S9" s="34" t="s">
        <v>23</v>
      </c>
      <c r="V9" s="34"/>
    </row>
    <row r="10" spans="1:26" ht="19.5" customHeight="1" x14ac:dyDescent="0.2">
      <c r="A10" s="276"/>
      <c r="B10" s="279"/>
      <c r="C10" s="296"/>
      <c r="D10" s="297"/>
      <c r="E10" s="371"/>
      <c r="F10" s="371"/>
      <c r="G10" s="374"/>
      <c r="H10" s="374"/>
      <c r="I10" s="325"/>
      <c r="J10" s="325"/>
      <c r="K10" s="181"/>
      <c r="L10" s="182"/>
      <c r="M10" s="319"/>
      <c r="N10" s="365"/>
      <c r="O10" s="322"/>
      <c r="P10" s="368"/>
      <c r="S10" s="34" t="s">
        <v>1100</v>
      </c>
    </row>
    <row r="11" spans="1:26" ht="19.5" customHeight="1" x14ac:dyDescent="0.2">
      <c r="A11" s="276"/>
      <c r="B11" s="279"/>
      <c r="C11" s="296"/>
      <c r="D11" s="297"/>
      <c r="E11" s="371"/>
      <c r="F11" s="371"/>
      <c r="G11" s="374"/>
      <c r="H11" s="374"/>
      <c r="I11" s="325"/>
      <c r="J11" s="325"/>
      <c r="K11" s="181"/>
      <c r="L11" s="182"/>
      <c r="M11" s="319"/>
      <c r="N11" s="365"/>
      <c r="O11" s="322"/>
      <c r="P11" s="368"/>
      <c r="S11" s="34" t="s">
        <v>1582</v>
      </c>
      <c r="W11" s="202" t="s">
        <v>182</v>
      </c>
    </row>
    <row r="12" spans="1:26" ht="19.5" customHeight="1" x14ac:dyDescent="0.2">
      <c r="A12" s="276"/>
      <c r="B12" s="279"/>
      <c r="C12" s="296"/>
      <c r="D12" s="297"/>
      <c r="E12" s="371"/>
      <c r="F12" s="371"/>
      <c r="G12" s="374"/>
      <c r="H12" s="374"/>
      <c r="I12" s="325"/>
      <c r="J12" s="325"/>
      <c r="K12" s="181"/>
      <c r="L12" s="182"/>
      <c r="M12" s="319"/>
      <c r="N12" s="365"/>
      <c r="O12" s="322"/>
      <c r="P12" s="368"/>
      <c r="R12" s="34"/>
      <c r="S12" s="34" t="s">
        <v>1583</v>
      </c>
      <c r="Z12" s="202" t="s">
        <v>182</v>
      </c>
    </row>
    <row r="13" spans="1:26" ht="19.5" customHeight="1" x14ac:dyDescent="0.2">
      <c r="A13" s="276"/>
      <c r="B13" s="279"/>
      <c r="C13" s="296"/>
      <c r="D13" s="297"/>
      <c r="E13" s="371"/>
      <c r="F13" s="371"/>
      <c r="G13" s="374"/>
      <c r="H13" s="374"/>
      <c r="I13" s="325"/>
      <c r="J13" s="325"/>
      <c r="K13" s="181"/>
      <c r="L13" s="182"/>
      <c r="M13" s="319"/>
      <c r="N13" s="365"/>
      <c r="O13" s="322"/>
      <c r="P13" s="368"/>
      <c r="S13" s="34"/>
      <c r="T13" s="214" t="s">
        <v>1586</v>
      </c>
      <c r="U13" s="191"/>
      <c r="V13" s="191"/>
      <c r="W13" s="191"/>
      <c r="X13" s="191"/>
    </row>
    <row r="14" spans="1:26" ht="19.5" customHeight="1" x14ac:dyDescent="0.2">
      <c r="A14" s="276"/>
      <c r="B14" s="279"/>
      <c r="C14" s="296"/>
      <c r="D14" s="297"/>
      <c r="E14" s="371"/>
      <c r="F14" s="371"/>
      <c r="G14" s="374"/>
      <c r="H14" s="374"/>
      <c r="I14" s="325"/>
      <c r="J14" s="325"/>
      <c r="K14" s="181"/>
      <c r="L14" s="182"/>
      <c r="M14" s="319"/>
      <c r="N14" s="365"/>
      <c r="O14" s="322"/>
      <c r="P14" s="368"/>
      <c r="S14" s="34" t="s">
        <v>1593</v>
      </c>
      <c r="T14" s="34"/>
      <c r="W14" s="202" t="s">
        <v>182</v>
      </c>
    </row>
    <row r="15" spans="1:26" ht="19.5" customHeight="1" x14ac:dyDescent="0.2">
      <c r="A15" s="276"/>
      <c r="B15" s="279"/>
      <c r="C15" s="296"/>
      <c r="D15" s="297"/>
      <c r="E15" s="371"/>
      <c r="F15" s="371"/>
      <c r="G15" s="374"/>
      <c r="H15" s="374"/>
      <c r="I15" s="325"/>
      <c r="J15" s="325"/>
      <c r="K15" s="181"/>
      <c r="L15" s="182"/>
      <c r="M15" s="319"/>
      <c r="N15" s="365"/>
      <c r="O15" s="322"/>
      <c r="P15" s="368"/>
      <c r="S15" s="34" t="s">
        <v>1594</v>
      </c>
      <c r="T15" s="34"/>
      <c r="W15" s="34"/>
    </row>
    <row r="16" spans="1:26" ht="19.5" customHeight="1" x14ac:dyDescent="0.2">
      <c r="A16" s="276"/>
      <c r="B16" s="279"/>
      <c r="C16" s="296"/>
      <c r="D16" s="297"/>
      <c r="E16" s="371"/>
      <c r="F16" s="371"/>
      <c r="G16" s="374"/>
      <c r="H16" s="374"/>
      <c r="I16" s="325"/>
      <c r="J16" s="325"/>
      <c r="K16" s="181"/>
      <c r="L16" s="182"/>
      <c r="M16" s="319"/>
      <c r="N16" s="365"/>
      <c r="O16" s="322"/>
      <c r="P16" s="368"/>
      <c r="S16" s="34"/>
      <c r="T16" s="34" t="s">
        <v>1595</v>
      </c>
      <c r="U16" s="34" t="s">
        <v>853</v>
      </c>
      <c r="V16" s="202" t="s">
        <v>182</v>
      </c>
      <c r="W16" s="34"/>
    </row>
    <row r="17" spans="1:28" ht="19.5" customHeight="1" x14ac:dyDescent="0.2">
      <c r="A17" s="276"/>
      <c r="B17" s="279"/>
      <c r="C17" s="296"/>
      <c r="D17" s="297"/>
      <c r="E17" s="371"/>
      <c r="F17" s="371"/>
      <c r="G17" s="374"/>
      <c r="H17" s="374"/>
      <c r="I17" s="325"/>
      <c r="J17" s="325"/>
      <c r="K17" s="181"/>
      <c r="L17" s="182"/>
      <c r="M17" s="319"/>
      <c r="N17" s="365"/>
      <c r="O17" s="322"/>
      <c r="P17" s="368"/>
      <c r="S17" s="34"/>
      <c r="T17" s="34"/>
      <c r="U17" s="34" t="s">
        <v>1596</v>
      </c>
      <c r="V17" s="202" t="s">
        <v>182</v>
      </c>
      <c r="W17" s="34"/>
    </row>
    <row r="18" spans="1:28" ht="19.5" customHeight="1" x14ac:dyDescent="0.2">
      <c r="A18" s="276"/>
      <c r="B18" s="279"/>
      <c r="C18" s="296"/>
      <c r="D18" s="297"/>
      <c r="E18" s="371"/>
      <c r="F18" s="371"/>
      <c r="G18" s="374"/>
      <c r="H18" s="374"/>
      <c r="I18" s="325"/>
      <c r="J18" s="325"/>
      <c r="K18" s="181"/>
      <c r="L18" s="182"/>
      <c r="M18" s="319"/>
      <c r="N18" s="365"/>
      <c r="O18" s="322"/>
      <c r="P18" s="368"/>
      <c r="S18" s="34"/>
      <c r="T18" s="34" t="s">
        <v>1597</v>
      </c>
      <c r="U18" s="34" t="s">
        <v>1598</v>
      </c>
      <c r="V18" s="202" t="s">
        <v>182</v>
      </c>
      <c r="W18" s="34"/>
    </row>
    <row r="19" spans="1:28" ht="19.5" customHeight="1" x14ac:dyDescent="0.2">
      <c r="A19" s="276"/>
      <c r="B19" s="279"/>
      <c r="C19" s="296"/>
      <c r="D19" s="297"/>
      <c r="E19" s="371"/>
      <c r="F19" s="371"/>
      <c r="G19" s="374"/>
      <c r="H19" s="374"/>
      <c r="I19" s="325"/>
      <c r="J19" s="325"/>
      <c r="K19" s="181"/>
      <c r="L19" s="182"/>
      <c r="M19" s="319"/>
      <c r="N19" s="365"/>
      <c r="O19" s="322"/>
      <c r="P19" s="368"/>
      <c r="S19" s="34"/>
      <c r="T19" s="34"/>
      <c r="U19" s="34" t="s">
        <v>188</v>
      </c>
      <c r="V19" s="202" t="s">
        <v>182</v>
      </c>
      <c r="W19" s="34"/>
    </row>
    <row r="20" spans="1:28" ht="19.5" customHeight="1" x14ac:dyDescent="0.2">
      <c r="A20" s="276"/>
      <c r="B20" s="279"/>
      <c r="C20" s="296"/>
      <c r="D20" s="297"/>
      <c r="E20" s="371"/>
      <c r="F20" s="371"/>
      <c r="G20" s="374"/>
      <c r="H20" s="374"/>
      <c r="I20" s="325"/>
      <c r="J20" s="325"/>
      <c r="K20" s="181"/>
      <c r="L20" s="182"/>
      <c r="M20" s="319"/>
      <c r="N20" s="365"/>
      <c r="O20" s="322"/>
      <c r="P20" s="368"/>
      <c r="R20" s="34" t="s">
        <v>27</v>
      </c>
      <c r="S20" s="34" t="s">
        <v>24</v>
      </c>
      <c r="T20" s="34"/>
    </row>
    <row r="21" spans="1:28" ht="19.5" customHeight="1" x14ac:dyDescent="0.2">
      <c r="A21" s="276"/>
      <c r="B21" s="279"/>
      <c r="C21" s="296"/>
      <c r="D21" s="297"/>
      <c r="E21" s="371"/>
      <c r="F21" s="371"/>
      <c r="G21" s="374"/>
      <c r="H21" s="374"/>
      <c r="I21" s="325"/>
      <c r="J21" s="325"/>
      <c r="K21" s="181"/>
      <c r="L21" s="182"/>
      <c r="M21" s="319"/>
      <c r="N21" s="365"/>
      <c r="O21" s="322"/>
      <c r="P21" s="368"/>
      <c r="S21" s="34" t="s">
        <v>1587</v>
      </c>
      <c r="U21" s="205" t="s">
        <v>644</v>
      </c>
    </row>
    <row r="22" spans="1:28" ht="19.5" customHeight="1" x14ac:dyDescent="0.2">
      <c r="A22" s="276"/>
      <c r="B22" s="279"/>
      <c r="C22" s="296"/>
      <c r="D22" s="297"/>
      <c r="E22" s="371"/>
      <c r="F22" s="371"/>
      <c r="G22" s="374"/>
      <c r="H22" s="374"/>
      <c r="I22" s="325"/>
      <c r="J22" s="325"/>
      <c r="K22" s="181"/>
      <c r="L22" s="182"/>
      <c r="M22" s="319"/>
      <c r="N22" s="365"/>
      <c r="O22" s="322"/>
      <c r="P22" s="368"/>
      <c r="S22" s="34" t="s">
        <v>1589</v>
      </c>
      <c r="U22" s="34"/>
      <c r="V22" s="205" t="s">
        <v>644</v>
      </c>
    </row>
    <row r="23" spans="1:28" ht="19.5" customHeight="1" x14ac:dyDescent="0.2">
      <c r="A23" s="276"/>
      <c r="B23" s="279"/>
      <c r="C23" s="296"/>
      <c r="D23" s="297"/>
      <c r="E23" s="371"/>
      <c r="F23" s="371"/>
      <c r="G23" s="374"/>
      <c r="H23" s="374"/>
      <c r="I23" s="325"/>
      <c r="J23" s="325"/>
      <c r="K23" s="181"/>
      <c r="L23" s="182"/>
      <c r="M23" s="319"/>
      <c r="N23" s="365"/>
      <c r="O23" s="322"/>
      <c r="P23" s="368"/>
      <c r="R23" s="34" t="s">
        <v>242</v>
      </c>
      <c r="S23" s="34" t="s">
        <v>24</v>
      </c>
    </row>
    <row r="24" spans="1:28" ht="19.5" customHeight="1" x14ac:dyDescent="0.2">
      <c r="A24" s="276"/>
      <c r="B24" s="279"/>
      <c r="C24" s="296"/>
      <c r="D24" s="297"/>
      <c r="E24" s="371"/>
      <c r="F24" s="371"/>
      <c r="G24" s="374"/>
      <c r="H24" s="374"/>
      <c r="I24" s="325"/>
      <c r="J24" s="325"/>
      <c r="K24" s="181"/>
      <c r="L24" s="182"/>
      <c r="M24" s="319"/>
      <c r="N24" s="365"/>
      <c r="O24" s="322"/>
      <c r="P24" s="368"/>
      <c r="S24" s="34" t="s">
        <v>612</v>
      </c>
    </row>
    <row r="25" spans="1:28" ht="19.5" customHeight="1" x14ac:dyDescent="0.2">
      <c r="A25" s="276"/>
      <c r="B25" s="279"/>
      <c r="C25" s="296"/>
      <c r="D25" s="297"/>
      <c r="E25" s="371"/>
      <c r="F25" s="371"/>
      <c r="G25" s="374"/>
      <c r="H25" s="374"/>
      <c r="I25" s="325"/>
      <c r="J25" s="325"/>
      <c r="K25" s="181"/>
      <c r="L25" s="182"/>
      <c r="M25" s="319"/>
      <c r="N25" s="365"/>
      <c r="O25" s="322"/>
      <c r="P25" s="368"/>
      <c r="S25" s="34" t="s">
        <v>1588</v>
      </c>
      <c r="U25" s="202" t="s">
        <v>182</v>
      </c>
    </row>
    <row r="26" spans="1:28" ht="19.5" customHeight="1" x14ac:dyDescent="0.2">
      <c r="A26" s="276"/>
      <c r="B26" s="279"/>
      <c r="C26" s="296"/>
      <c r="D26" s="297"/>
      <c r="E26" s="371"/>
      <c r="F26" s="371"/>
      <c r="G26" s="374"/>
      <c r="H26" s="374"/>
      <c r="I26" s="325"/>
      <c r="J26" s="325"/>
      <c r="K26" s="181"/>
      <c r="L26" s="182"/>
      <c r="M26" s="319"/>
      <c r="N26" s="365"/>
      <c r="O26" s="322"/>
      <c r="P26" s="368"/>
      <c r="R26" s="34" t="s">
        <v>1590</v>
      </c>
      <c r="S26" s="34" t="s">
        <v>33</v>
      </c>
    </row>
    <row r="27" spans="1:28" ht="19.5" customHeight="1" x14ac:dyDescent="0.2">
      <c r="A27" s="276"/>
      <c r="B27" s="279"/>
      <c r="C27" s="296"/>
      <c r="D27" s="297"/>
      <c r="E27" s="371"/>
      <c r="F27" s="371"/>
      <c r="G27" s="374"/>
      <c r="H27" s="374"/>
      <c r="I27" s="325"/>
      <c r="J27" s="325"/>
      <c r="K27" s="181"/>
      <c r="L27" s="182"/>
      <c r="M27" s="319"/>
      <c r="N27" s="365"/>
      <c r="O27" s="322"/>
      <c r="P27" s="368"/>
      <c r="R27" s="34"/>
      <c r="S27" s="34" t="s">
        <v>1591</v>
      </c>
    </row>
    <row r="28" spans="1:28" ht="19.5" customHeight="1" x14ac:dyDescent="0.2">
      <c r="A28" s="276"/>
      <c r="B28" s="279"/>
      <c r="C28" s="296"/>
      <c r="D28" s="297"/>
      <c r="E28" s="371"/>
      <c r="F28" s="371"/>
      <c r="G28" s="374"/>
      <c r="H28" s="374"/>
      <c r="I28" s="325"/>
      <c r="J28" s="325"/>
      <c r="K28" s="181"/>
      <c r="L28" s="182"/>
      <c r="M28" s="319"/>
      <c r="N28" s="365"/>
      <c r="O28" s="322"/>
      <c r="P28" s="368"/>
      <c r="S28" s="34" t="s">
        <v>1592</v>
      </c>
      <c r="U28" s="202" t="s">
        <v>182</v>
      </c>
    </row>
    <row r="29" spans="1:28" ht="19.5" customHeight="1" x14ac:dyDescent="0.2">
      <c r="A29" s="276"/>
      <c r="B29" s="279"/>
      <c r="C29" s="296"/>
      <c r="D29" s="297"/>
      <c r="E29" s="371"/>
      <c r="F29" s="371"/>
      <c r="G29" s="374"/>
      <c r="H29" s="374"/>
      <c r="I29" s="325"/>
      <c r="J29" s="325"/>
      <c r="K29" s="181"/>
      <c r="L29" s="182"/>
      <c r="M29" s="319"/>
      <c r="N29" s="365"/>
      <c r="O29" s="322"/>
      <c r="P29" s="368"/>
      <c r="S29" s="34" t="s">
        <v>1599</v>
      </c>
    </row>
    <row r="30" spans="1:28" ht="19.5" customHeight="1" x14ac:dyDescent="0.2">
      <c r="A30" s="276"/>
      <c r="B30" s="279"/>
      <c r="C30" s="296"/>
      <c r="D30" s="297"/>
      <c r="E30" s="371"/>
      <c r="F30" s="371"/>
      <c r="G30" s="374"/>
      <c r="H30" s="374"/>
      <c r="I30" s="325"/>
      <c r="J30" s="325"/>
      <c r="K30" s="181"/>
      <c r="L30" s="182"/>
      <c r="M30" s="319"/>
      <c r="N30" s="365"/>
      <c r="O30" s="322"/>
      <c r="P30" s="368"/>
      <c r="R30" s="34" t="s">
        <v>225</v>
      </c>
      <c r="S30" s="34" t="s">
        <v>32</v>
      </c>
    </row>
    <row r="31" spans="1:28" ht="19.5" customHeight="1" x14ac:dyDescent="0.2">
      <c r="A31" s="276"/>
      <c r="B31" s="279"/>
      <c r="C31" s="296"/>
      <c r="D31" s="297"/>
      <c r="E31" s="371"/>
      <c r="F31" s="371"/>
      <c r="G31" s="374"/>
      <c r="H31" s="374"/>
      <c r="I31" s="325"/>
      <c r="J31" s="325"/>
      <c r="K31" s="181"/>
      <c r="L31" s="182"/>
      <c r="M31" s="319"/>
      <c r="N31" s="365"/>
      <c r="O31" s="322"/>
      <c r="P31" s="368"/>
      <c r="R31" s="34"/>
      <c r="S31" s="34" t="s">
        <v>1553</v>
      </c>
    </row>
    <row r="32" spans="1:28" ht="19.5" customHeight="1" x14ac:dyDescent="0.2">
      <c r="A32" s="276"/>
      <c r="B32" s="279"/>
      <c r="C32" s="296"/>
      <c r="D32" s="297"/>
      <c r="E32" s="371"/>
      <c r="F32" s="371"/>
      <c r="G32" s="374"/>
      <c r="H32" s="374"/>
      <c r="I32" s="325"/>
      <c r="J32" s="325"/>
      <c r="K32" s="181"/>
      <c r="L32" s="182"/>
      <c r="M32" s="319"/>
      <c r="N32" s="365"/>
      <c r="O32" s="322"/>
      <c r="P32" s="368"/>
      <c r="R32" s="34"/>
      <c r="S32" s="34" t="s">
        <v>1601</v>
      </c>
      <c r="Y32" s="202" t="s">
        <v>182</v>
      </c>
      <c r="Z32" s="358" t="s">
        <v>1579</v>
      </c>
      <c r="AA32" s="358"/>
      <c r="AB32" s="358"/>
    </row>
    <row r="33" spans="1:26" ht="19.5" customHeight="1" x14ac:dyDescent="0.2">
      <c r="A33" s="276"/>
      <c r="B33" s="279"/>
      <c r="C33" s="296"/>
      <c r="D33" s="297"/>
      <c r="E33" s="371"/>
      <c r="F33" s="371"/>
      <c r="G33" s="374"/>
      <c r="H33" s="374"/>
      <c r="I33" s="325"/>
      <c r="J33" s="325"/>
      <c r="K33" s="181"/>
      <c r="L33" s="182"/>
      <c r="M33" s="319"/>
      <c r="N33" s="365"/>
      <c r="O33" s="322"/>
      <c r="P33" s="368"/>
      <c r="S33" s="34"/>
    </row>
    <row r="34" spans="1:26" ht="19.5" customHeight="1" x14ac:dyDescent="0.2">
      <c r="A34" s="277"/>
      <c r="B34" s="280"/>
      <c r="C34" s="298"/>
      <c r="D34" s="299"/>
      <c r="E34" s="372"/>
      <c r="F34" s="372"/>
      <c r="G34" s="375"/>
      <c r="H34" s="375"/>
      <c r="I34" s="326"/>
      <c r="J34" s="326"/>
      <c r="K34" s="183"/>
      <c r="L34" s="183"/>
      <c r="M34" s="320"/>
      <c r="N34" s="366"/>
      <c r="O34" s="323"/>
      <c r="P34" s="369"/>
      <c r="Q34" s="62">
        <v>0.29166666666666669</v>
      </c>
    </row>
    <row r="35" spans="1:26" ht="19.5" customHeight="1" x14ac:dyDescent="0.2">
      <c r="A35" s="275" t="s">
        <v>22</v>
      </c>
      <c r="B35" s="278">
        <f>SUM(B9+1)</f>
        <v>45846</v>
      </c>
      <c r="C35" s="294" t="s">
        <v>1609</v>
      </c>
      <c r="D35" s="295"/>
      <c r="E35" s="370"/>
      <c r="F35" s="370"/>
      <c r="G35" s="373">
        <v>0.33819444444444446</v>
      </c>
      <c r="H35" s="373">
        <v>0.52083333333333337</v>
      </c>
      <c r="I35" s="324">
        <v>0.55208333333333337</v>
      </c>
      <c r="J35" s="324">
        <v>0.72916666666666663</v>
      </c>
      <c r="K35" s="184"/>
      <c r="L35" s="185"/>
      <c r="M35" s="318">
        <f>(F52-E52)+(L52-K52)</f>
        <v>0</v>
      </c>
      <c r="N35" s="364">
        <f>(H35-G35)</f>
        <v>0.18263888888888891</v>
      </c>
      <c r="O35" s="321">
        <f>(J35-I35)</f>
        <v>0.17708333333333326</v>
      </c>
      <c r="P35" s="367">
        <f>SUM(M35:O52)</f>
        <v>0.35972222222222217</v>
      </c>
      <c r="R35" s="34" t="s">
        <v>1423</v>
      </c>
      <c r="S35" s="34"/>
      <c r="U35" s="34"/>
    </row>
    <row r="36" spans="1:26" ht="19.5" customHeight="1" x14ac:dyDescent="0.2">
      <c r="A36" s="276"/>
      <c r="B36" s="279"/>
      <c r="C36" s="296"/>
      <c r="D36" s="297"/>
      <c r="E36" s="371"/>
      <c r="F36" s="371"/>
      <c r="G36" s="374"/>
      <c r="H36" s="374"/>
      <c r="I36" s="325"/>
      <c r="J36" s="325"/>
      <c r="K36" s="181"/>
      <c r="L36" s="182"/>
      <c r="M36" s="319"/>
      <c r="N36" s="365"/>
      <c r="O36" s="322"/>
      <c r="P36" s="368"/>
      <c r="R36" s="34"/>
      <c r="S36" s="34" t="s">
        <v>148</v>
      </c>
      <c r="W36" s="34"/>
    </row>
    <row r="37" spans="1:26" ht="19.5" customHeight="1" x14ac:dyDescent="0.2">
      <c r="A37" s="276"/>
      <c r="B37" s="279"/>
      <c r="C37" s="296"/>
      <c r="D37" s="297"/>
      <c r="E37" s="371"/>
      <c r="F37" s="371"/>
      <c r="G37" s="374"/>
      <c r="H37" s="374"/>
      <c r="I37" s="325"/>
      <c r="J37" s="325"/>
      <c r="K37" s="181"/>
      <c r="L37" s="182"/>
      <c r="M37" s="319"/>
      <c r="N37" s="365"/>
      <c r="O37" s="322"/>
      <c r="P37" s="368"/>
      <c r="R37" s="34"/>
      <c r="S37" s="34" t="s">
        <v>1584</v>
      </c>
      <c r="W37" s="34"/>
      <c r="X37" s="205" t="s">
        <v>644</v>
      </c>
    </row>
    <row r="38" spans="1:26" ht="19.5" customHeight="1" x14ac:dyDescent="0.2">
      <c r="A38" s="276"/>
      <c r="B38" s="279"/>
      <c r="C38" s="296"/>
      <c r="D38" s="297"/>
      <c r="E38" s="371"/>
      <c r="F38" s="371"/>
      <c r="G38" s="374"/>
      <c r="H38" s="374"/>
      <c r="I38" s="325"/>
      <c r="J38" s="325"/>
      <c r="K38" s="181"/>
      <c r="L38" s="182"/>
      <c r="M38" s="319"/>
      <c r="N38" s="365"/>
      <c r="O38" s="322"/>
      <c r="P38" s="368"/>
      <c r="R38" s="34"/>
      <c r="S38" s="34" t="s">
        <v>1585</v>
      </c>
      <c r="W38" s="34"/>
      <c r="X38" s="205" t="s">
        <v>644</v>
      </c>
    </row>
    <row r="39" spans="1:26" ht="19.5" customHeight="1" x14ac:dyDescent="0.2">
      <c r="A39" s="276"/>
      <c r="B39" s="279"/>
      <c r="C39" s="296"/>
      <c r="D39" s="297"/>
      <c r="E39" s="371"/>
      <c r="F39" s="371"/>
      <c r="G39" s="374"/>
      <c r="H39" s="374"/>
      <c r="I39" s="325"/>
      <c r="J39" s="325"/>
      <c r="K39" s="181"/>
      <c r="L39" s="182"/>
      <c r="M39" s="319"/>
      <c r="N39" s="365"/>
      <c r="O39" s="322"/>
      <c r="P39" s="368"/>
      <c r="R39" s="34" t="s">
        <v>1099</v>
      </c>
      <c r="S39" s="34" t="s">
        <v>32</v>
      </c>
      <c r="W39" s="34"/>
      <c r="X39" s="34"/>
    </row>
    <row r="40" spans="1:26" ht="19.5" customHeight="1" x14ac:dyDescent="0.2">
      <c r="A40" s="276"/>
      <c r="B40" s="279"/>
      <c r="C40" s="296"/>
      <c r="D40" s="297"/>
      <c r="E40" s="371"/>
      <c r="F40" s="371"/>
      <c r="G40" s="374"/>
      <c r="H40" s="374"/>
      <c r="I40" s="325"/>
      <c r="J40" s="325"/>
      <c r="K40" s="181"/>
      <c r="L40" s="182"/>
      <c r="M40" s="319"/>
      <c r="N40" s="365"/>
      <c r="O40" s="322"/>
      <c r="P40" s="368"/>
      <c r="R40" s="34"/>
      <c r="S40" s="34" t="s">
        <v>1100</v>
      </c>
      <c r="W40" s="34"/>
      <c r="X40" s="34"/>
    </row>
    <row r="41" spans="1:26" ht="19.5" customHeight="1" x14ac:dyDescent="0.2">
      <c r="A41" s="276"/>
      <c r="B41" s="279"/>
      <c r="C41" s="296"/>
      <c r="D41" s="297"/>
      <c r="E41" s="371"/>
      <c r="F41" s="371"/>
      <c r="G41" s="374"/>
      <c r="H41" s="374"/>
      <c r="I41" s="325"/>
      <c r="J41" s="325"/>
      <c r="K41" s="181"/>
      <c r="L41" s="182"/>
      <c r="M41" s="319"/>
      <c r="N41" s="365"/>
      <c r="O41" s="322"/>
      <c r="P41" s="368"/>
      <c r="R41" s="34"/>
      <c r="S41" s="34" t="s">
        <v>1602</v>
      </c>
      <c r="W41" s="229" t="s">
        <v>1603</v>
      </c>
      <c r="X41" s="330" t="s">
        <v>1604</v>
      </c>
      <c r="Y41" s="330"/>
      <c r="Z41" s="330"/>
    </row>
    <row r="42" spans="1:26" ht="19.5" customHeight="1" x14ac:dyDescent="0.2">
      <c r="A42" s="276"/>
      <c r="B42" s="279"/>
      <c r="C42" s="296"/>
      <c r="D42" s="297"/>
      <c r="E42" s="371"/>
      <c r="F42" s="371"/>
      <c r="G42" s="374"/>
      <c r="H42" s="374"/>
      <c r="I42" s="325"/>
      <c r="J42" s="325"/>
      <c r="K42" s="181"/>
      <c r="L42" s="182"/>
      <c r="M42" s="319"/>
      <c r="N42" s="365"/>
      <c r="O42" s="322"/>
      <c r="P42" s="368"/>
      <c r="R42" s="34" t="s">
        <v>1336</v>
      </c>
      <c r="S42" s="34" t="s">
        <v>32</v>
      </c>
      <c r="W42" s="34"/>
      <c r="X42" s="34"/>
    </row>
    <row r="43" spans="1:26" ht="19.5" customHeight="1" x14ac:dyDescent="0.2">
      <c r="A43" s="276"/>
      <c r="B43" s="279"/>
      <c r="C43" s="296"/>
      <c r="D43" s="297"/>
      <c r="E43" s="371"/>
      <c r="F43" s="371"/>
      <c r="G43" s="374"/>
      <c r="H43" s="374"/>
      <c r="I43" s="325"/>
      <c r="J43" s="325"/>
      <c r="K43" s="181"/>
      <c r="L43" s="182"/>
      <c r="M43" s="319"/>
      <c r="N43" s="365"/>
      <c r="O43" s="322"/>
      <c r="P43" s="368"/>
      <c r="R43" s="34"/>
      <c r="S43" s="34" t="s">
        <v>1337</v>
      </c>
      <c r="W43" s="34"/>
      <c r="X43" s="34"/>
    </row>
    <row r="44" spans="1:26" ht="19.5" customHeight="1" x14ac:dyDescent="0.2">
      <c r="A44" s="276"/>
      <c r="B44" s="279"/>
      <c r="C44" s="296"/>
      <c r="D44" s="297"/>
      <c r="E44" s="371"/>
      <c r="F44" s="371"/>
      <c r="G44" s="374"/>
      <c r="H44" s="374"/>
      <c r="I44" s="325"/>
      <c r="J44" s="325"/>
      <c r="K44" s="181"/>
      <c r="L44" s="182"/>
      <c r="M44" s="319"/>
      <c r="N44" s="365"/>
      <c r="O44" s="322"/>
      <c r="P44" s="368"/>
      <c r="R44" s="34"/>
      <c r="S44" s="34" t="s">
        <v>1607</v>
      </c>
      <c r="U44" s="202" t="s">
        <v>182</v>
      </c>
      <c r="W44" s="34" t="s">
        <v>1608</v>
      </c>
      <c r="X44" s="34"/>
    </row>
    <row r="45" spans="1:26" ht="19.5" customHeight="1" x14ac:dyDescent="0.2">
      <c r="A45" s="276"/>
      <c r="B45" s="279"/>
      <c r="C45" s="296"/>
      <c r="D45" s="297"/>
      <c r="E45" s="371"/>
      <c r="F45" s="371"/>
      <c r="G45" s="374"/>
      <c r="H45" s="374"/>
      <c r="I45" s="325"/>
      <c r="J45" s="325"/>
      <c r="K45" s="181"/>
      <c r="L45" s="182"/>
      <c r="M45" s="319"/>
      <c r="N45" s="365"/>
      <c r="O45" s="322"/>
      <c r="P45" s="368"/>
      <c r="R45" s="34" t="s">
        <v>1605</v>
      </c>
      <c r="S45" s="34" t="s">
        <v>24</v>
      </c>
      <c r="W45" s="34"/>
      <c r="X45" s="34"/>
    </row>
    <row r="46" spans="1:26" ht="19.5" customHeight="1" x14ac:dyDescent="0.2">
      <c r="A46" s="276"/>
      <c r="B46" s="279"/>
      <c r="C46" s="296"/>
      <c r="D46" s="297"/>
      <c r="E46" s="371"/>
      <c r="F46" s="371"/>
      <c r="G46" s="374"/>
      <c r="H46" s="374"/>
      <c r="I46" s="325"/>
      <c r="J46" s="325"/>
      <c r="K46" s="181"/>
      <c r="L46" s="182"/>
      <c r="M46" s="319"/>
      <c r="N46" s="365"/>
      <c r="O46" s="322"/>
      <c r="P46" s="368"/>
      <c r="R46" s="34"/>
      <c r="S46" s="34" t="s">
        <v>661</v>
      </c>
      <c r="W46" s="34"/>
      <c r="X46" s="34"/>
    </row>
    <row r="47" spans="1:26" ht="19.5" customHeight="1" x14ac:dyDescent="0.2">
      <c r="A47" s="276"/>
      <c r="B47" s="279"/>
      <c r="C47" s="296"/>
      <c r="D47" s="297"/>
      <c r="E47" s="371"/>
      <c r="F47" s="371"/>
      <c r="G47" s="374"/>
      <c r="H47" s="374"/>
      <c r="I47" s="325"/>
      <c r="J47" s="325"/>
      <c r="K47" s="181"/>
      <c r="L47" s="182"/>
      <c r="M47" s="319"/>
      <c r="N47" s="365"/>
      <c r="O47" s="322"/>
      <c r="P47" s="368"/>
      <c r="R47" s="34"/>
      <c r="S47" s="34" t="s">
        <v>1606</v>
      </c>
      <c r="W47" s="202" t="s">
        <v>182</v>
      </c>
      <c r="X47" s="34"/>
    </row>
    <row r="48" spans="1:26" ht="19.5" customHeight="1" x14ac:dyDescent="0.2">
      <c r="A48" s="276"/>
      <c r="B48" s="279"/>
      <c r="C48" s="296"/>
      <c r="D48" s="297"/>
      <c r="E48" s="371"/>
      <c r="F48" s="371"/>
      <c r="G48" s="374"/>
      <c r="H48" s="374"/>
      <c r="I48" s="325"/>
      <c r="J48" s="325"/>
      <c r="K48" s="181"/>
      <c r="L48" s="182"/>
      <c r="M48" s="319"/>
      <c r="N48" s="365"/>
      <c r="O48" s="322"/>
      <c r="P48" s="368"/>
      <c r="R48" s="34" t="s">
        <v>242</v>
      </c>
      <c r="S48" s="34" t="s">
        <v>32</v>
      </c>
      <c r="W48" s="34"/>
      <c r="X48" s="34"/>
    </row>
    <row r="49" spans="1:24" ht="19.5" customHeight="1" x14ac:dyDescent="0.2">
      <c r="A49" s="276"/>
      <c r="B49" s="279"/>
      <c r="C49" s="296"/>
      <c r="D49" s="297"/>
      <c r="E49" s="371"/>
      <c r="F49" s="371"/>
      <c r="G49" s="374"/>
      <c r="H49" s="374"/>
      <c r="I49" s="325"/>
      <c r="J49" s="325"/>
      <c r="K49" s="181"/>
      <c r="L49" s="182"/>
      <c r="M49" s="319"/>
      <c r="N49" s="365"/>
      <c r="O49" s="322"/>
      <c r="P49" s="368"/>
      <c r="R49" s="34"/>
      <c r="S49" s="34" t="s">
        <v>612</v>
      </c>
      <c r="W49" s="34"/>
      <c r="X49" s="34"/>
    </row>
    <row r="50" spans="1:24" ht="19.5" customHeight="1" x14ac:dyDescent="0.2">
      <c r="A50" s="276"/>
      <c r="B50" s="279"/>
      <c r="C50" s="296"/>
      <c r="D50" s="297"/>
      <c r="E50" s="371"/>
      <c r="F50" s="371"/>
      <c r="G50" s="374"/>
      <c r="H50" s="374"/>
      <c r="I50" s="325"/>
      <c r="J50" s="325"/>
      <c r="K50" s="181"/>
      <c r="L50" s="182"/>
      <c r="M50" s="319"/>
      <c r="N50" s="365"/>
      <c r="O50" s="322"/>
      <c r="P50" s="368"/>
      <c r="R50" s="34"/>
      <c r="S50" s="34" t="s">
        <v>1610</v>
      </c>
      <c r="U50" s="202" t="s">
        <v>182</v>
      </c>
      <c r="W50" s="34"/>
      <c r="X50" s="34"/>
    </row>
    <row r="51" spans="1:24" ht="19.5" customHeight="1" x14ac:dyDescent="0.2">
      <c r="A51" s="276"/>
      <c r="B51" s="279"/>
      <c r="C51" s="296"/>
      <c r="D51" s="297"/>
      <c r="E51" s="371"/>
      <c r="F51" s="371"/>
      <c r="G51" s="374"/>
      <c r="H51" s="374"/>
      <c r="I51" s="325"/>
      <c r="J51" s="325"/>
      <c r="K51" s="181"/>
      <c r="L51" s="182"/>
      <c r="M51" s="319"/>
      <c r="N51" s="365"/>
      <c r="O51" s="322"/>
      <c r="P51" s="368"/>
      <c r="R51" s="34"/>
      <c r="S51" s="34"/>
      <c r="W51" s="34"/>
    </row>
    <row r="52" spans="1:24" ht="19.5" customHeight="1" x14ac:dyDescent="0.2">
      <c r="A52" s="277"/>
      <c r="B52" s="280"/>
      <c r="C52" s="298"/>
      <c r="D52" s="299"/>
      <c r="E52" s="372"/>
      <c r="F52" s="372"/>
      <c r="G52" s="375"/>
      <c r="H52" s="375"/>
      <c r="I52" s="326"/>
      <c r="J52" s="326"/>
      <c r="K52" s="183"/>
      <c r="L52" s="183"/>
      <c r="M52" s="320"/>
      <c r="N52" s="366"/>
      <c r="O52" s="323"/>
      <c r="P52" s="369"/>
      <c r="Q52" s="62">
        <v>0.29166666666666669</v>
      </c>
      <c r="T52" s="34"/>
    </row>
    <row r="53" spans="1:24" ht="19.5" customHeight="1" x14ac:dyDescent="0.2">
      <c r="A53" s="275" t="s">
        <v>26</v>
      </c>
      <c r="B53" s="278">
        <f>SUM(B35+1)</f>
        <v>45847</v>
      </c>
      <c r="C53" s="294" t="s">
        <v>1614</v>
      </c>
      <c r="D53" s="295"/>
      <c r="E53" s="370"/>
      <c r="F53" s="370"/>
      <c r="G53" s="373">
        <v>0.32708333333333334</v>
      </c>
      <c r="H53" s="373">
        <v>0.5</v>
      </c>
      <c r="I53" s="324">
        <v>0.56944444444444442</v>
      </c>
      <c r="J53" s="324">
        <v>0.72569444444444442</v>
      </c>
      <c r="K53" s="184"/>
      <c r="L53" s="185"/>
      <c r="M53" s="318">
        <f>(F62-E62)+(L62-K62)</f>
        <v>0</v>
      </c>
      <c r="N53" s="364">
        <f>(H53-G53)</f>
        <v>0.17291666666666666</v>
      </c>
      <c r="O53" s="321">
        <f>(J53-I53)</f>
        <v>0.15625</v>
      </c>
      <c r="P53" s="367">
        <f>SUM(M53:O62)</f>
        <v>0.32916666666666666</v>
      </c>
      <c r="R53" s="34" t="s">
        <v>1605</v>
      </c>
      <c r="S53" s="34"/>
      <c r="V53" s="34"/>
    </row>
    <row r="54" spans="1:24" ht="19.5" customHeight="1" x14ac:dyDescent="0.2">
      <c r="A54" s="276"/>
      <c r="B54" s="279"/>
      <c r="C54" s="296"/>
      <c r="D54" s="297"/>
      <c r="E54" s="371"/>
      <c r="F54" s="371"/>
      <c r="G54" s="374"/>
      <c r="H54" s="374"/>
      <c r="I54" s="325"/>
      <c r="J54" s="325"/>
      <c r="K54" s="181"/>
      <c r="L54" s="182"/>
      <c r="M54" s="319"/>
      <c r="N54" s="365"/>
      <c r="O54" s="322"/>
      <c r="P54" s="368"/>
      <c r="R54" s="34"/>
      <c r="S54" s="34" t="s">
        <v>1611</v>
      </c>
      <c r="V54" s="34"/>
      <c r="W54" s="34"/>
    </row>
    <row r="55" spans="1:24" ht="19.5" customHeight="1" x14ac:dyDescent="0.2">
      <c r="A55" s="276"/>
      <c r="B55" s="279"/>
      <c r="C55" s="296"/>
      <c r="D55" s="297"/>
      <c r="E55" s="371"/>
      <c r="F55" s="371"/>
      <c r="G55" s="374"/>
      <c r="H55" s="374"/>
      <c r="I55" s="325"/>
      <c r="J55" s="325"/>
      <c r="K55" s="181"/>
      <c r="L55" s="182"/>
      <c r="M55" s="319"/>
      <c r="N55" s="365"/>
      <c r="O55" s="322"/>
      <c r="P55" s="368"/>
      <c r="R55" s="34"/>
      <c r="S55" s="34" t="s">
        <v>1612</v>
      </c>
      <c r="V55" s="34"/>
    </row>
    <row r="56" spans="1:24" ht="19.5" customHeight="1" x14ac:dyDescent="0.2">
      <c r="A56" s="276"/>
      <c r="B56" s="279"/>
      <c r="C56" s="296"/>
      <c r="D56" s="297"/>
      <c r="E56" s="371"/>
      <c r="F56" s="371"/>
      <c r="G56" s="374"/>
      <c r="H56" s="374"/>
      <c r="I56" s="325"/>
      <c r="J56" s="325"/>
      <c r="K56" s="181"/>
      <c r="L56" s="182"/>
      <c r="M56" s="319"/>
      <c r="N56" s="365"/>
      <c r="O56" s="322"/>
      <c r="P56" s="368"/>
      <c r="R56" s="34"/>
      <c r="T56" s="34" t="s">
        <v>1613</v>
      </c>
      <c r="V56" s="34"/>
      <c r="W56" s="205" t="s">
        <v>644</v>
      </c>
    </row>
    <row r="57" spans="1:24" ht="19.5" customHeight="1" x14ac:dyDescent="0.2">
      <c r="A57" s="276"/>
      <c r="B57" s="279"/>
      <c r="C57" s="296"/>
      <c r="D57" s="297"/>
      <c r="E57" s="371"/>
      <c r="F57" s="371"/>
      <c r="G57" s="374"/>
      <c r="H57" s="374"/>
      <c r="I57" s="325"/>
      <c r="J57" s="325"/>
      <c r="K57" s="181"/>
      <c r="L57" s="182"/>
      <c r="M57" s="319"/>
      <c r="N57" s="365"/>
      <c r="O57" s="322"/>
      <c r="P57" s="368"/>
      <c r="R57" s="34" t="s">
        <v>1099</v>
      </c>
      <c r="S57" s="34"/>
      <c r="V57" s="34"/>
    </row>
    <row r="58" spans="1:24" ht="19.5" customHeight="1" x14ac:dyDescent="0.2">
      <c r="A58" s="276"/>
      <c r="B58" s="279"/>
      <c r="C58" s="296"/>
      <c r="D58" s="297"/>
      <c r="E58" s="371"/>
      <c r="F58" s="371"/>
      <c r="G58" s="374"/>
      <c r="H58" s="374"/>
      <c r="I58" s="325"/>
      <c r="J58" s="325"/>
      <c r="K58" s="181"/>
      <c r="L58" s="182"/>
      <c r="M58" s="319"/>
      <c r="N58" s="365"/>
      <c r="O58" s="322"/>
      <c r="P58" s="368"/>
      <c r="R58" s="34"/>
      <c r="S58" s="34" t="s">
        <v>1100</v>
      </c>
      <c r="V58" s="34"/>
    </row>
    <row r="59" spans="1:24" ht="19.5" customHeight="1" x14ac:dyDescent="0.2">
      <c r="A59" s="276"/>
      <c r="B59" s="279"/>
      <c r="C59" s="296"/>
      <c r="D59" s="297"/>
      <c r="E59" s="371"/>
      <c r="F59" s="371"/>
      <c r="G59" s="374"/>
      <c r="H59" s="374"/>
      <c r="I59" s="325"/>
      <c r="J59" s="325"/>
      <c r="K59" s="181"/>
      <c r="L59" s="182"/>
      <c r="M59" s="319"/>
      <c r="N59" s="365"/>
      <c r="O59" s="322"/>
      <c r="P59" s="368"/>
      <c r="R59" s="34"/>
      <c r="S59" s="34" t="s">
        <v>1615</v>
      </c>
      <c r="V59" s="34"/>
    </row>
    <row r="60" spans="1:24" ht="19.5" customHeight="1" x14ac:dyDescent="0.2">
      <c r="A60" s="276"/>
      <c r="B60" s="279"/>
      <c r="C60" s="296"/>
      <c r="D60" s="297"/>
      <c r="E60" s="371"/>
      <c r="F60" s="371"/>
      <c r="G60" s="374"/>
      <c r="H60" s="374"/>
      <c r="I60" s="325"/>
      <c r="J60" s="325"/>
      <c r="K60" s="181"/>
      <c r="L60" s="182"/>
      <c r="M60" s="319"/>
      <c r="N60" s="365"/>
      <c r="O60" s="322"/>
      <c r="P60" s="368"/>
      <c r="R60" s="34"/>
      <c r="S60" s="34"/>
      <c r="T60" s="34" t="s">
        <v>1616</v>
      </c>
      <c r="V60" s="34"/>
      <c r="W60" s="314" t="s">
        <v>1618</v>
      </c>
      <c r="X60" s="316"/>
    </row>
    <row r="61" spans="1:24" ht="19.5" customHeight="1" x14ac:dyDescent="0.2">
      <c r="A61" s="276"/>
      <c r="B61" s="279"/>
      <c r="C61" s="296"/>
      <c r="D61" s="297"/>
      <c r="E61" s="371"/>
      <c r="F61" s="371"/>
      <c r="G61" s="374"/>
      <c r="H61" s="374"/>
      <c r="I61" s="325"/>
      <c r="J61" s="325"/>
      <c r="K61" s="181"/>
      <c r="L61" s="182"/>
      <c r="M61" s="319"/>
      <c r="N61" s="365"/>
      <c r="O61" s="322"/>
      <c r="P61" s="368"/>
      <c r="R61" s="34"/>
      <c r="S61" s="34"/>
      <c r="T61" s="34" t="s">
        <v>1617</v>
      </c>
      <c r="V61" s="34"/>
      <c r="W61" s="314" t="s">
        <v>1618</v>
      </c>
      <c r="X61" s="316"/>
    </row>
    <row r="62" spans="1:24" ht="19.5" customHeight="1" x14ac:dyDescent="0.2">
      <c r="A62" s="277"/>
      <c r="B62" s="280"/>
      <c r="C62" s="298"/>
      <c r="D62" s="299"/>
      <c r="E62" s="372"/>
      <c r="F62" s="372"/>
      <c r="G62" s="375"/>
      <c r="H62" s="375"/>
      <c r="I62" s="326"/>
      <c r="J62" s="326"/>
      <c r="K62" s="183"/>
      <c r="L62" s="183"/>
      <c r="M62" s="320"/>
      <c r="N62" s="366"/>
      <c r="O62" s="323"/>
      <c r="P62" s="369"/>
      <c r="Q62" s="62">
        <v>0.16666666666666666</v>
      </c>
    </row>
    <row r="63" spans="1:24" ht="19.5" customHeight="1" x14ac:dyDescent="0.2">
      <c r="A63" s="275" t="s">
        <v>30</v>
      </c>
      <c r="B63" s="278">
        <f>SUM(B53+1)</f>
        <v>45848</v>
      </c>
      <c r="C63" s="294" t="s">
        <v>1605</v>
      </c>
      <c r="D63" s="295"/>
      <c r="E63" s="370"/>
      <c r="F63" s="370"/>
      <c r="G63" s="373">
        <v>0.35069444444444442</v>
      </c>
      <c r="H63" s="373">
        <v>0.52083333333333337</v>
      </c>
      <c r="I63" s="324">
        <v>0.56944444444444442</v>
      </c>
      <c r="J63" s="324">
        <v>0.73124999999999996</v>
      </c>
      <c r="K63" s="231"/>
      <c r="L63" s="231"/>
      <c r="M63" s="434">
        <f>(F66-E66)+(L66-K66)</f>
        <v>0</v>
      </c>
      <c r="N63" s="364">
        <f>(H63-G63)</f>
        <v>0.17013888888888895</v>
      </c>
      <c r="O63" s="321">
        <f>(J63-I63)</f>
        <v>0.16180555555555554</v>
      </c>
      <c r="P63" s="367">
        <f>SUM(M63:O66)</f>
        <v>0.33194444444444449</v>
      </c>
      <c r="R63" s="34" t="s">
        <v>1605</v>
      </c>
      <c r="S63" t="s">
        <v>42</v>
      </c>
      <c r="T63" s="34"/>
      <c r="V63" s="34"/>
      <c r="X63" s="34"/>
    </row>
    <row r="64" spans="1:24" ht="19.5" customHeight="1" x14ac:dyDescent="0.2">
      <c r="A64" s="276"/>
      <c r="B64" s="279"/>
      <c r="C64" s="296"/>
      <c r="D64" s="297"/>
      <c r="E64" s="371"/>
      <c r="F64" s="371"/>
      <c r="G64" s="374"/>
      <c r="H64" s="374"/>
      <c r="I64" s="325"/>
      <c r="J64" s="325"/>
      <c r="K64" s="232"/>
      <c r="L64" s="232"/>
      <c r="M64" s="435"/>
      <c r="N64" s="365"/>
      <c r="O64" s="322"/>
      <c r="P64" s="368"/>
      <c r="R64" s="34"/>
      <c r="S64" t="s">
        <v>661</v>
      </c>
      <c r="T64" s="34"/>
      <c r="V64" s="34"/>
      <c r="X64" s="34"/>
    </row>
    <row r="65" spans="1:24" ht="19.5" customHeight="1" x14ac:dyDescent="0.2">
      <c r="A65" s="276"/>
      <c r="B65" s="279"/>
      <c r="C65" s="296"/>
      <c r="D65" s="297"/>
      <c r="E65" s="371"/>
      <c r="F65" s="371"/>
      <c r="G65" s="374"/>
      <c r="H65" s="374"/>
      <c r="I65" s="325"/>
      <c r="J65" s="325"/>
      <c r="K65" s="232"/>
      <c r="L65" s="232"/>
      <c r="M65" s="435"/>
      <c r="N65" s="365"/>
      <c r="O65" s="322"/>
      <c r="P65" s="368"/>
      <c r="R65" s="34"/>
      <c r="S65" t="s">
        <v>1619</v>
      </c>
      <c r="T65" s="34"/>
      <c r="U65" s="202" t="s">
        <v>182</v>
      </c>
      <c r="V65" s="34"/>
      <c r="X65" s="34"/>
    </row>
    <row r="66" spans="1:24" ht="19.5" customHeight="1" x14ac:dyDescent="0.2">
      <c r="A66" s="277"/>
      <c r="B66" s="280"/>
      <c r="C66" s="298"/>
      <c r="D66" s="299"/>
      <c r="E66" s="372"/>
      <c r="F66" s="372"/>
      <c r="G66" s="375"/>
      <c r="H66" s="375"/>
      <c r="I66" s="326"/>
      <c r="J66" s="326"/>
      <c r="K66" s="233"/>
      <c r="L66" s="233"/>
      <c r="M66" s="436"/>
      <c r="N66" s="366"/>
      <c r="O66" s="323"/>
      <c r="P66" s="369"/>
      <c r="Q66" s="62">
        <v>0.29166666666666669</v>
      </c>
    </row>
    <row r="67" spans="1:24" ht="19.5" customHeight="1" x14ac:dyDescent="0.2">
      <c r="A67" s="275" t="s">
        <v>31</v>
      </c>
      <c r="B67" s="278">
        <f>SUM(B63+1)</f>
        <v>45849</v>
      </c>
      <c r="C67" s="294" t="s">
        <v>1627</v>
      </c>
      <c r="D67" s="295"/>
      <c r="E67" s="370"/>
      <c r="F67" s="370"/>
      <c r="G67" s="373">
        <v>0.35069444444444442</v>
      </c>
      <c r="H67" s="373">
        <v>0.5</v>
      </c>
      <c r="I67" s="425">
        <v>0</v>
      </c>
      <c r="J67" s="425">
        <v>0</v>
      </c>
      <c r="K67" s="231"/>
      <c r="L67" s="231"/>
      <c r="M67" s="434">
        <f>(F81-E81)+(L81-K81)</f>
        <v>0</v>
      </c>
      <c r="N67" s="364">
        <f>(H67-G67)</f>
        <v>0.14930555555555558</v>
      </c>
      <c r="O67" s="422">
        <f>(J67-I67)</f>
        <v>0</v>
      </c>
      <c r="P67" s="367">
        <f>SUM(M67:O81)</f>
        <v>0.14930555555555558</v>
      </c>
      <c r="R67" s="34" t="s">
        <v>1099</v>
      </c>
      <c r="S67" t="s">
        <v>32</v>
      </c>
      <c r="W67" s="34"/>
    </row>
    <row r="68" spans="1:24" ht="19.5" customHeight="1" x14ac:dyDescent="0.2">
      <c r="A68" s="276"/>
      <c r="B68" s="279"/>
      <c r="C68" s="296"/>
      <c r="D68" s="297"/>
      <c r="E68" s="371"/>
      <c r="F68" s="371"/>
      <c r="G68" s="374"/>
      <c r="H68" s="374"/>
      <c r="I68" s="426"/>
      <c r="J68" s="426"/>
      <c r="K68" s="232"/>
      <c r="L68" s="232"/>
      <c r="M68" s="435"/>
      <c r="N68" s="365"/>
      <c r="O68" s="423"/>
      <c r="P68" s="368"/>
      <c r="S68" s="34" t="s">
        <v>1100</v>
      </c>
      <c r="W68" s="34"/>
    </row>
    <row r="69" spans="1:24" ht="19.5" customHeight="1" x14ac:dyDescent="0.2">
      <c r="A69" s="276"/>
      <c r="B69" s="279"/>
      <c r="C69" s="296"/>
      <c r="D69" s="297"/>
      <c r="E69" s="371"/>
      <c r="F69" s="371"/>
      <c r="G69" s="374"/>
      <c r="H69" s="374"/>
      <c r="I69" s="426"/>
      <c r="J69" s="426"/>
      <c r="K69" s="232"/>
      <c r="L69" s="232"/>
      <c r="M69" s="435"/>
      <c r="N69" s="365"/>
      <c r="O69" s="423"/>
      <c r="P69" s="368"/>
      <c r="S69" s="34" t="s">
        <v>1624</v>
      </c>
      <c r="U69" s="205" t="s">
        <v>644</v>
      </c>
      <c r="V69" s="191" t="s">
        <v>1625</v>
      </c>
      <c r="W69" s="214"/>
    </row>
    <row r="70" spans="1:24" ht="19.5" customHeight="1" x14ac:dyDescent="0.2">
      <c r="A70" s="276"/>
      <c r="B70" s="279"/>
      <c r="C70" s="296"/>
      <c r="D70" s="297"/>
      <c r="E70" s="371"/>
      <c r="F70" s="371"/>
      <c r="G70" s="374"/>
      <c r="H70" s="374"/>
      <c r="I70" s="426"/>
      <c r="J70" s="426"/>
      <c r="K70" s="232"/>
      <c r="L70" s="232"/>
      <c r="M70" s="435"/>
      <c r="N70" s="365"/>
      <c r="O70" s="423"/>
      <c r="P70" s="368"/>
      <c r="S70" s="34" t="s">
        <v>1622</v>
      </c>
      <c r="U70" s="34"/>
      <c r="V70" s="202" t="s">
        <v>182</v>
      </c>
      <c r="W70" s="34"/>
    </row>
    <row r="71" spans="1:24" ht="19.5" customHeight="1" x14ac:dyDescent="0.2">
      <c r="A71" s="276"/>
      <c r="B71" s="279"/>
      <c r="C71" s="296"/>
      <c r="D71" s="297"/>
      <c r="E71" s="371"/>
      <c r="F71" s="371"/>
      <c r="G71" s="374"/>
      <c r="H71" s="374"/>
      <c r="I71" s="426"/>
      <c r="J71" s="426"/>
      <c r="K71" s="232"/>
      <c r="L71" s="232"/>
      <c r="M71" s="435"/>
      <c r="N71" s="365"/>
      <c r="O71" s="423"/>
      <c r="P71" s="368"/>
      <c r="R71" s="34" t="s">
        <v>1620</v>
      </c>
      <c r="S71" s="34" t="s">
        <v>33</v>
      </c>
      <c r="W71" s="34"/>
    </row>
    <row r="72" spans="1:24" ht="19.5" customHeight="1" x14ac:dyDescent="0.2">
      <c r="A72" s="276"/>
      <c r="B72" s="279"/>
      <c r="C72" s="296"/>
      <c r="D72" s="297"/>
      <c r="E72" s="371"/>
      <c r="F72" s="371"/>
      <c r="G72" s="374"/>
      <c r="H72" s="374"/>
      <c r="I72" s="426"/>
      <c r="J72" s="426"/>
      <c r="K72" s="232"/>
      <c r="L72" s="232"/>
      <c r="M72" s="435"/>
      <c r="N72" s="365"/>
      <c r="O72" s="423"/>
      <c r="P72" s="368"/>
      <c r="R72" s="34"/>
      <c r="S72" s="34" t="s">
        <v>1553</v>
      </c>
      <c r="W72" s="34"/>
    </row>
    <row r="73" spans="1:24" ht="19.5" customHeight="1" x14ac:dyDescent="0.2">
      <c r="A73" s="276"/>
      <c r="B73" s="279"/>
      <c r="C73" s="296"/>
      <c r="D73" s="297"/>
      <c r="E73" s="371"/>
      <c r="F73" s="371"/>
      <c r="G73" s="374"/>
      <c r="H73" s="374"/>
      <c r="I73" s="426"/>
      <c r="J73" s="426"/>
      <c r="K73" s="232"/>
      <c r="L73" s="232"/>
      <c r="M73" s="435"/>
      <c r="N73" s="365"/>
      <c r="O73" s="423"/>
      <c r="P73" s="368"/>
      <c r="S73" s="34" t="s">
        <v>1621</v>
      </c>
      <c r="V73" s="202" t="s">
        <v>182</v>
      </c>
      <c r="W73" s="34"/>
    </row>
    <row r="74" spans="1:24" ht="19.5" customHeight="1" x14ac:dyDescent="0.2">
      <c r="A74" s="276"/>
      <c r="B74" s="279"/>
      <c r="C74" s="296"/>
      <c r="D74" s="297"/>
      <c r="E74" s="371"/>
      <c r="F74" s="371"/>
      <c r="G74" s="374"/>
      <c r="H74" s="374"/>
      <c r="I74" s="426"/>
      <c r="J74" s="426"/>
      <c r="K74" s="232"/>
      <c r="L74" s="232"/>
      <c r="M74" s="435"/>
      <c r="N74" s="365"/>
      <c r="O74" s="423"/>
      <c r="P74" s="368"/>
      <c r="S74" s="34" t="s">
        <v>1623</v>
      </c>
      <c r="V74" s="202" t="s">
        <v>182</v>
      </c>
      <c r="W74" s="34"/>
    </row>
    <row r="75" spans="1:24" ht="19.5" customHeight="1" x14ac:dyDescent="0.2">
      <c r="A75" s="276"/>
      <c r="B75" s="279"/>
      <c r="C75" s="296"/>
      <c r="D75" s="297"/>
      <c r="E75" s="371"/>
      <c r="F75" s="371"/>
      <c r="G75" s="374"/>
      <c r="H75" s="374"/>
      <c r="I75" s="426"/>
      <c r="J75" s="426"/>
      <c r="K75" s="232"/>
      <c r="L75" s="232"/>
      <c r="M75" s="435"/>
      <c r="N75" s="365"/>
      <c r="O75" s="423"/>
      <c r="P75" s="368"/>
      <c r="R75" s="34" t="s">
        <v>632</v>
      </c>
      <c r="S75" s="34" t="s">
        <v>32</v>
      </c>
      <c r="W75" s="34"/>
    </row>
    <row r="76" spans="1:24" ht="19.5" customHeight="1" x14ac:dyDescent="0.2">
      <c r="A76" s="276"/>
      <c r="B76" s="279"/>
      <c r="C76" s="296"/>
      <c r="D76" s="297"/>
      <c r="E76" s="371"/>
      <c r="F76" s="371"/>
      <c r="G76" s="374"/>
      <c r="H76" s="374"/>
      <c r="I76" s="426"/>
      <c r="J76" s="426"/>
      <c r="K76" s="232"/>
      <c r="L76" s="232"/>
      <c r="M76" s="435"/>
      <c r="N76" s="365"/>
      <c r="O76" s="423"/>
      <c r="P76" s="368"/>
      <c r="S76" s="34" t="s">
        <v>584</v>
      </c>
      <c r="W76" s="34"/>
    </row>
    <row r="77" spans="1:24" ht="19.5" customHeight="1" x14ac:dyDescent="0.2">
      <c r="A77" s="276"/>
      <c r="B77" s="279"/>
      <c r="C77" s="296"/>
      <c r="D77" s="297"/>
      <c r="E77" s="371"/>
      <c r="F77" s="371"/>
      <c r="G77" s="374"/>
      <c r="H77" s="374"/>
      <c r="I77" s="426"/>
      <c r="J77" s="426"/>
      <c r="K77" s="232"/>
      <c r="L77" s="232"/>
      <c r="M77" s="435"/>
      <c r="N77" s="365"/>
      <c r="O77" s="423"/>
      <c r="P77" s="368"/>
      <c r="S77" s="34" t="s">
        <v>1626</v>
      </c>
      <c r="W77" s="202" t="s">
        <v>182</v>
      </c>
    </row>
    <row r="78" spans="1:24" ht="19.5" customHeight="1" x14ac:dyDescent="0.2">
      <c r="A78" s="276"/>
      <c r="B78" s="279"/>
      <c r="C78" s="296"/>
      <c r="D78" s="297"/>
      <c r="E78" s="371"/>
      <c r="F78" s="371"/>
      <c r="G78" s="374"/>
      <c r="H78" s="374"/>
      <c r="I78" s="426"/>
      <c r="J78" s="426"/>
      <c r="K78" s="232"/>
      <c r="L78" s="232"/>
      <c r="M78" s="435"/>
      <c r="N78" s="365"/>
      <c r="O78" s="423"/>
      <c r="P78" s="368"/>
      <c r="R78" s="34" t="s">
        <v>1605</v>
      </c>
      <c r="S78" s="34" t="s">
        <v>32</v>
      </c>
      <c r="W78" s="34"/>
    </row>
    <row r="79" spans="1:24" ht="19.5" customHeight="1" x14ac:dyDescent="0.2">
      <c r="A79" s="276"/>
      <c r="B79" s="279"/>
      <c r="C79" s="296"/>
      <c r="D79" s="297"/>
      <c r="E79" s="371"/>
      <c r="F79" s="371"/>
      <c r="G79" s="374"/>
      <c r="H79" s="374"/>
      <c r="I79" s="426"/>
      <c r="J79" s="426"/>
      <c r="K79" s="232"/>
      <c r="L79" s="232"/>
      <c r="M79" s="435"/>
      <c r="N79" s="365"/>
      <c r="O79" s="423"/>
      <c r="P79" s="368"/>
      <c r="S79" s="34" t="s">
        <v>661</v>
      </c>
      <c r="W79" s="34"/>
    </row>
    <row r="80" spans="1:24" ht="19.5" customHeight="1" x14ac:dyDescent="0.2">
      <c r="A80" s="276"/>
      <c r="B80" s="279"/>
      <c r="C80" s="296"/>
      <c r="D80" s="297"/>
      <c r="E80" s="371"/>
      <c r="F80" s="371"/>
      <c r="G80" s="374"/>
      <c r="H80" s="374"/>
      <c r="I80" s="426"/>
      <c r="J80" s="426"/>
      <c r="K80" s="232"/>
      <c r="L80" s="232"/>
      <c r="M80" s="435"/>
      <c r="N80" s="365"/>
      <c r="O80" s="423"/>
      <c r="P80" s="368"/>
      <c r="S80" s="34" t="s">
        <v>1628</v>
      </c>
      <c r="U80" s="202" t="s">
        <v>182</v>
      </c>
      <c r="W80" s="34"/>
    </row>
    <row r="81" spans="1:23" ht="19.5" customHeight="1" x14ac:dyDescent="0.2">
      <c r="A81" s="277"/>
      <c r="B81" s="280"/>
      <c r="C81" s="298"/>
      <c r="D81" s="299"/>
      <c r="E81" s="372"/>
      <c r="F81" s="372"/>
      <c r="G81" s="375"/>
      <c r="H81" s="375"/>
      <c r="I81" s="427"/>
      <c r="J81" s="427"/>
      <c r="K81" s="233"/>
      <c r="L81" s="233"/>
      <c r="M81" s="436"/>
      <c r="N81" s="366"/>
      <c r="O81" s="424"/>
      <c r="P81" s="369"/>
      <c r="Q81" s="62">
        <v>0.16666666666666666</v>
      </c>
      <c r="W81" s="34"/>
    </row>
    <row r="82" spans="1:23" ht="19.5" customHeight="1" x14ac:dyDescent="0.2">
      <c r="A82" s="35" t="s">
        <v>34</v>
      </c>
      <c r="B82" s="36">
        <f>SUM(B67+1)</f>
        <v>45850</v>
      </c>
      <c r="C82" s="294"/>
      <c r="D82" s="295"/>
      <c r="E82" s="310"/>
      <c r="F82" s="310"/>
      <c r="G82" s="310"/>
      <c r="H82" s="310"/>
      <c r="I82" s="310"/>
      <c r="J82" s="310"/>
      <c r="K82" s="310"/>
      <c r="L82" s="310"/>
      <c r="M82" s="263">
        <f>(F82-E82)+(L82-K82)</f>
        <v>0</v>
      </c>
      <c r="N82" s="263">
        <f>(H82-G82)+(J82-I82)</f>
        <v>0</v>
      </c>
      <c r="O82" s="263">
        <f>(H82-G82)+(J82-I82)</f>
        <v>0</v>
      </c>
      <c r="P82" s="263">
        <f>SUM(M82:O83)</f>
        <v>0</v>
      </c>
    </row>
    <row r="83" spans="1:23" ht="19.5" customHeight="1" x14ac:dyDescent="0.2">
      <c r="A83" s="37" t="s">
        <v>35</v>
      </c>
      <c r="B83" s="36">
        <f>SUM(B82+1)</f>
        <v>45851</v>
      </c>
      <c r="C83" s="298"/>
      <c r="D83" s="299"/>
      <c r="E83" s="312"/>
      <c r="F83" s="312"/>
      <c r="G83" s="312"/>
      <c r="H83" s="312"/>
      <c r="I83" s="312"/>
      <c r="J83" s="312"/>
      <c r="K83" s="312"/>
      <c r="L83" s="312"/>
      <c r="M83" s="264"/>
      <c r="N83" s="264"/>
      <c r="O83" s="264"/>
      <c r="P83" s="264"/>
    </row>
    <row r="84" spans="1:23" ht="30" customHeight="1" x14ac:dyDescent="0.2">
      <c r="A84" s="38"/>
      <c r="B84" s="38"/>
      <c r="C84" s="38"/>
      <c r="D84" s="38"/>
      <c r="E84" s="39"/>
      <c r="F84" s="40"/>
      <c r="G84" s="40"/>
      <c r="H84" s="38"/>
      <c r="I84" s="38"/>
      <c r="J84" s="38"/>
      <c r="K84" s="41"/>
      <c r="L84" s="41"/>
      <c r="M84" s="41"/>
      <c r="N84" s="38"/>
    </row>
    <row r="85" spans="1:23" ht="30.75" customHeight="1" x14ac:dyDescent="0.2">
      <c r="A85" s="38"/>
      <c r="B85" s="38"/>
      <c r="C85" s="38"/>
      <c r="D85" s="38"/>
      <c r="F85" s="38"/>
      <c r="G85" s="38"/>
      <c r="H85" s="38"/>
      <c r="I85" s="38"/>
      <c r="J85" s="281" t="s">
        <v>36</v>
      </c>
      <c r="K85" s="281"/>
      <c r="L85" s="281"/>
      <c r="M85" s="108">
        <f>SUM(M9+M35+M53+M63+M67+M82+M83)</f>
        <v>0</v>
      </c>
      <c r="N85" s="110">
        <f>SUM(N9+N35+N53+N63+N67+N82+N83)</f>
        <v>0.85138888888888886</v>
      </c>
      <c r="O85" s="109">
        <f>SUM(O9+O35+O53+O63+O67+O82+O83)</f>
        <v>0.67916666666666659</v>
      </c>
      <c r="P85" s="111">
        <f>SUM(P9+P35+P53+P63+P67+P82+P83)</f>
        <v>1.5305555555555557</v>
      </c>
    </row>
    <row r="86" spans="1:23" ht="30.75" customHeight="1" x14ac:dyDescent="0.2">
      <c r="A86" s="38"/>
      <c r="B86" s="38"/>
      <c r="C86" s="38"/>
      <c r="D86" s="38"/>
      <c r="F86" s="38"/>
      <c r="G86" s="38"/>
      <c r="H86" s="38"/>
      <c r="I86" s="38"/>
      <c r="J86" s="281" t="s">
        <v>37</v>
      </c>
      <c r="K86" s="281"/>
      <c r="L86" s="282"/>
      <c r="M86" s="42"/>
      <c r="N86" s="51">
        <f>SUM(Q9:Q83)</f>
        <v>1.2083333333333335</v>
      </c>
      <c r="O86" s="43"/>
    </row>
    <row r="87" spans="1:23" ht="30.75" customHeight="1" x14ac:dyDescent="0.2">
      <c r="A87" s="38"/>
      <c r="B87" s="38"/>
      <c r="C87" s="38"/>
      <c r="D87" s="38"/>
      <c r="F87" s="38"/>
      <c r="G87" s="38"/>
      <c r="H87" s="38"/>
      <c r="I87" s="38"/>
      <c r="J87" s="281" t="s">
        <v>38</v>
      </c>
      <c r="K87" s="281"/>
      <c r="L87" s="282"/>
      <c r="M87" s="42"/>
      <c r="N87" s="51">
        <f>SUM(P85-N86)</f>
        <v>0.32222222222222219</v>
      </c>
      <c r="O87" s="43"/>
    </row>
    <row r="88" spans="1:23" ht="30.75" customHeight="1" x14ac:dyDescent="0.2">
      <c r="A88" s="38"/>
      <c r="B88" s="38"/>
      <c r="C88" s="38"/>
      <c r="D88" s="38"/>
      <c r="F88" s="38"/>
      <c r="G88" s="38"/>
      <c r="H88" s="38"/>
      <c r="I88" s="38"/>
      <c r="J88" s="281" t="s">
        <v>39</v>
      </c>
      <c r="K88" s="281"/>
      <c r="L88" s="282"/>
      <c r="M88" s="42"/>
      <c r="N88" s="51">
        <f>'SEM27'!N162</f>
        <v>9.9923611111111121</v>
      </c>
      <c r="O88" s="43"/>
    </row>
    <row r="89" spans="1:23" ht="30.75" customHeight="1" x14ac:dyDescent="0.2">
      <c r="H89" s="38"/>
      <c r="I89" s="38"/>
      <c r="J89" s="281" t="s">
        <v>40</v>
      </c>
      <c r="K89" s="281"/>
      <c r="L89" s="282"/>
      <c r="M89" s="44"/>
      <c r="N89" s="52">
        <f>N87+N88</f>
        <v>10.314583333333335</v>
      </c>
      <c r="O89" s="45"/>
    </row>
    <row r="96" spans="1:23" x14ac:dyDescent="0.2">
      <c r="F96" s="38"/>
      <c r="G96" s="38"/>
      <c r="H96" s="38"/>
      <c r="I96" s="38"/>
    </row>
    <row r="97" spans="6:9" x14ac:dyDescent="0.2">
      <c r="F97" s="38"/>
      <c r="G97" s="38"/>
      <c r="H97" s="38"/>
      <c r="I97" s="38"/>
    </row>
    <row r="98" spans="6:9" x14ac:dyDescent="0.2">
      <c r="F98" s="38"/>
      <c r="G98" s="38"/>
      <c r="H98" s="38"/>
      <c r="I98" s="38"/>
    </row>
    <row r="99" spans="6:9" x14ac:dyDescent="0.2">
      <c r="F99" s="38"/>
      <c r="G99" s="38"/>
      <c r="H99" s="38"/>
      <c r="I99" s="38"/>
    </row>
    <row r="100" spans="6:9" x14ac:dyDescent="0.2">
      <c r="F100" s="38"/>
      <c r="G100" s="38"/>
      <c r="H100" s="38"/>
      <c r="I100" s="38"/>
    </row>
    <row r="101" spans="6:9" x14ac:dyDescent="0.2">
      <c r="F101" s="38"/>
      <c r="G101" s="38"/>
      <c r="H101" s="38"/>
      <c r="I101" s="38"/>
    </row>
  </sheetData>
  <mergeCells count="93">
    <mergeCell ref="C82:D83"/>
    <mergeCell ref="E53:E62"/>
    <mergeCell ref="E67:E81"/>
    <mergeCell ref="F67:F81"/>
    <mergeCell ref="F63:F66"/>
    <mergeCell ref="F53:F62"/>
    <mergeCell ref="E63:E66"/>
    <mergeCell ref="E82:E83"/>
    <mergeCell ref="F82:F83"/>
    <mergeCell ref="E9:E34"/>
    <mergeCell ref="F9:F34"/>
    <mergeCell ref="F35:F52"/>
    <mergeCell ref="E35:E52"/>
    <mergeCell ref="J9:J34"/>
    <mergeCell ref="J35:J52"/>
    <mergeCell ref="H9:H34"/>
    <mergeCell ref="H35:H52"/>
    <mergeCell ref="I9:I34"/>
    <mergeCell ref="I35:I52"/>
    <mergeCell ref="I53:I62"/>
    <mergeCell ref="I63:I66"/>
    <mergeCell ref="I67:I81"/>
    <mergeCell ref="G9:G34"/>
    <mergeCell ref="G35:G52"/>
    <mergeCell ref="G53:G62"/>
    <mergeCell ref="G63:G66"/>
    <mergeCell ref="G67:G81"/>
    <mergeCell ref="C9:D34"/>
    <mergeCell ref="C35:D52"/>
    <mergeCell ref="C53:D62"/>
    <mergeCell ref="C63:D66"/>
    <mergeCell ref="C67:D81"/>
    <mergeCell ref="Q6:Q7"/>
    <mergeCell ref="A1:N1"/>
    <mergeCell ref="G6:H6"/>
    <mergeCell ref="I6:J6"/>
    <mergeCell ref="K6:L6"/>
    <mergeCell ref="M6:P6"/>
    <mergeCell ref="J89:L89"/>
    <mergeCell ref="J85:L85"/>
    <mergeCell ref="J86:L86"/>
    <mergeCell ref="J87:L87"/>
    <mergeCell ref="J88:L88"/>
    <mergeCell ref="A67:A81"/>
    <mergeCell ref="B9:B34"/>
    <mergeCell ref="B35:B52"/>
    <mergeCell ref="B53:B62"/>
    <mergeCell ref="B63:B66"/>
    <mergeCell ref="B67:B81"/>
    <mergeCell ref="A9:A34"/>
    <mergeCell ref="A35:A52"/>
    <mergeCell ref="A53:A62"/>
    <mergeCell ref="A63:A66"/>
    <mergeCell ref="M9:M34"/>
    <mergeCell ref="N9:N34"/>
    <mergeCell ref="O9:O34"/>
    <mergeCell ref="P9:P34"/>
    <mergeCell ref="M35:M52"/>
    <mergeCell ref="N35:N52"/>
    <mergeCell ref="O35:O52"/>
    <mergeCell ref="P35:P52"/>
    <mergeCell ref="Z32:AB32"/>
    <mergeCell ref="X41:Z41"/>
    <mergeCell ref="W60:X60"/>
    <mergeCell ref="W61:X61"/>
    <mergeCell ref="J82:J83"/>
    <mergeCell ref="K82:K83"/>
    <mergeCell ref="L82:L83"/>
    <mergeCell ref="M67:M81"/>
    <mergeCell ref="N67:N81"/>
    <mergeCell ref="O67:O81"/>
    <mergeCell ref="P67:P81"/>
    <mergeCell ref="M82:M83"/>
    <mergeCell ref="N82:N83"/>
    <mergeCell ref="N53:N62"/>
    <mergeCell ref="O53:O62"/>
    <mergeCell ref="P53:P62"/>
    <mergeCell ref="O82:O83"/>
    <mergeCell ref="P82:P83"/>
    <mergeCell ref="M53:M62"/>
    <mergeCell ref="G82:G83"/>
    <mergeCell ref="H82:H83"/>
    <mergeCell ref="I82:I83"/>
    <mergeCell ref="M63:M66"/>
    <mergeCell ref="N63:N66"/>
    <mergeCell ref="O63:O66"/>
    <mergeCell ref="P63:P66"/>
    <mergeCell ref="H53:H62"/>
    <mergeCell ref="H63:H66"/>
    <mergeCell ref="H67:H81"/>
    <mergeCell ref="J53:J62"/>
    <mergeCell ref="J63:J66"/>
    <mergeCell ref="J67:J81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30" orientation="landscape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Feuil97">
    <pageSetUpPr fitToPage="1"/>
  </sheetPr>
  <dimension ref="A1:Y50"/>
  <sheetViews>
    <sheetView topLeftCell="A9" zoomScale="90" workbookViewId="0">
      <selection activeCell="V20" sqref="V20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3.7109375" customWidth="1"/>
    <col min="22" max="22" width="14.7109375" customWidth="1"/>
  </cols>
  <sheetData>
    <row r="1" spans="1:23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3" ht="60.6" hidden="1" customHeight="1" x14ac:dyDescent="0.2"/>
    <row r="3" spans="1:23" s="3" customFormat="1" ht="12.75" customHeight="1" x14ac:dyDescent="0.2">
      <c r="K3" s="4"/>
      <c r="L3" s="4"/>
      <c r="M3" s="4"/>
      <c r="O3" s="5"/>
      <c r="P3" s="5"/>
      <c r="Q3" s="60"/>
    </row>
    <row r="4" spans="1:23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3" ht="39" customHeight="1" x14ac:dyDescent="0.2">
      <c r="A5" s="12" t="s">
        <v>103</v>
      </c>
      <c r="B5" s="13" t="s">
        <v>3</v>
      </c>
      <c r="C5" s="14">
        <f>SUM('SEM28'!B83+1)</f>
        <v>45852</v>
      </c>
      <c r="D5" s="15" t="s">
        <v>4</v>
      </c>
      <c r="E5" s="16">
        <f>SUM(B32)</f>
        <v>45858</v>
      </c>
      <c r="F5" s="17"/>
      <c r="G5" s="17"/>
      <c r="H5" s="17"/>
      <c r="I5" s="17"/>
      <c r="J5" s="17"/>
      <c r="K5" s="18"/>
      <c r="L5" s="18"/>
      <c r="P5" s="19"/>
    </row>
    <row r="6" spans="1:23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3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3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3" ht="19.5" customHeight="1" x14ac:dyDescent="0.2">
      <c r="A9" s="275" t="s">
        <v>20</v>
      </c>
      <c r="B9" s="278">
        <f>SUM(C5)</f>
        <v>45852</v>
      </c>
      <c r="C9" s="288" t="s">
        <v>77</v>
      </c>
      <c r="D9" s="289"/>
      <c r="E9" s="352"/>
      <c r="F9" s="352"/>
      <c r="G9" s="355">
        <v>0</v>
      </c>
      <c r="H9" s="355">
        <v>0</v>
      </c>
      <c r="I9" s="355">
        <v>0</v>
      </c>
      <c r="J9" s="355">
        <v>0</v>
      </c>
      <c r="K9" s="352"/>
      <c r="L9" s="352"/>
      <c r="M9" s="437">
        <f>(F10-E10)+(L10-K10)</f>
        <v>0</v>
      </c>
      <c r="N9" s="348">
        <f>(H9-G9)</f>
        <v>0</v>
      </c>
      <c r="O9" s="348">
        <f>(J9-I9)</f>
        <v>0</v>
      </c>
      <c r="P9" s="348">
        <f>SUM(M9:O10)</f>
        <v>0</v>
      </c>
      <c r="V9" s="34"/>
    </row>
    <row r="10" spans="1:23" ht="19.5" customHeight="1" x14ac:dyDescent="0.2">
      <c r="A10" s="277"/>
      <c r="B10" s="280"/>
      <c r="C10" s="292"/>
      <c r="D10" s="293"/>
      <c r="E10" s="354"/>
      <c r="F10" s="354"/>
      <c r="G10" s="357"/>
      <c r="H10" s="357"/>
      <c r="I10" s="357"/>
      <c r="J10" s="357"/>
      <c r="K10" s="354"/>
      <c r="L10" s="354"/>
      <c r="M10" s="439"/>
      <c r="N10" s="350"/>
      <c r="O10" s="350"/>
      <c r="P10" s="350"/>
      <c r="Q10" s="62">
        <v>0</v>
      </c>
    </row>
    <row r="11" spans="1:23" ht="19.5" customHeight="1" x14ac:dyDescent="0.2">
      <c r="A11" s="275" t="s">
        <v>22</v>
      </c>
      <c r="B11" s="278">
        <f>SUM(B9+1)</f>
        <v>45853</v>
      </c>
      <c r="C11" s="288" t="s">
        <v>51</v>
      </c>
      <c r="D11" s="289"/>
      <c r="E11" s="352"/>
      <c r="F11" s="352"/>
      <c r="G11" s="355">
        <v>0</v>
      </c>
      <c r="H11" s="355">
        <v>0</v>
      </c>
      <c r="I11" s="355">
        <v>0</v>
      </c>
      <c r="J11" s="355">
        <v>0</v>
      </c>
      <c r="K11" s="352"/>
      <c r="L11" s="352"/>
      <c r="M11" s="437">
        <f>(F13-E13)+(L13-K13)</f>
        <v>0</v>
      </c>
      <c r="N11" s="348">
        <f>(H11-G11)</f>
        <v>0</v>
      </c>
      <c r="O11" s="348">
        <f>(J11-I11)</f>
        <v>0</v>
      </c>
      <c r="P11" s="348">
        <f>SUM(M11:O13)</f>
        <v>0</v>
      </c>
      <c r="V11" s="1"/>
    </row>
    <row r="12" spans="1:23" ht="19.5" customHeight="1" x14ac:dyDescent="0.2">
      <c r="A12" s="276"/>
      <c r="B12" s="279"/>
      <c r="C12" s="290"/>
      <c r="D12" s="291"/>
      <c r="E12" s="353"/>
      <c r="F12" s="353"/>
      <c r="G12" s="356"/>
      <c r="H12" s="356"/>
      <c r="I12" s="356"/>
      <c r="J12" s="356"/>
      <c r="K12" s="353"/>
      <c r="L12" s="353"/>
      <c r="M12" s="438"/>
      <c r="N12" s="349"/>
      <c r="O12" s="349"/>
      <c r="P12" s="349"/>
      <c r="W12" s="1"/>
    </row>
    <row r="13" spans="1:23" ht="19.5" customHeight="1" x14ac:dyDescent="0.2">
      <c r="A13" s="277"/>
      <c r="B13" s="280"/>
      <c r="C13" s="292"/>
      <c r="D13" s="293"/>
      <c r="E13" s="354"/>
      <c r="F13" s="354"/>
      <c r="G13" s="357"/>
      <c r="H13" s="357"/>
      <c r="I13" s="357"/>
      <c r="J13" s="357"/>
      <c r="K13" s="354"/>
      <c r="L13" s="354"/>
      <c r="M13" s="439"/>
      <c r="N13" s="350"/>
      <c r="O13" s="350"/>
      <c r="P13" s="350"/>
      <c r="Q13" s="62">
        <v>0</v>
      </c>
    </row>
    <row r="14" spans="1:23" ht="19.5" customHeight="1" x14ac:dyDescent="0.2">
      <c r="A14" s="275" t="s">
        <v>26</v>
      </c>
      <c r="B14" s="278">
        <f>SUM(B11+1)</f>
        <v>45854</v>
      </c>
      <c r="C14" s="288" t="s">
        <v>51</v>
      </c>
      <c r="D14" s="289"/>
      <c r="E14" s="352"/>
      <c r="F14" s="352"/>
      <c r="G14" s="355">
        <v>0</v>
      </c>
      <c r="H14" s="355">
        <v>0</v>
      </c>
      <c r="I14" s="355">
        <v>0</v>
      </c>
      <c r="J14" s="355">
        <v>0</v>
      </c>
      <c r="K14" s="352"/>
      <c r="L14" s="352"/>
      <c r="M14" s="348">
        <f>(F16-E16)+(L16-K16)</f>
        <v>0</v>
      </c>
      <c r="N14" s="348">
        <f>(H14-G14)</f>
        <v>0</v>
      </c>
      <c r="O14" s="348">
        <f>(J14-I14)</f>
        <v>0</v>
      </c>
      <c r="P14" s="348">
        <f>SUM(M14:O16)</f>
        <v>0</v>
      </c>
      <c r="V14" s="1"/>
    </row>
    <row r="15" spans="1:23" ht="19.5" customHeight="1" x14ac:dyDescent="0.2">
      <c r="A15" s="276"/>
      <c r="B15" s="279"/>
      <c r="C15" s="290"/>
      <c r="D15" s="291"/>
      <c r="E15" s="353"/>
      <c r="F15" s="353"/>
      <c r="G15" s="356"/>
      <c r="H15" s="356"/>
      <c r="I15" s="356"/>
      <c r="J15" s="356"/>
      <c r="K15" s="353"/>
      <c r="L15" s="353"/>
      <c r="M15" s="349"/>
      <c r="N15" s="349"/>
      <c r="O15" s="349"/>
      <c r="P15" s="349"/>
      <c r="R15" s="34"/>
    </row>
    <row r="16" spans="1:23" ht="19.5" customHeight="1" x14ac:dyDescent="0.2">
      <c r="A16" s="277"/>
      <c r="B16" s="280"/>
      <c r="C16" s="292"/>
      <c r="D16" s="293"/>
      <c r="E16" s="354"/>
      <c r="F16" s="354"/>
      <c r="G16" s="357"/>
      <c r="H16" s="357"/>
      <c r="I16" s="357"/>
      <c r="J16" s="357"/>
      <c r="K16" s="354"/>
      <c r="L16" s="354"/>
      <c r="M16" s="350"/>
      <c r="N16" s="350"/>
      <c r="O16" s="350"/>
      <c r="P16" s="350"/>
      <c r="Q16" s="62">
        <v>0</v>
      </c>
    </row>
    <row r="17" spans="1:25" ht="19.5" customHeight="1" x14ac:dyDescent="0.2">
      <c r="A17" s="275" t="s">
        <v>30</v>
      </c>
      <c r="B17" s="278">
        <f>SUM(B14+1)</f>
        <v>45855</v>
      </c>
      <c r="C17" s="294" t="s">
        <v>1605</v>
      </c>
      <c r="D17" s="295"/>
      <c r="E17" s="300"/>
      <c r="F17" s="300"/>
      <c r="G17" s="303">
        <v>0.35069444444444442</v>
      </c>
      <c r="H17" s="303">
        <v>0.53263888888888888</v>
      </c>
      <c r="I17" s="306">
        <v>0.57430555555555551</v>
      </c>
      <c r="J17" s="306">
        <v>0.77500000000000002</v>
      </c>
      <c r="K17" s="300"/>
      <c r="L17" s="300"/>
      <c r="M17" s="263">
        <f>(F21-E21)+(L21-K21)</f>
        <v>0</v>
      </c>
      <c r="N17" s="266">
        <f>(H17-G17)</f>
        <v>0.18194444444444446</v>
      </c>
      <c r="O17" s="269">
        <f>(J17-I17)</f>
        <v>0.20069444444444451</v>
      </c>
      <c r="P17" s="272">
        <f>SUM(M17:O21)</f>
        <v>0.38263888888888897</v>
      </c>
      <c r="R17" s="34" t="s">
        <v>1605</v>
      </c>
      <c r="S17" s="34"/>
    </row>
    <row r="18" spans="1:25" ht="19.5" customHeight="1" x14ac:dyDescent="0.2">
      <c r="A18" s="276"/>
      <c r="B18" s="279"/>
      <c r="C18" s="296"/>
      <c r="D18" s="297"/>
      <c r="E18" s="301"/>
      <c r="F18" s="301"/>
      <c r="G18" s="304"/>
      <c r="H18" s="304"/>
      <c r="I18" s="307"/>
      <c r="J18" s="307"/>
      <c r="K18" s="301"/>
      <c r="L18" s="301"/>
      <c r="M18" s="265"/>
      <c r="N18" s="267"/>
      <c r="O18" s="270"/>
      <c r="P18" s="273"/>
      <c r="R18" s="34"/>
      <c r="S18" s="34" t="s">
        <v>661</v>
      </c>
    </row>
    <row r="19" spans="1:25" ht="19.5" customHeight="1" x14ac:dyDescent="0.2">
      <c r="A19" s="276"/>
      <c r="B19" s="279"/>
      <c r="C19" s="296"/>
      <c r="D19" s="297"/>
      <c r="E19" s="301"/>
      <c r="F19" s="301"/>
      <c r="G19" s="304"/>
      <c r="H19" s="304"/>
      <c r="I19" s="307"/>
      <c r="J19" s="307"/>
      <c r="K19" s="301"/>
      <c r="L19" s="301"/>
      <c r="M19" s="265"/>
      <c r="N19" s="267"/>
      <c r="O19" s="270"/>
      <c r="P19" s="273"/>
      <c r="R19" s="34"/>
      <c r="S19" s="34" t="s">
        <v>1619</v>
      </c>
    </row>
    <row r="20" spans="1:25" ht="19.5" customHeight="1" x14ac:dyDescent="0.2">
      <c r="A20" s="276"/>
      <c r="B20" s="279"/>
      <c r="C20" s="296"/>
      <c r="D20" s="297"/>
      <c r="E20" s="301"/>
      <c r="F20" s="301"/>
      <c r="G20" s="304"/>
      <c r="H20" s="304"/>
      <c r="I20" s="307"/>
      <c r="J20" s="307"/>
      <c r="K20" s="301"/>
      <c r="L20" s="301"/>
      <c r="M20" s="265"/>
      <c r="N20" s="267"/>
      <c r="O20" s="270"/>
      <c r="P20" s="273"/>
      <c r="R20" s="34"/>
      <c r="S20" s="34" t="s">
        <v>1631</v>
      </c>
      <c r="V20" s="202" t="s">
        <v>182</v>
      </c>
    </row>
    <row r="21" spans="1:25" ht="19.5" customHeight="1" x14ac:dyDescent="0.2">
      <c r="A21" s="277"/>
      <c r="B21" s="280"/>
      <c r="C21" s="298"/>
      <c r="D21" s="299"/>
      <c r="E21" s="302"/>
      <c r="F21" s="302"/>
      <c r="G21" s="305"/>
      <c r="H21" s="305"/>
      <c r="I21" s="308"/>
      <c r="J21" s="308"/>
      <c r="K21" s="302"/>
      <c r="L21" s="302"/>
      <c r="M21" s="264"/>
      <c r="N21" s="268"/>
      <c r="O21" s="271"/>
      <c r="P21" s="274"/>
      <c r="Q21" s="62">
        <v>0.29166666666666669</v>
      </c>
    </row>
    <row r="22" spans="1:25" ht="19.5" customHeight="1" x14ac:dyDescent="0.2">
      <c r="A22" s="275" t="s">
        <v>31</v>
      </c>
      <c r="B22" s="278">
        <f>SUM(B17+1)</f>
        <v>45856</v>
      </c>
      <c r="C22" s="294" t="s">
        <v>1605</v>
      </c>
      <c r="D22" s="295"/>
      <c r="E22" s="300"/>
      <c r="F22" s="300"/>
      <c r="G22" s="303">
        <v>0.34791666666666665</v>
      </c>
      <c r="H22" s="303">
        <v>0.52083333333333337</v>
      </c>
      <c r="I22" s="306">
        <v>0.54166666666666663</v>
      </c>
      <c r="J22" s="306">
        <v>0.74097222222222225</v>
      </c>
      <c r="K22" s="300"/>
      <c r="L22" s="300"/>
      <c r="M22" s="263">
        <f>(F30-E30)+(L30-K30)</f>
        <v>0</v>
      </c>
      <c r="N22" s="266">
        <f>(H22-G22)</f>
        <v>0.17291666666666672</v>
      </c>
      <c r="O22" s="269">
        <f>(J22-I22)</f>
        <v>0.19930555555555562</v>
      </c>
      <c r="P22" s="272">
        <f>SUM(M22:O30)</f>
        <v>0.37222222222222234</v>
      </c>
      <c r="R22" s="34" t="s">
        <v>1605</v>
      </c>
      <c r="S22" s="34"/>
    </row>
    <row r="23" spans="1:25" ht="19.5" customHeight="1" x14ac:dyDescent="0.2">
      <c r="A23" s="276"/>
      <c r="B23" s="279"/>
      <c r="C23" s="296"/>
      <c r="D23" s="297"/>
      <c r="E23" s="301"/>
      <c r="F23" s="301"/>
      <c r="G23" s="304"/>
      <c r="H23" s="304"/>
      <c r="I23" s="307"/>
      <c r="J23" s="307"/>
      <c r="K23" s="301"/>
      <c r="L23" s="301"/>
      <c r="M23" s="265"/>
      <c r="N23" s="267"/>
      <c r="O23" s="270"/>
      <c r="P23" s="273"/>
      <c r="R23" s="34"/>
      <c r="S23" s="34" t="s">
        <v>661</v>
      </c>
      <c r="W23" s="34"/>
    </row>
    <row r="24" spans="1:25" ht="19.5" customHeight="1" x14ac:dyDescent="0.2">
      <c r="A24" s="276"/>
      <c r="B24" s="279"/>
      <c r="C24" s="296"/>
      <c r="D24" s="297"/>
      <c r="E24" s="301"/>
      <c r="F24" s="301"/>
      <c r="G24" s="304"/>
      <c r="H24" s="304"/>
      <c r="I24" s="307"/>
      <c r="J24" s="307"/>
      <c r="K24" s="301"/>
      <c r="L24" s="301"/>
      <c r="M24" s="265"/>
      <c r="N24" s="267"/>
      <c r="O24" s="270"/>
      <c r="P24" s="273"/>
      <c r="R24" s="34"/>
      <c r="S24" s="34" t="s">
        <v>1619</v>
      </c>
      <c r="W24" s="34"/>
    </row>
    <row r="25" spans="1:25" ht="19.5" customHeight="1" x14ac:dyDescent="0.2">
      <c r="A25" s="276"/>
      <c r="B25" s="279"/>
      <c r="C25" s="296"/>
      <c r="D25" s="297"/>
      <c r="E25" s="301"/>
      <c r="F25" s="301"/>
      <c r="G25" s="304"/>
      <c r="H25" s="304"/>
      <c r="I25" s="307"/>
      <c r="J25" s="307"/>
      <c r="K25" s="301"/>
      <c r="L25" s="301"/>
      <c r="M25" s="265"/>
      <c r="N25" s="267"/>
      <c r="O25" s="270"/>
      <c r="P25" s="273"/>
      <c r="R25" s="34"/>
      <c r="S25" s="34" t="s">
        <v>1631</v>
      </c>
      <c r="V25" s="202" t="s">
        <v>182</v>
      </c>
      <c r="W25" s="34"/>
    </row>
    <row r="26" spans="1:25" ht="19.5" customHeight="1" x14ac:dyDescent="0.2">
      <c r="A26" s="276"/>
      <c r="B26" s="279"/>
      <c r="C26" s="296"/>
      <c r="D26" s="297"/>
      <c r="E26" s="301"/>
      <c r="F26" s="301"/>
      <c r="G26" s="304"/>
      <c r="H26" s="304"/>
      <c r="I26" s="307"/>
      <c r="J26" s="307"/>
      <c r="K26" s="301"/>
      <c r="L26" s="301"/>
      <c r="M26" s="265"/>
      <c r="N26" s="267"/>
      <c r="O26" s="270"/>
      <c r="P26" s="273"/>
      <c r="R26" s="34"/>
      <c r="S26" s="34" t="s">
        <v>1632</v>
      </c>
      <c r="V26" s="202" t="s">
        <v>182</v>
      </c>
      <c r="W26" s="330" t="s">
        <v>1635</v>
      </c>
      <c r="X26" s="330"/>
      <c r="Y26" s="330"/>
    </row>
    <row r="27" spans="1:25" ht="19.5" customHeight="1" x14ac:dyDescent="0.2">
      <c r="A27" s="276"/>
      <c r="B27" s="279"/>
      <c r="C27" s="296"/>
      <c r="D27" s="297"/>
      <c r="E27" s="301"/>
      <c r="F27" s="301"/>
      <c r="G27" s="304"/>
      <c r="H27" s="304"/>
      <c r="I27" s="307"/>
      <c r="J27" s="307"/>
      <c r="K27" s="301"/>
      <c r="L27" s="301"/>
      <c r="M27" s="265"/>
      <c r="N27" s="267"/>
      <c r="O27" s="270"/>
      <c r="P27" s="273"/>
      <c r="R27" s="34"/>
      <c r="S27" s="34" t="s">
        <v>1633</v>
      </c>
      <c r="W27" s="34"/>
      <c r="X27" s="202" t="s">
        <v>182</v>
      </c>
    </row>
    <row r="28" spans="1:25" ht="19.5" customHeight="1" x14ac:dyDescent="0.2">
      <c r="A28" s="276"/>
      <c r="B28" s="279"/>
      <c r="C28" s="296"/>
      <c r="D28" s="297"/>
      <c r="E28" s="301"/>
      <c r="F28" s="301"/>
      <c r="G28" s="304"/>
      <c r="H28" s="304"/>
      <c r="I28" s="307"/>
      <c r="J28" s="307"/>
      <c r="K28" s="301"/>
      <c r="L28" s="301"/>
      <c r="M28" s="265"/>
      <c r="N28" s="267"/>
      <c r="O28" s="270"/>
      <c r="P28" s="273"/>
      <c r="R28" s="34"/>
      <c r="S28" s="34" t="s">
        <v>1634</v>
      </c>
      <c r="W28" s="34"/>
      <c r="X28" s="202" t="s">
        <v>182</v>
      </c>
    </row>
    <row r="29" spans="1:25" ht="19.5" customHeight="1" x14ac:dyDescent="0.2">
      <c r="A29" s="276"/>
      <c r="B29" s="279"/>
      <c r="C29" s="296"/>
      <c r="D29" s="297"/>
      <c r="E29" s="301"/>
      <c r="F29" s="301"/>
      <c r="G29" s="304"/>
      <c r="H29" s="304"/>
      <c r="I29" s="307"/>
      <c r="J29" s="307"/>
      <c r="K29" s="301"/>
      <c r="L29" s="301"/>
      <c r="M29" s="265"/>
      <c r="N29" s="267"/>
      <c r="O29" s="270"/>
      <c r="P29" s="273"/>
      <c r="R29" s="34"/>
      <c r="S29" s="34" t="s">
        <v>1636</v>
      </c>
      <c r="W29" s="34"/>
      <c r="X29" s="202" t="s">
        <v>182</v>
      </c>
    </row>
    <row r="30" spans="1:25" ht="19.5" customHeight="1" x14ac:dyDescent="0.2">
      <c r="A30" s="277"/>
      <c r="B30" s="280"/>
      <c r="C30" s="298"/>
      <c r="D30" s="299"/>
      <c r="E30" s="302"/>
      <c r="F30" s="302"/>
      <c r="G30" s="305"/>
      <c r="H30" s="305"/>
      <c r="I30" s="308"/>
      <c r="J30" s="308"/>
      <c r="K30" s="302"/>
      <c r="L30" s="302"/>
      <c r="M30" s="264"/>
      <c r="N30" s="268"/>
      <c r="O30" s="271"/>
      <c r="P30" s="274"/>
      <c r="Q30" s="62">
        <v>0.29166666666666669</v>
      </c>
      <c r="W30" s="34"/>
    </row>
    <row r="31" spans="1:25" ht="19.5" customHeight="1" x14ac:dyDescent="0.2">
      <c r="A31" s="35" t="s">
        <v>34</v>
      </c>
      <c r="B31" s="36">
        <f>SUM(B22+1)</f>
        <v>45857</v>
      </c>
      <c r="C31" s="294"/>
      <c r="D31" s="295"/>
      <c r="E31" s="310"/>
      <c r="F31" s="310"/>
      <c r="G31" s="310"/>
      <c r="H31" s="310"/>
      <c r="I31" s="310"/>
      <c r="J31" s="310"/>
      <c r="K31" s="310"/>
      <c r="L31" s="310"/>
      <c r="M31" s="263">
        <f>(F31-E31)+(L31-K31)</f>
        <v>0</v>
      </c>
      <c r="N31" s="263">
        <f>(H31-G31)+(J31-I31)</f>
        <v>0</v>
      </c>
      <c r="O31" s="263">
        <f>(H31-G31)+(J31-I31)</f>
        <v>0</v>
      </c>
      <c r="P31" s="263">
        <f>SUM(M31:O32)</f>
        <v>0</v>
      </c>
    </row>
    <row r="32" spans="1:25" ht="19.5" customHeight="1" x14ac:dyDescent="0.2">
      <c r="A32" s="37" t="s">
        <v>35</v>
      </c>
      <c r="B32" s="36">
        <f>SUM(B31+1)</f>
        <v>45858</v>
      </c>
      <c r="C32" s="298"/>
      <c r="D32" s="299"/>
      <c r="E32" s="312"/>
      <c r="F32" s="312"/>
      <c r="G32" s="312"/>
      <c r="H32" s="312"/>
      <c r="I32" s="312"/>
      <c r="J32" s="312"/>
      <c r="K32" s="312"/>
      <c r="L32" s="312"/>
      <c r="M32" s="264"/>
      <c r="N32" s="264"/>
      <c r="O32" s="264"/>
      <c r="P32" s="264"/>
    </row>
    <row r="33" spans="1:17" ht="30" customHeight="1" x14ac:dyDescent="0.2">
      <c r="A33" s="38"/>
      <c r="B33" s="38"/>
      <c r="C33" s="38"/>
      <c r="D33" s="38"/>
      <c r="E33" s="39"/>
      <c r="F33" s="40"/>
      <c r="G33" s="40"/>
      <c r="H33" s="38"/>
      <c r="I33" s="38"/>
      <c r="J33" s="38"/>
      <c r="K33" s="41"/>
      <c r="L33" s="41"/>
      <c r="M33" s="41"/>
      <c r="N33" s="38"/>
    </row>
    <row r="34" spans="1:17" ht="30.75" customHeight="1" x14ac:dyDescent="0.2">
      <c r="A34" s="38"/>
      <c r="B34" s="38"/>
      <c r="C34" s="38"/>
      <c r="D34" s="38"/>
      <c r="F34" s="38"/>
      <c r="G34" s="38"/>
      <c r="H34" s="38"/>
      <c r="I34" s="38"/>
      <c r="J34" s="281" t="s">
        <v>36</v>
      </c>
      <c r="K34" s="281"/>
      <c r="L34" s="281"/>
      <c r="M34" s="108">
        <f>SUM(M9+M11+M14+M17+M22+M31+M32)</f>
        <v>0</v>
      </c>
      <c r="N34" s="110">
        <f>SUM(N9+N11+N14+N17+N22+N31+N32)</f>
        <v>0.35486111111111118</v>
      </c>
      <c r="O34" s="109">
        <f>SUM(O9+O11+O14+O17+O22+O31+O32)</f>
        <v>0.40000000000000013</v>
      </c>
      <c r="P34" s="111">
        <f>SUM(P9+P11+P14+P17+P22+P31+P32)</f>
        <v>0.75486111111111132</v>
      </c>
    </row>
    <row r="35" spans="1:17" ht="30.75" customHeight="1" x14ac:dyDescent="0.2">
      <c r="A35" s="38"/>
      <c r="B35" s="38"/>
      <c r="C35" s="38"/>
      <c r="D35" s="38"/>
      <c r="F35" s="38"/>
      <c r="G35" s="38"/>
      <c r="H35" s="38"/>
      <c r="I35" s="38"/>
      <c r="J35" s="281" t="s">
        <v>37</v>
      </c>
      <c r="K35" s="281"/>
      <c r="L35" s="282"/>
      <c r="M35" s="42"/>
      <c r="N35" s="51">
        <f>SUM(Q9:Q32)</f>
        <v>0.58333333333333337</v>
      </c>
      <c r="O35" s="43"/>
      <c r="Q35" s="64"/>
    </row>
    <row r="36" spans="1:17" ht="30.75" customHeight="1" x14ac:dyDescent="0.2">
      <c r="A36" s="38"/>
      <c r="B36" s="38"/>
      <c r="C36" s="38"/>
      <c r="D36" s="38"/>
      <c r="F36" s="38"/>
      <c r="G36" s="38"/>
      <c r="H36" s="38"/>
      <c r="I36" s="38"/>
      <c r="J36" s="281" t="s">
        <v>38</v>
      </c>
      <c r="K36" s="281"/>
      <c r="L36" s="282"/>
      <c r="M36" s="42"/>
      <c r="N36" s="51">
        <f>SUM(P34-N35)</f>
        <v>0.17152777777777795</v>
      </c>
      <c r="O36" s="43"/>
    </row>
    <row r="37" spans="1:17" ht="30.75" customHeight="1" x14ac:dyDescent="0.2">
      <c r="A37" s="38"/>
      <c r="B37" s="38"/>
      <c r="C37" s="38"/>
      <c r="D37" s="38"/>
      <c r="F37" s="38"/>
      <c r="G37" s="38"/>
      <c r="H37" s="38"/>
      <c r="I37" s="38"/>
      <c r="J37" s="281" t="s">
        <v>39</v>
      </c>
      <c r="K37" s="281"/>
      <c r="L37" s="282"/>
      <c r="M37" s="42"/>
      <c r="N37" s="51">
        <f>'SEM28'!N89</f>
        <v>10.314583333333335</v>
      </c>
      <c r="O37" s="43"/>
    </row>
    <row r="38" spans="1:17" ht="30.75" customHeight="1" x14ac:dyDescent="0.2">
      <c r="H38" s="38"/>
      <c r="I38" s="38"/>
      <c r="J38" s="281" t="s">
        <v>40</v>
      </c>
      <c r="K38" s="281"/>
      <c r="L38" s="282"/>
      <c r="M38" s="44"/>
      <c r="N38" s="52">
        <f>N36+N37</f>
        <v>10.486111111111112</v>
      </c>
      <c r="O38" s="45"/>
    </row>
    <row r="45" spans="1:17" x14ac:dyDescent="0.2">
      <c r="F45" s="38"/>
      <c r="G45" s="38"/>
      <c r="H45" s="38"/>
      <c r="I45" s="38"/>
    </row>
    <row r="46" spans="1:17" x14ac:dyDescent="0.2">
      <c r="F46" s="38"/>
      <c r="G46" s="38"/>
      <c r="H46" s="38"/>
      <c r="I46" s="38"/>
    </row>
    <row r="47" spans="1:17" x14ac:dyDescent="0.2">
      <c r="F47" s="38"/>
      <c r="G47" s="38"/>
      <c r="H47" s="38"/>
      <c r="I47" s="38"/>
    </row>
    <row r="48" spans="1:17" x14ac:dyDescent="0.2">
      <c r="F48" s="38"/>
      <c r="G48" s="38"/>
      <c r="H48" s="38"/>
      <c r="I48" s="38"/>
    </row>
    <row r="49" spans="6:9" x14ac:dyDescent="0.2">
      <c r="F49" s="38"/>
      <c r="G49" s="38"/>
      <c r="H49" s="38"/>
      <c r="I49" s="38"/>
    </row>
    <row r="50" spans="6:9" x14ac:dyDescent="0.2">
      <c r="F50" s="38"/>
      <c r="G50" s="38"/>
      <c r="H50" s="38"/>
      <c r="I50" s="38"/>
    </row>
  </sheetData>
  <mergeCells count="100">
    <mergeCell ref="F17:F21"/>
    <mergeCell ref="E22:E30"/>
    <mergeCell ref="F22:F30"/>
    <mergeCell ref="K17:K21"/>
    <mergeCell ref="J22:J30"/>
    <mergeCell ref="G22:G30"/>
    <mergeCell ref="H22:H30"/>
    <mergeCell ref="I22:I30"/>
    <mergeCell ref="K22:K30"/>
    <mergeCell ref="J11:J13"/>
    <mergeCell ref="G14:G16"/>
    <mergeCell ref="G17:G21"/>
    <mergeCell ref="J14:J16"/>
    <mergeCell ref="J17:J21"/>
    <mergeCell ref="H14:H16"/>
    <mergeCell ref="H17:H21"/>
    <mergeCell ref="I14:I16"/>
    <mergeCell ref="I17:I21"/>
    <mergeCell ref="G11:G13"/>
    <mergeCell ref="H11:H13"/>
    <mergeCell ref="I11:I13"/>
    <mergeCell ref="Q6:Q7"/>
    <mergeCell ref="O14:O16"/>
    <mergeCell ref="M17:M21"/>
    <mergeCell ref="N17:N21"/>
    <mergeCell ref="O17:O21"/>
    <mergeCell ref="N9:N10"/>
    <mergeCell ref="O9:O10"/>
    <mergeCell ref="M11:M13"/>
    <mergeCell ref="N11:N13"/>
    <mergeCell ref="O11:O13"/>
    <mergeCell ref="M9:M10"/>
    <mergeCell ref="B22:B30"/>
    <mergeCell ref="A9:A10"/>
    <mergeCell ref="A11:A13"/>
    <mergeCell ref="A14:A16"/>
    <mergeCell ref="A17:A21"/>
    <mergeCell ref="A22:A30"/>
    <mergeCell ref="B9:B10"/>
    <mergeCell ref="B11:B13"/>
    <mergeCell ref="B14:B16"/>
    <mergeCell ref="B17:B21"/>
    <mergeCell ref="A1:N1"/>
    <mergeCell ref="G6:H6"/>
    <mergeCell ref="I6:J6"/>
    <mergeCell ref="K6:L6"/>
    <mergeCell ref="M6:P6"/>
    <mergeCell ref="J38:L38"/>
    <mergeCell ref="J34:L34"/>
    <mergeCell ref="J35:L35"/>
    <mergeCell ref="J36:L36"/>
    <mergeCell ref="J37:L37"/>
    <mergeCell ref="J9:J10"/>
    <mergeCell ref="M31:M32"/>
    <mergeCell ref="N31:N32"/>
    <mergeCell ref="O31:O32"/>
    <mergeCell ref="P31:P32"/>
    <mergeCell ref="J31:J32"/>
    <mergeCell ref="K31:K32"/>
    <mergeCell ref="L31:L32"/>
    <mergeCell ref="M22:M30"/>
    <mergeCell ref="N22:N30"/>
    <mergeCell ref="O22:O30"/>
    <mergeCell ref="M14:M16"/>
    <mergeCell ref="N14:N16"/>
    <mergeCell ref="P22:P30"/>
    <mergeCell ref="P9:P10"/>
    <mergeCell ref="P17:P21"/>
    <mergeCell ref="I31:I32"/>
    <mergeCell ref="C14:D16"/>
    <mergeCell ref="C17:D21"/>
    <mergeCell ref="C22:D30"/>
    <mergeCell ref="C9:D10"/>
    <mergeCell ref="C11:D13"/>
    <mergeCell ref="G9:G10"/>
    <mergeCell ref="H9:H10"/>
    <mergeCell ref="I9:I10"/>
    <mergeCell ref="E9:E10"/>
    <mergeCell ref="F9:F10"/>
    <mergeCell ref="E11:E13"/>
    <mergeCell ref="F11:F13"/>
    <mergeCell ref="E14:E16"/>
    <mergeCell ref="F14:F16"/>
    <mergeCell ref="E17:E21"/>
    <mergeCell ref="C31:D32"/>
    <mergeCell ref="E31:E32"/>
    <mergeCell ref="F31:F32"/>
    <mergeCell ref="G31:G32"/>
    <mergeCell ref="H31:H32"/>
    <mergeCell ref="W26:Y26"/>
    <mergeCell ref="K9:K10"/>
    <mergeCell ref="L9:L10"/>
    <mergeCell ref="K11:K13"/>
    <mergeCell ref="L11:L13"/>
    <mergeCell ref="P14:P16"/>
    <mergeCell ref="P11:P13"/>
    <mergeCell ref="L17:L21"/>
    <mergeCell ref="L22:L30"/>
    <mergeCell ref="K14:K16"/>
    <mergeCell ref="L14:L16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57"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Feuil96">
    <pageSetUpPr fitToPage="1"/>
  </sheetPr>
  <dimension ref="A1:AA100"/>
  <sheetViews>
    <sheetView topLeftCell="A35" zoomScale="90" workbookViewId="0">
      <selection activeCell="R71" sqref="R71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2.5703125" bestFit="1" customWidth="1"/>
    <col min="20" max="20" width="16.7109375" customWidth="1"/>
    <col min="21" max="21" width="13.140625" customWidth="1"/>
    <col min="22" max="22" width="12.7109375" customWidth="1"/>
    <col min="23" max="23" width="13.28515625" customWidth="1"/>
  </cols>
  <sheetData>
    <row r="1" spans="1:25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5" ht="60.6" hidden="1" customHeight="1" x14ac:dyDescent="0.2"/>
    <row r="3" spans="1:25" s="3" customFormat="1" ht="12.75" customHeight="1" x14ac:dyDescent="0.2">
      <c r="K3" s="4"/>
      <c r="L3" s="4"/>
      <c r="M3" s="4"/>
      <c r="O3" s="5"/>
      <c r="P3" s="5"/>
      <c r="Q3" s="60"/>
    </row>
    <row r="4" spans="1:25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5" ht="39" customHeight="1" x14ac:dyDescent="0.2">
      <c r="A5" s="12" t="s">
        <v>104</v>
      </c>
      <c r="B5" s="13" t="s">
        <v>3</v>
      </c>
      <c r="C5" s="14">
        <f>SUM('SEM29'!B32+1)</f>
        <v>45859</v>
      </c>
      <c r="D5" s="15" t="s">
        <v>4</v>
      </c>
      <c r="E5" s="16">
        <f>SUM(B82)</f>
        <v>45865</v>
      </c>
      <c r="F5" s="17"/>
      <c r="G5" s="17"/>
      <c r="H5" s="17"/>
      <c r="I5" s="17"/>
      <c r="J5" s="17"/>
      <c r="K5" s="18"/>
      <c r="L5" s="18"/>
      <c r="P5" s="19"/>
    </row>
    <row r="6" spans="1:25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5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5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5" ht="19.5" customHeight="1" x14ac:dyDescent="0.2">
      <c r="A9" s="275" t="s">
        <v>20</v>
      </c>
      <c r="B9" s="278">
        <f>SUM(C5)</f>
        <v>45859</v>
      </c>
      <c r="C9" s="294" t="s">
        <v>1643</v>
      </c>
      <c r="D9" s="295"/>
      <c r="E9" s="300"/>
      <c r="F9" s="300"/>
      <c r="G9" s="303">
        <v>0.34930555555555554</v>
      </c>
      <c r="H9" s="303">
        <v>0.52083333333333337</v>
      </c>
      <c r="I9" s="306">
        <v>0.56944444444444442</v>
      </c>
      <c r="J9" s="306">
        <v>0.7270833333333333</v>
      </c>
      <c r="K9" s="300"/>
      <c r="L9" s="300"/>
      <c r="M9" s="263">
        <f>(F29-E29)+(L29-K29)</f>
        <v>0</v>
      </c>
      <c r="N9" s="266">
        <f>(H9-G9)</f>
        <v>0.17152777777777783</v>
      </c>
      <c r="O9" s="269">
        <f>(J9-I9)</f>
        <v>0.15763888888888888</v>
      </c>
      <c r="P9" s="272">
        <f>SUM(M9:O29)</f>
        <v>0.32916666666666672</v>
      </c>
      <c r="R9" s="34" t="s">
        <v>1605</v>
      </c>
      <c r="S9" s="34" t="s">
        <v>58</v>
      </c>
    </row>
    <row r="10" spans="1:25" ht="19.5" customHeight="1" x14ac:dyDescent="0.2">
      <c r="A10" s="276"/>
      <c r="B10" s="279"/>
      <c r="C10" s="296"/>
      <c r="D10" s="297"/>
      <c r="E10" s="301"/>
      <c r="F10" s="301"/>
      <c r="G10" s="304"/>
      <c r="H10" s="304"/>
      <c r="I10" s="307"/>
      <c r="J10" s="307"/>
      <c r="K10" s="301"/>
      <c r="L10" s="301"/>
      <c r="M10" s="265"/>
      <c r="N10" s="267"/>
      <c r="O10" s="270"/>
      <c r="P10" s="273"/>
      <c r="R10" s="34"/>
      <c r="S10" s="34" t="s">
        <v>661</v>
      </c>
      <c r="X10" s="34"/>
    </row>
    <row r="11" spans="1:25" ht="19.5" customHeight="1" x14ac:dyDescent="0.2">
      <c r="A11" s="276"/>
      <c r="B11" s="279"/>
      <c r="C11" s="296"/>
      <c r="D11" s="297"/>
      <c r="E11" s="301"/>
      <c r="F11" s="301"/>
      <c r="G11" s="304"/>
      <c r="H11" s="304"/>
      <c r="I11" s="307"/>
      <c r="J11" s="307"/>
      <c r="K11" s="301"/>
      <c r="L11" s="301"/>
      <c r="M11" s="265"/>
      <c r="N11" s="267"/>
      <c r="O11" s="270"/>
      <c r="P11" s="273"/>
      <c r="R11" s="34"/>
      <c r="S11" s="34" t="s">
        <v>1637</v>
      </c>
      <c r="U11" s="202" t="s">
        <v>182</v>
      </c>
      <c r="Y11" s="34"/>
    </row>
    <row r="12" spans="1:25" ht="19.5" customHeight="1" x14ac:dyDescent="0.2">
      <c r="A12" s="276"/>
      <c r="B12" s="279"/>
      <c r="C12" s="296"/>
      <c r="D12" s="297"/>
      <c r="E12" s="301"/>
      <c r="F12" s="301"/>
      <c r="G12" s="304"/>
      <c r="H12" s="304"/>
      <c r="I12" s="307"/>
      <c r="J12" s="307"/>
      <c r="K12" s="301"/>
      <c r="L12" s="301"/>
      <c r="M12" s="265"/>
      <c r="N12" s="267"/>
      <c r="O12" s="270"/>
      <c r="P12" s="273"/>
      <c r="R12" s="34" t="s">
        <v>1638</v>
      </c>
      <c r="S12" s="34" t="s">
        <v>32</v>
      </c>
      <c r="T12" s="34"/>
      <c r="Y12" s="34"/>
    </row>
    <row r="13" spans="1:25" ht="19.5" customHeight="1" x14ac:dyDescent="0.2">
      <c r="A13" s="276"/>
      <c r="B13" s="279"/>
      <c r="C13" s="296"/>
      <c r="D13" s="297"/>
      <c r="E13" s="301"/>
      <c r="F13" s="301"/>
      <c r="G13" s="304"/>
      <c r="H13" s="304"/>
      <c r="I13" s="307"/>
      <c r="J13" s="307"/>
      <c r="K13" s="301"/>
      <c r="L13" s="301"/>
      <c r="M13" s="265"/>
      <c r="N13" s="267"/>
      <c r="O13" s="270"/>
      <c r="P13" s="273"/>
      <c r="R13" s="34"/>
      <c r="S13" s="34" t="s">
        <v>152</v>
      </c>
      <c r="U13" s="202" t="s">
        <v>182</v>
      </c>
      <c r="Y13" s="34"/>
    </row>
    <row r="14" spans="1:25" ht="19.5" customHeight="1" x14ac:dyDescent="0.2">
      <c r="A14" s="276"/>
      <c r="B14" s="279"/>
      <c r="C14" s="296"/>
      <c r="D14" s="297"/>
      <c r="E14" s="301"/>
      <c r="F14" s="301"/>
      <c r="G14" s="304"/>
      <c r="H14" s="304"/>
      <c r="I14" s="307"/>
      <c r="J14" s="307"/>
      <c r="K14" s="301"/>
      <c r="L14" s="301"/>
      <c r="M14" s="265"/>
      <c r="N14" s="267"/>
      <c r="O14" s="270"/>
      <c r="P14" s="273"/>
      <c r="R14" s="34" t="s">
        <v>632</v>
      </c>
      <c r="Y14" s="34"/>
    </row>
    <row r="15" spans="1:25" ht="19.5" customHeight="1" x14ac:dyDescent="0.2">
      <c r="A15" s="276"/>
      <c r="B15" s="279"/>
      <c r="C15" s="296"/>
      <c r="D15" s="297"/>
      <c r="E15" s="301"/>
      <c r="F15" s="301"/>
      <c r="G15" s="304"/>
      <c r="H15" s="304"/>
      <c r="I15" s="307"/>
      <c r="J15" s="307"/>
      <c r="K15" s="301"/>
      <c r="L15" s="301"/>
      <c r="M15" s="265"/>
      <c r="N15" s="267"/>
      <c r="O15" s="270"/>
      <c r="P15" s="273"/>
      <c r="S15" s="34" t="s">
        <v>584</v>
      </c>
    </row>
    <row r="16" spans="1:25" ht="19.5" customHeight="1" x14ac:dyDescent="0.2">
      <c r="A16" s="276"/>
      <c r="B16" s="279"/>
      <c r="C16" s="296"/>
      <c r="D16" s="297"/>
      <c r="E16" s="301"/>
      <c r="F16" s="301"/>
      <c r="G16" s="304"/>
      <c r="H16" s="304"/>
      <c r="I16" s="307"/>
      <c r="J16" s="307"/>
      <c r="K16" s="301"/>
      <c r="L16" s="301"/>
      <c r="M16" s="265"/>
      <c r="N16" s="267"/>
      <c r="O16" s="270"/>
      <c r="P16" s="273"/>
      <c r="S16" s="34" t="s">
        <v>1639</v>
      </c>
    </row>
    <row r="17" spans="1:27" ht="19.5" customHeight="1" x14ac:dyDescent="0.2">
      <c r="A17" s="276"/>
      <c r="B17" s="279"/>
      <c r="C17" s="296"/>
      <c r="D17" s="297"/>
      <c r="E17" s="301"/>
      <c r="F17" s="301"/>
      <c r="G17" s="304"/>
      <c r="H17" s="304"/>
      <c r="I17" s="307"/>
      <c r="J17" s="307"/>
      <c r="K17" s="301"/>
      <c r="L17" s="301"/>
      <c r="M17" s="265"/>
      <c r="N17" s="267"/>
      <c r="O17" s="270"/>
      <c r="P17" s="273"/>
      <c r="S17" s="34"/>
      <c r="T17" s="34" t="s">
        <v>1233</v>
      </c>
      <c r="U17" s="202" t="s">
        <v>182</v>
      </c>
    </row>
    <row r="18" spans="1:27" ht="19.5" customHeight="1" x14ac:dyDescent="0.2">
      <c r="A18" s="276"/>
      <c r="B18" s="279"/>
      <c r="C18" s="296"/>
      <c r="D18" s="297"/>
      <c r="E18" s="301"/>
      <c r="F18" s="301"/>
      <c r="G18" s="304"/>
      <c r="H18" s="304"/>
      <c r="I18" s="307"/>
      <c r="J18" s="307"/>
      <c r="K18" s="301"/>
      <c r="L18" s="301"/>
      <c r="M18" s="265"/>
      <c r="N18" s="267"/>
      <c r="O18" s="270"/>
      <c r="P18" s="273"/>
      <c r="S18" s="34"/>
      <c r="T18" s="34" t="s">
        <v>1640</v>
      </c>
      <c r="U18" s="202" t="s">
        <v>182</v>
      </c>
    </row>
    <row r="19" spans="1:27" ht="19.5" customHeight="1" x14ac:dyDescent="0.2">
      <c r="A19" s="276"/>
      <c r="B19" s="279"/>
      <c r="C19" s="296"/>
      <c r="D19" s="297"/>
      <c r="E19" s="301"/>
      <c r="F19" s="301"/>
      <c r="G19" s="304"/>
      <c r="H19" s="304"/>
      <c r="I19" s="307"/>
      <c r="J19" s="307"/>
      <c r="K19" s="301"/>
      <c r="L19" s="301"/>
      <c r="M19" s="265"/>
      <c r="N19" s="267"/>
      <c r="O19" s="270"/>
      <c r="P19" s="273"/>
      <c r="R19" s="34" t="s">
        <v>242</v>
      </c>
      <c r="S19" s="34"/>
      <c r="T19" s="34"/>
      <c r="U19" s="34"/>
    </row>
    <row r="20" spans="1:27" ht="19.5" customHeight="1" x14ac:dyDescent="0.2">
      <c r="A20" s="276"/>
      <c r="B20" s="279"/>
      <c r="C20" s="296"/>
      <c r="D20" s="297"/>
      <c r="E20" s="301"/>
      <c r="F20" s="301"/>
      <c r="G20" s="304"/>
      <c r="H20" s="304"/>
      <c r="I20" s="307"/>
      <c r="J20" s="307"/>
      <c r="K20" s="301"/>
      <c r="L20" s="301"/>
      <c r="M20" s="265"/>
      <c r="N20" s="267"/>
      <c r="O20" s="270"/>
      <c r="P20" s="273"/>
      <c r="S20" s="34" t="s">
        <v>612</v>
      </c>
      <c r="T20" s="34"/>
      <c r="U20" s="34"/>
    </row>
    <row r="21" spans="1:27" ht="19.5" customHeight="1" x14ac:dyDescent="0.2">
      <c r="A21" s="276"/>
      <c r="B21" s="279"/>
      <c r="C21" s="296"/>
      <c r="D21" s="297"/>
      <c r="E21" s="301"/>
      <c r="F21" s="301"/>
      <c r="G21" s="304"/>
      <c r="H21" s="304"/>
      <c r="I21" s="307"/>
      <c r="J21" s="307"/>
      <c r="K21" s="301"/>
      <c r="L21" s="301"/>
      <c r="M21" s="265"/>
      <c r="N21" s="267"/>
      <c r="O21" s="270"/>
      <c r="P21" s="273"/>
      <c r="S21" s="34" t="s">
        <v>1641</v>
      </c>
      <c r="T21" s="34"/>
      <c r="U21" s="34"/>
      <c r="AA21" s="202" t="s">
        <v>182</v>
      </c>
    </row>
    <row r="22" spans="1:27" ht="19.5" customHeight="1" x14ac:dyDescent="0.2">
      <c r="A22" s="276"/>
      <c r="B22" s="279"/>
      <c r="C22" s="296"/>
      <c r="D22" s="297"/>
      <c r="E22" s="301"/>
      <c r="F22" s="301"/>
      <c r="G22" s="304"/>
      <c r="H22" s="304"/>
      <c r="I22" s="307"/>
      <c r="J22" s="307"/>
      <c r="K22" s="301"/>
      <c r="L22" s="301"/>
      <c r="M22" s="265"/>
      <c r="N22" s="267"/>
      <c r="O22" s="270"/>
      <c r="P22" s="273"/>
      <c r="R22" s="34" t="s">
        <v>975</v>
      </c>
      <c r="S22" s="34"/>
      <c r="T22" s="34"/>
      <c r="U22" s="34"/>
      <c r="AA22" s="34"/>
    </row>
    <row r="23" spans="1:27" ht="19.5" customHeight="1" x14ac:dyDescent="0.2">
      <c r="A23" s="276"/>
      <c r="B23" s="279"/>
      <c r="C23" s="296"/>
      <c r="D23" s="297"/>
      <c r="E23" s="301"/>
      <c r="F23" s="301"/>
      <c r="G23" s="304"/>
      <c r="H23" s="304"/>
      <c r="I23" s="307"/>
      <c r="J23" s="307"/>
      <c r="K23" s="301"/>
      <c r="L23" s="301"/>
      <c r="M23" s="265"/>
      <c r="N23" s="267"/>
      <c r="O23" s="270"/>
      <c r="P23" s="273"/>
      <c r="R23" s="34"/>
      <c r="S23" s="34" t="s">
        <v>976</v>
      </c>
      <c r="T23" s="34"/>
      <c r="U23" s="34"/>
      <c r="AA23" s="34"/>
    </row>
    <row r="24" spans="1:27" ht="19.5" customHeight="1" x14ac:dyDescent="0.2">
      <c r="A24" s="276"/>
      <c r="B24" s="279"/>
      <c r="C24" s="296"/>
      <c r="D24" s="297"/>
      <c r="E24" s="301"/>
      <c r="F24" s="301"/>
      <c r="G24" s="304"/>
      <c r="H24" s="304"/>
      <c r="I24" s="307"/>
      <c r="J24" s="307"/>
      <c r="K24" s="301"/>
      <c r="L24" s="301"/>
      <c r="M24" s="265"/>
      <c r="N24" s="267"/>
      <c r="O24" s="270"/>
      <c r="P24" s="273"/>
      <c r="S24" s="34" t="s">
        <v>1642</v>
      </c>
      <c r="T24" s="34"/>
      <c r="U24" s="34"/>
      <c r="V24" s="202" t="s">
        <v>182</v>
      </c>
    </row>
    <row r="25" spans="1:27" ht="19.5" customHeight="1" x14ac:dyDescent="0.2">
      <c r="A25" s="276"/>
      <c r="B25" s="279"/>
      <c r="C25" s="296"/>
      <c r="D25" s="297"/>
      <c r="E25" s="301"/>
      <c r="F25" s="301"/>
      <c r="G25" s="304"/>
      <c r="H25" s="304"/>
      <c r="I25" s="307"/>
      <c r="J25" s="307"/>
      <c r="K25" s="301"/>
      <c r="L25" s="301"/>
      <c r="M25" s="265"/>
      <c r="N25" s="267"/>
      <c r="O25" s="270"/>
      <c r="P25" s="273"/>
      <c r="R25" s="34" t="s">
        <v>1644</v>
      </c>
      <c r="S25" s="34" t="s">
        <v>33</v>
      </c>
      <c r="T25" s="34"/>
      <c r="U25" s="34"/>
    </row>
    <row r="26" spans="1:27" ht="19.5" customHeight="1" x14ac:dyDescent="0.2">
      <c r="A26" s="276"/>
      <c r="B26" s="279"/>
      <c r="C26" s="296"/>
      <c r="D26" s="297"/>
      <c r="E26" s="301"/>
      <c r="F26" s="301"/>
      <c r="G26" s="304"/>
      <c r="H26" s="304"/>
      <c r="I26" s="307"/>
      <c r="J26" s="307"/>
      <c r="K26" s="301"/>
      <c r="L26" s="301"/>
      <c r="M26" s="265"/>
      <c r="N26" s="267"/>
      <c r="O26" s="270"/>
      <c r="P26" s="273"/>
      <c r="S26" s="34" t="s">
        <v>584</v>
      </c>
      <c r="T26" s="34"/>
      <c r="U26" s="34"/>
    </row>
    <row r="27" spans="1:27" ht="19.5" customHeight="1" x14ac:dyDescent="0.2">
      <c r="A27" s="276"/>
      <c r="B27" s="279"/>
      <c r="C27" s="296"/>
      <c r="D27" s="297"/>
      <c r="E27" s="301"/>
      <c r="F27" s="301"/>
      <c r="G27" s="304"/>
      <c r="H27" s="304"/>
      <c r="I27" s="307"/>
      <c r="J27" s="307"/>
      <c r="K27" s="301"/>
      <c r="L27" s="301"/>
      <c r="M27" s="265"/>
      <c r="N27" s="267"/>
      <c r="O27" s="270"/>
      <c r="P27" s="273"/>
      <c r="S27" s="34" t="s">
        <v>1645</v>
      </c>
      <c r="T27" s="34"/>
      <c r="U27" s="34"/>
      <c r="Y27" s="202" t="s">
        <v>182</v>
      </c>
    </row>
    <row r="28" spans="1:27" ht="19.5" customHeight="1" x14ac:dyDescent="0.2">
      <c r="A28" s="276"/>
      <c r="B28" s="279"/>
      <c r="C28" s="296"/>
      <c r="D28" s="297"/>
      <c r="E28" s="301"/>
      <c r="F28" s="301"/>
      <c r="G28" s="304"/>
      <c r="H28" s="304"/>
      <c r="I28" s="307"/>
      <c r="J28" s="307"/>
      <c r="K28" s="301"/>
      <c r="L28" s="301"/>
      <c r="M28" s="265"/>
      <c r="N28" s="267"/>
      <c r="O28" s="270"/>
      <c r="P28" s="273"/>
      <c r="S28" s="34"/>
      <c r="T28" s="34"/>
    </row>
    <row r="29" spans="1:27" ht="19.5" customHeight="1" x14ac:dyDescent="0.2">
      <c r="A29" s="277"/>
      <c r="B29" s="280"/>
      <c r="C29" s="298"/>
      <c r="D29" s="299"/>
      <c r="E29" s="302"/>
      <c r="F29" s="302"/>
      <c r="G29" s="305"/>
      <c r="H29" s="305"/>
      <c r="I29" s="308"/>
      <c r="J29" s="308"/>
      <c r="K29" s="302"/>
      <c r="L29" s="302"/>
      <c r="M29" s="264"/>
      <c r="N29" s="268"/>
      <c r="O29" s="271"/>
      <c r="P29" s="274"/>
      <c r="Q29" s="62">
        <v>0.29166666666666669</v>
      </c>
    </row>
    <row r="30" spans="1:27" ht="19.5" customHeight="1" x14ac:dyDescent="0.2">
      <c r="A30" s="275" t="s">
        <v>22</v>
      </c>
      <c r="B30" s="278">
        <f>SUM(B9+1)</f>
        <v>45860</v>
      </c>
      <c r="C30" s="288" t="s">
        <v>1629</v>
      </c>
      <c r="D30" s="289"/>
      <c r="E30" s="310">
        <v>0.22916666666666666</v>
      </c>
      <c r="F30" s="310">
        <v>0.3611111111111111</v>
      </c>
      <c r="G30" s="303">
        <v>0.3611111111111111</v>
      </c>
      <c r="H30" s="303">
        <v>0.52083333333333337</v>
      </c>
      <c r="I30" s="306">
        <v>0.58333333333333337</v>
      </c>
      <c r="J30" s="306">
        <v>0.75</v>
      </c>
      <c r="K30" s="310">
        <v>0.75</v>
      </c>
      <c r="L30" s="310">
        <v>0.76041666666666663</v>
      </c>
      <c r="M30" s="263">
        <f>(F30-E30)+(L30-K30)</f>
        <v>0.14236111111111108</v>
      </c>
      <c r="N30" s="266">
        <f>(H30-G30)</f>
        <v>0.15972222222222227</v>
      </c>
      <c r="O30" s="269">
        <f>(J30-I30)</f>
        <v>0.16666666666666663</v>
      </c>
      <c r="P30" s="272">
        <f>SUM(M30:O33)</f>
        <v>0.46875</v>
      </c>
      <c r="R30" s="34" t="s">
        <v>632</v>
      </c>
      <c r="S30" t="s">
        <v>42</v>
      </c>
      <c r="V30" s="34"/>
    </row>
    <row r="31" spans="1:27" ht="19.5" customHeight="1" x14ac:dyDescent="0.2">
      <c r="A31" s="276"/>
      <c r="B31" s="279"/>
      <c r="C31" s="290"/>
      <c r="D31" s="291"/>
      <c r="E31" s="311"/>
      <c r="F31" s="311"/>
      <c r="G31" s="304"/>
      <c r="H31" s="304"/>
      <c r="I31" s="307"/>
      <c r="J31" s="307"/>
      <c r="K31" s="311"/>
      <c r="L31" s="311"/>
      <c r="M31" s="265"/>
      <c r="N31" s="267"/>
      <c r="O31" s="270"/>
      <c r="P31" s="273"/>
      <c r="R31" s="34"/>
      <c r="S31" s="34" t="s">
        <v>584</v>
      </c>
      <c r="X31" s="34"/>
    </row>
    <row r="32" spans="1:27" ht="19.5" customHeight="1" x14ac:dyDescent="0.2">
      <c r="A32" s="276"/>
      <c r="B32" s="279"/>
      <c r="C32" s="290"/>
      <c r="D32" s="291"/>
      <c r="E32" s="311"/>
      <c r="F32" s="311"/>
      <c r="G32" s="304"/>
      <c r="H32" s="304"/>
      <c r="I32" s="307"/>
      <c r="J32" s="307"/>
      <c r="K32" s="311"/>
      <c r="L32" s="311"/>
      <c r="M32" s="265"/>
      <c r="N32" s="267"/>
      <c r="O32" s="270"/>
      <c r="P32" s="273"/>
      <c r="S32" s="34" t="s">
        <v>1630</v>
      </c>
      <c r="V32" s="202" t="s">
        <v>182</v>
      </c>
      <c r="X32" s="34"/>
    </row>
    <row r="33" spans="1:23" ht="19.5" customHeight="1" x14ac:dyDescent="0.2">
      <c r="A33" s="277"/>
      <c r="B33" s="280"/>
      <c r="C33" s="292"/>
      <c r="D33" s="293"/>
      <c r="E33" s="312"/>
      <c r="F33" s="312"/>
      <c r="G33" s="305"/>
      <c r="H33" s="305"/>
      <c r="I33" s="308"/>
      <c r="J33" s="308"/>
      <c r="K33" s="312"/>
      <c r="L33" s="312"/>
      <c r="M33" s="264"/>
      <c r="N33" s="268"/>
      <c r="O33" s="271"/>
      <c r="P33" s="274"/>
      <c r="Q33" s="62">
        <v>0.29166666666666669</v>
      </c>
    </row>
    <row r="34" spans="1:23" ht="19.5" customHeight="1" x14ac:dyDescent="0.2">
      <c r="A34" s="275" t="s">
        <v>26</v>
      </c>
      <c r="B34" s="278">
        <f>SUM(B30+1)</f>
        <v>45861</v>
      </c>
      <c r="C34" s="288" t="s">
        <v>1629</v>
      </c>
      <c r="D34" s="289"/>
      <c r="E34" s="310">
        <v>0.35069444444444442</v>
      </c>
      <c r="F34" s="310">
        <v>0.3611111111111111</v>
      </c>
      <c r="G34" s="303">
        <v>0.3611111111111111</v>
      </c>
      <c r="H34" s="303">
        <v>0.5</v>
      </c>
      <c r="I34" s="306">
        <v>0.5625</v>
      </c>
      <c r="J34" s="306">
        <v>0.75</v>
      </c>
      <c r="K34" s="310">
        <v>0.75</v>
      </c>
      <c r="L34" s="310">
        <v>0.875</v>
      </c>
      <c r="M34" s="263">
        <f>(F34-E34)+(L34-K34)</f>
        <v>0.13541666666666669</v>
      </c>
      <c r="N34" s="266">
        <f>(H34-G34)</f>
        <v>0.1388888888888889</v>
      </c>
      <c r="O34" s="269">
        <f>(J34-I34)</f>
        <v>0.1875</v>
      </c>
      <c r="P34" s="272">
        <f>SUM(M34:O37)</f>
        <v>0.46180555555555558</v>
      </c>
      <c r="R34" s="34" t="s">
        <v>632</v>
      </c>
      <c r="S34" t="s">
        <v>42</v>
      </c>
      <c r="W34" s="34"/>
    </row>
    <row r="35" spans="1:23" ht="19.5" customHeight="1" x14ac:dyDescent="0.2">
      <c r="A35" s="276"/>
      <c r="B35" s="279"/>
      <c r="C35" s="290"/>
      <c r="D35" s="291"/>
      <c r="E35" s="311"/>
      <c r="F35" s="311"/>
      <c r="G35" s="304"/>
      <c r="H35" s="304"/>
      <c r="I35" s="307"/>
      <c r="J35" s="307"/>
      <c r="K35" s="311"/>
      <c r="L35" s="311"/>
      <c r="M35" s="265"/>
      <c r="N35" s="267"/>
      <c r="O35" s="270"/>
      <c r="P35" s="273"/>
      <c r="R35" s="34"/>
      <c r="S35" s="34" t="s">
        <v>584</v>
      </c>
    </row>
    <row r="36" spans="1:23" ht="19.5" customHeight="1" x14ac:dyDescent="0.2">
      <c r="A36" s="276"/>
      <c r="B36" s="279"/>
      <c r="C36" s="290"/>
      <c r="D36" s="291"/>
      <c r="E36" s="311"/>
      <c r="F36" s="311"/>
      <c r="G36" s="304"/>
      <c r="H36" s="304"/>
      <c r="I36" s="307"/>
      <c r="J36" s="307"/>
      <c r="K36" s="311"/>
      <c r="L36" s="311"/>
      <c r="M36" s="265"/>
      <c r="N36" s="267"/>
      <c r="O36" s="270"/>
      <c r="P36" s="273"/>
      <c r="S36" s="34" t="s">
        <v>1630</v>
      </c>
      <c r="V36" s="202" t="s">
        <v>182</v>
      </c>
    </row>
    <row r="37" spans="1:23" ht="19.5" customHeight="1" x14ac:dyDescent="0.2">
      <c r="A37" s="277"/>
      <c r="B37" s="280"/>
      <c r="C37" s="292"/>
      <c r="D37" s="293"/>
      <c r="E37" s="312"/>
      <c r="F37" s="312"/>
      <c r="G37" s="305"/>
      <c r="H37" s="305"/>
      <c r="I37" s="308"/>
      <c r="J37" s="308"/>
      <c r="K37" s="312"/>
      <c r="L37" s="312"/>
      <c r="M37" s="264"/>
      <c r="N37" s="268"/>
      <c r="O37" s="271"/>
      <c r="P37" s="274"/>
      <c r="Q37" s="62">
        <v>0.29166666666666669</v>
      </c>
    </row>
    <row r="38" spans="1:23" ht="19.5" customHeight="1" x14ac:dyDescent="0.2">
      <c r="A38" s="275" t="s">
        <v>30</v>
      </c>
      <c r="B38" s="278">
        <f>SUM(B34+1)</f>
        <v>45862</v>
      </c>
      <c r="C38" s="294" t="s">
        <v>1651</v>
      </c>
      <c r="D38" s="295"/>
      <c r="E38" s="300"/>
      <c r="F38" s="300"/>
      <c r="G38" s="303">
        <v>0.35902777777777778</v>
      </c>
      <c r="H38" s="303">
        <v>0.52083333333333337</v>
      </c>
      <c r="I38" s="306">
        <v>0.57291666666666663</v>
      </c>
      <c r="J38" s="306">
        <v>0.74027777777777781</v>
      </c>
      <c r="K38" s="300"/>
      <c r="L38" s="300"/>
      <c r="M38" s="263">
        <f>(F58-E58)+(L58-K58)</f>
        <v>0</v>
      </c>
      <c r="N38" s="266">
        <f>(H38-G38)</f>
        <v>0.16180555555555559</v>
      </c>
      <c r="O38" s="269">
        <f>(J38-I38)</f>
        <v>0.16736111111111118</v>
      </c>
      <c r="P38" s="272">
        <f>SUM(M38:O58)</f>
        <v>0.32916666666666677</v>
      </c>
      <c r="R38" s="34" t="s">
        <v>632</v>
      </c>
      <c r="S38" t="s">
        <v>23</v>
      </c>
      <c r="U38" s="167"/>
      <c r="V38" s="34"/>
    </row>
    <row r="39" spans="1:23" ht="19.5" customHeight="1" x14ac:dyDescent="0.2">
      <c r="A39" s="276"/>
      <c r="B39" s="279"/>
      <c r="C39" s="296"/>
      <c r="D39" s="297"/>
      <c r="E39" s="301"/>
      <c r="F39" s="301"/>
      <c r="G39" s="304"/>
      <c r="H39" s="304"/>
      <c r="I39" s="307"/>
      <c r="J39" s="307"/>
      <c r="K39" s="301"/>
      <c r="L39" s="301"/>
      <c r="M39" s="265"/>
      <c r="N39" s="267"/>
      <c r="O39" s="270"/>
      <c r="P39" s="273"/>
      <c r="R39" s="34"/>
      <c r="S39" s="34" t="s">
        <v>584</v>
      </c>
      <c r="U39" s="34"/>
    </row>
    <row r="40" spans="1:23" ht="19.5" customHeight="1" x14ac:dyDescent="0.2">
      <c r="A40" s="276"/>
      <c r="B40" s="279"/>
      <c r="C40" s="296"/>
      <c r="D40" s="297"/>
      <c r="E40" s="301"/>
      <c r="F40" s="301"/>
      <c r="G40" s="304"/>
      <c r="H40" s="304"/>
      <c r="I40" s="307"/>
      <c r="J40" s="307"/>
      <c r="K40" s="301"/>
      <c r="L40" s="301"/>
      <c r="M40" s="265"/>
      <c r="N40" s="267"/>
      <c r="O40" s="270"/>
      <c r="P40" s="273"/>
      <c r="S40" s="34" t="s">
        <v>1646</v>
      </c>
      <c r="U40" s="197" t="s">
        <v>694</v>
      </c>
      <c r="V40" s="197">
        <v>1023203</v>
      </c>
      <c r="W40" s="202" t="s">
        <v>182</v>
      </c>
    </row>
    <row r="41" spans="1:23" ht="19.5" customHeight="1" x14ac:dyDescent="0.2">
      <c r="A41" s="276"/>
      <c r="B41" s="279"/>
      <c r="C41" s="296"/>
      <c r="D41" s="297"/>
      <c r="E41" s="301"/>
      <c r="F41" s="301"/>
      <c r="G41" s="304"/>
      <c r="H41" s="304"/>
      <c r="I41" s="307"/>
      <c r="J41" s="307"/>
      <c r="K41" s="301"/>
      <c r="L41" s="301"/>
      <c r="M41" s="265"/>
      <c r="N41" s="267"/>
      <c r="O41" s="270"/>
      <c r="P41" s="273"/>
      <c r="S41" s="34" t="s">
        <v>1647</v>
      </c>
      <c r="W41" s="202" t="s">
        <v>182</v>
      </c>
    </row>
    <row r="42" spans="1:23" ht="19.5" customHeight="1" x14ac:dyDescent="0.2">
      <c r="A42" s="276"/>
      <c r="B42" s="279"/>
      <c r="C42" s="296"/>
      <c r="D42" s="297"/>
      <c r="E42" s="301"/>
      <c r="F42" s="301"/>
      <c r="G42" s="304"/>
      <c r="H42" s="304"/>
      <c r="I42" s="307"/>
      <c r="J42" s="307"/>
      <c r="K42" s="301"/>
      <c r="L42" s="301"/>
      <c r="M42" s="265"/>
      <c r="N42" s="267"/>
      <c r="O42" s="270"/>
      <c r="P42" s="273"/>
      <c r="S42" s="34" t="s">
        <v>1649</v>
      </c>
      <c r="W42" s="202" t="s">
        <v>182</v>
      </c>
    </row>
    <row r="43" spans="1:23" ht="19.5" customHeight="1" x14ac:dyDescent="0.2">
      <c r="A43" s="276"/>
      <c r="B43" s="279"/>
      <c r="C43" s="296"/>
      <c r="D43" s="297"/>
      <c r="E43" s="301"/>
      <c r="F43" s="301"/>
      <c r="G43" s="304"/>
      <c r="H43" s="304"/>
      <c r="I43" s="307"/>
      <c r="J43" s="307"/>
      <c r="K43" s="301"/>
      <c r="L43" s="301"/>
      <c r="M43" s="265"/>
      <c r="N43" s="267"/>
      <c r="O43" s="270"/>
      <c r="P43" s="273"/>
      <c r="S43" s="34" t="s">
        <v>1650</v>
      </c>
      <c r="W43" s="202" t="s">
        <v>182</v>
      </c>
    </row>
    <row r="44" spans="1:23" ht="19.5" customHeight="1" x14ac:dyDescent="0.2">
      <c r="A44" s="276"/>
      <c r="B44" s="279"/>
      <c r="C44" s="296"/>
      <c r="D44" s="297"/>
      <c r="E44" s="301"/>
      <c r="F44" s="301"/>
      <c r="G44" s="304"/>
      <c r="H44" s="304"/>
      <c r="I44" s="307"/>
      <c r="J44" s="307"/>
      <c r="K44" s="301"/>
      <c r="L44" s="301"/>
      <c r="M44" s="265"/>
      <c r="N44" s="267"/>
      <c r="O44" s="270"/>
      <c r="P44" s="273"/>
      <c r="R44" t="s">
        <v>1605</v>
      </c>
      <c r="S44" s="34" t="s">
        <v>58</v>
      </c>
      <c r="U44" s="34"/>
      <c r="W44" s="34"/>
    </row>
    <row r="45" spans="1:23" ht="19.5" customHeight="1" x14ac:dyDescent="0.2">
      <c r="A45" s="276"/>
      <c r="B45" s="279"/>
      <c r="C45" s="296"/>
      <c r="D45" s="297"/>
      <c r="E45" s="301"/>
      <c r="F45" s="301"/>
      <c r="G45" s="304"/>
      <c r="H45" s="304"/>
      <c r="I45" s="307"/>
      <c r="J45" s="307"/>
      <c r="K45" s="301"/>
      <c r="L45" s="301"/>
      <c r="M45" s="265"/>
      <c r="N45" s="267"/>
      <c r="O45" s="270"/>
      <c r="P45" s="273"/>
      <c r="S45" s="34" t="s">
        <v>661</v>
      </c>
    </row>
    <row r="46" spans="1:23" ht="19.5" customHeight="1" x14ac:dyDescent="0.2">
      <c r="A46" s="276"/>
      <c r="B46" s="279"/>
      <c r="C46" s="296"/>
      <c r="D46" s="297"/>
      <c r="E46" s="301"/>
      <c r="F46" s="301"/>
      <c r="G46" s="304"/>
      <c r="H46" s="304"/>
      <c r="I46" s="307"/>
      <c r="J46" s="307"/>
      <c r="K46" s="301"/>
      <c r="L46" s="301"/>
      <c r="M46" s="265"/>
      <c r="N46" s="267"/>
      <c r="O46" s="270"/>
      <c r="P46" s="273"/>
      <c r="S46" s="34" t="s">
        <v>1619</v>
      </c>
      <c r="U46" s="202" t="s">
        <v>182</v>
      </c>
    </row>
    <row r="47" spans="1:23" ht="19.5" customHeight="1" x14ac:dyDescent="0.2">
      <c r="A47" s="276"/>
      <c r="B47" s="279"/>
      <c r="C47" s="296"/>
      <c r="D47" s="297"/>
      <c r="E47" s="301"/>
      <c r="F47" s="301"/>
      <c r="G47" s="304"/>
      <c r="H47" s="304"/>
      <c r="I47" s="307"/>
      <c r="J47" s="307"/>
      <c r="K47" s="301"/>
      <c r="L47" s="301"/>
      <c r="M47" s="265"/>
      <c r="N47" s="267"/>
      <c r="O47" s="270"/>
      <c r="P47" s="273"/>
      <c r="S47" s="34"/>
      <c r="T47" t="s">
        <v>1648</v>
      </c>
      <c r="U47" s="34"/>
    </row>
    <row r="48" spans="1:23" ht="19.5" customHeight="1" x14ac:dyDescent="0.2">
      <c r="A48" s="276"/>
      <c r="B48" s="279"/>
      <c r="C48" s="296"/>
      <c r="D48" s="297"/>
      <c r="E48" s="301"/>
      <c r="F48" s="301"/>
      <c r="G48" s="304"/>
      <c r="H48" s="304"/>
      <c r="I48" s="307"/>
      <c r="J48" s="307"/>
      <c r="K48" s="301"/>
      <c r="L48" s="301"/>
      <c r="M48" s="265"/>
      <c r="N48" s="267"/>
      <c r="O48" s="270"/>
      <c r="P48" s="273"/>
      <c r="R48" t="s">
        <v>172</v>
      </c>
      <c r="S48" s="34" t="s">
        <v>32</v>
      </c>
      <c r="U48" s="34"/>
    </row>
    <row r="49" spans="1:25" ht="19.5" customHeight="1" x14ac:dyDescent="0.2">
      <c r="A49" s="276"/>
      <c r="B49" s="279"/>
      <c r="C49" s="296"/>
      <c r="D49" s="297"/>
      <c r="E49" s="301"/>
      <c r="F49" s="301"/>
      <c r="G49" s="304"/>
      <c r="H49" s="304"/>
      <c r="I49" s="307"/>
      <c r="J49" s="307"/>
      <c r="K49" s="301"/>
      <c r="L49" s="301"/>
      <c r="M49" s="265"/>
      <c r="N49" s="267"/>
      <c r="O49" s="270"/>
      <c r="P49" s="273"/>
      <c r="S49" s="34" t="s">
        <v>178</v>
      </c>
      <c r="U49" s="34"/>
    </row>
    <row r="50" spans="1:25" ht="19.5" customHeight="1" x14ac:dyDescent="0.2">
      <c r="A50" s="276"/>
      <c r="B50" s="279"/>
      <c r="C50" s="296"/>
      <c r="D50" s="297"/>
      <c r="E50" s="301"/>
      <c r="F50" s="301"/>
      <c r="G50" s="304"/>
      <c r="H50" s="304"/>
      <c r="I50" s="307"/>
      <c r="J50" s="307"/>
      <c r="K50" s="301"/>
      <c r="L50" s="301"/>
      <c r="M50" s="265"/>
      <c r="N50" s="267"/>
      <c r="O50" s="270"/>
      <c r="P50" s="273"/>
      <c r="S50" s="34" t="s">
        <v>1652</v>
      </c>
      <c r="U50" s="34"/>
    </row>
    <row r="51" spans="1:25" ht="19.5" customHeight="1" x14ac:dyDescent="0.2">
      <c r="A51" s="276"/>
      <c r="B51" s="279"/>
      <c r="C51" s="296"/>
      <c r="D51" s="297"/>
      <c r="E51" s="301"/>
      <c r="F51" s="301"/>
      <c r="G51" s="304"/>
      <c r="H51" s="304"/>
      <c r="I51" s="307"/>
      <c r="J51" s="307"/>
      <c r="K51" s="301"/>
      <c r="L51" s="301"/>
      <c r="M51" s="265"/>
      <c r="N51" s="267"/>
      <c r="O51" s="270"/>
      <c r="P51" s="273"/>
      <c r="S51" s="34"/>
      <c r="T51" t="s">
        <v>206</v>
      </c>
      <c r="U51" s="34"/>
      <c r="W51" t="s">
        <v>562</v>
      </c>
      <c r="X51" s="186" t="s">
        <v>1656</v>
      </c>
    </row>
    <row r="52" spans="1:25" ht="19.5" customHeight="1" x14ac:dyDescent="0.2">
      <c r="A52" s="276"/>
      <c r="B52" s="279"/>
      <c r="C52" s="296"/>
      <c r="D52" s="297"/>
      <c r="E52" s="301"/>
      <c r="F52" s="301"/>
      <c r="G52" s="304"/>
      <c r="H52" s="304"/>
      <c r="I52" s="307"/>
      <c r="J52" s="307"/>
      <c r="K52" s="301"/>
      <c r="L52" s="301"/>
      <c r="M52" s="265"/>
      <c r="N52" s="267"/>
      <c r="O52" s="270"/>
      <c r="P52" s="273"/>
      <c r="S52" s="34"/>
      <c r="T52" t="s">
        <v>204</v>
      </c>
      <c r="U52" s="34" t="s">
        <v>208</v>
      </c>
      <c r="V52" s="202" t="s">
        <v>182</v>
      </c>
    </row>
    <row r="53" spans="1:25" ht="19.5" customHeight="1" x14ac:dyDescent="0.2">
      <c r="A53" s="276"/>
      <c r="B53" s="279"/>
      <c r="C53" s="296"/>
      <c r="D53" s="297"/>
      <c r="E53" s="301"/>
      <c r="F53" s="301"/>
      <c r="G53" s="304"/>
      <c r="H53" s="304"/>
      <c r="I53" s="307"/>
      <c r="J53" s="307"/>
      <c r="K53" s="301"/>
      <c r="L53" s="301"/>
      <c r="M53" s="265"/>
      <c r="N53" s="267"/>
      <c r="O53" s="270"/>
      <c r="P53" s="273"/>
      <c r="S53" s="34"/>
      <c r="T53" t="s">
        <v>1653</v>
      </c>
      <c r="U53" s="34" t="s">
        <v>1654</v>
      </c>
      <c r="V53" s="202" t="s">
        <v>182</v>
      </c>
    </row>
    <row r="54" spans="1:25" ht="19.5" customHeight="1" x14ac:dyDescent="0.2">
      <c r="A54" s="276"/>
      <c r="B54" s="279"/>
      <c r="C54" s="296"/>
      <c r="D54" s="297"/>
      <c r="E54" s="301"/>
      <c r="F54" s="301"/>
      <c r="G54" s="304"/>
      <c r="H54" s="304"/>
      <c r="I54" s="307"/>
      <c r="J54" s="307"/>
      <c r="K54" s="301"/>
      <c r="L54" s="301"/>
      <c r="M54" s="265"/>
      <c r="N54" s="267"/>
      <c r="O54" s="270"/>
      <c r="P54" s="273"/>
      <c r="S54" s="34"/>
      <c r="T54" t="s">
        <v>938</v>
      </c>
      <c r="U54" s="34" t="s">
        <v>208</v>
      </c>
      <c r="V54" s="202" t="s">
        <v>182</v>
      </c>
    </row>
    <row r="55" spans="1:25" ht="19.5" customHeight="1" x14ac:dyDescent="0.2">
      <c r="A55" s="276"/>
      <c r="B55" s="279"/>
      <c r="C55" s="296"/>
      <c r="D55" s="297"/>
      <c r="E55" s="301"/>
      <c r="F55" s="301"/>
      <c r="G55" s="304"/>
      <c r="H55" s="304"/>
      <c r="I55" s="307"/>
      <c r="J55" s="307"/>
      <c r="K55" s="301"/>
      <c r="L55" s="301"/>
      <c r="M55" s="265"/>
      <c r="N55" s="267"/>
      <c r="O55" s="270"/>
      <c r="P55" s="273"/>
      <c r="S55" s="34"/>
      <c r="T55" t="s">
        <v>413</v>
      </c>
      <c r="U55" s="34" t="s">
        <v>208</v>
      </c>
      <c r="V55" s="202" t="s">
        <v>182</v>
      </c>
    </row>
    <row r="56" spans="1:25" ht="19.5" customHeight="1" x14ac:dyDescent="0.2">
      <c r="A56" s="276"/>
      <c r="B56" s="279"/>
      <c r="C56" s="296"/>
      <c r="D56" s="297"/>
      <c r="E56" s="301"/>
      <c r="F56" s="301"/>
      <c r="G56" s="304"/>
      <c r="H56" s="304"/>
      <c r="I56" s="307"/>
      <c r="J56" s="307"/>
      <c r="K56" s="301"/>
      <c r="L56" s="301"/>
      <c r="M56" s="265"/>
      <c r="N56" s="267"/>
      <c r="O56" s="270"/>
      <c r="P56" s="273"/>
      <c r="S56" s="34"/>
      <c r="T56" t="s">
        <v>1020</v>
      </c>
      <c r="U56" s="34" t="s">
        <v>1655</v>
      </c>
      <c r="V56" s="202" t="s">
        <v>182</v>
      </c>
    </row>
    <row r="57" spans="1:25" ht="19.5" customHeight="1" x14ac:dyDescent="0.2">
      <c r="A57" s="276"/>
      <c r="B57" s="279"/>
      <c r="C57" s="296"/>
      <c r="D57" s="297"/>
      <c r="E57" s="301"/>
      <c r="F57" s="301"/>
      <c r="G57" s="304"/>
      <c r="H57" s="304"/>
      <c r="I57" s="307"/>
      <c r="J57" s="307"/>
      <c r="K57" s="301"/>
      <c r="L57" s="301"/>
      <c r="M57" s="265"/>
      <c r="N57" s="267"/>
      <c r="O57" s="270"/>
      <c r="P57" s="273"/>
      <c r="S57" s="34"/>
      <c r="T57" t="s">
        <v>1657</v>
      </c>
      <c r="U57" s="34"/>
      <c r="V57" s="34"/>
      <c r="W57" s="205" t="s">
        <v>644</v>
      </c>
    </row>
    <row r="58" spans="1:25" ht="19.5" customHeight="1" x14ac:dyDescent="0.2">
      <c r="A58" s="277"/>
      <c r="B58" s="280"/>
      <c r="C58" s="298"/>
      <c r="D58" s="299"/>
      <c r="E58" s="302"/>
      <c r="F58" s="302"/>
      <c r="G58" s="305"/>
      <c r="H58" s="305"/>
      <c r="I58" s="308"/>
      <c r="J58" s="308"/>
      <c r="K58" s="302"/>
      <c r="L58" s="302"/>
      <c r="M58" s="264"/>
      <c r="N58" s="268"/>
      <c r="O58" s="271"/>
      <c r="P58" s="274"/>
      <c r="Q58" s="62">
        <v>0.29166666666666669</v>
      </c>
    </row>
    <row r="59" spans="1:25" ht="19.5" customHeight="1" x14ac:dyDescent="0.2">
      <c r="A59" s="275" t="s">
        <v>31</v>
      </c>
      <c r="B59" s="278">
        <f>SUM(B38+1)</f>
        <v>45863</v>
      </c>
      <c r="C59" s="294" t="s">
        <v>1670</v>
      </c>
      <c r="D59" s="295"/>
      <c r="E59" s="300"/>
      <c r="F59" s="300"/>
      <c r="G59" s="303">
        <v>0.35625000000000001</v>
      </c>
      <c r="H59" s="303">
        <v>0.52430555555555558</v>
      </c>
      <c r="I59" s="306">
        <v>0.55208333333333337</v>
      </c>
      <c r="J59" s="306">
        <v>0.68333333333333335</v>
      </c>
      <c r="K59" s="300"/>
      <c r="L59" s="300"/>
      <c r="M59" s="263">
        <f>(F80-E80)+(L80-K80)</f>
        <v>0</v>
      </c>
      <c r="N59" s="266">
        <f>(H59-G59)</f>
        <v>0.16805555555555557</v>
      </c>
      <c r="O59" s="269">
        <f>(J59-I59)</f>
        <v>0.13124999999999998</v>
      </c>
      <c r="P59" s="272">
        <f>SUM(M59:O80)</f>
        <v>0.29930555555555555</v>
      </c>
      <c r="R59" t="s">
        <v>1605</v>
      </c>
      <c r="S59" s="34" t="s">
        <v>28</v>
      </c>
      <c r="W59" s="34"/>
    </row>
    <row r="60" spans="1:25" ht="19.5" customHeight="1" x14ac:dyDescent="0.2">
      <c r="A60" s="276"/>
      <c r="B60" s="279"/>
      <c r="C60" s="296"/>
      <c r="D60" s="297"/>
      <c r="E60" s="301"/>
      <c r="F60" s="301"/>
      <c r="G60" s="304"/>
      <c r="H60" s="304"/>
      <c r="I60" s="307"/>
      <c r="J60" s="307"/>
      <c r="K60" s="301"/>
      <c r="L60" s="301"/>
      <c r="M60" s="265"/>
      <c r="N60" s="267"/>
      <c r="O60" s="270"/>
      <c r="P60" s="273"/>
      <c r="S60" s="34" t="s">
        <v>661</v>
      </c>
      <c r="W60" s="34"/>
    </row>
    <row r="61" spans="1:25" ht="19.5" customHeight="1" x14ac:dyDescent="0.2">
      <c r="A61" s="276"/>
      <c r="B61" s="279"/>
      <c r="C61" s="296"/>
      <c r="D61" s="297"/>
      <c r="E61" s="301"/>
      <c r="F61" s="301"/>
      <c r="G61" s="304"/>
      <c r="H61" s="304"/>
      <c r="I61" s="307"/>
      <c r="J61" s="307"/>
      <c r="K61" s="301"/>
      <c r="L61" s="301"/>
      <c r="M61" s="265"/>
      <c r="N61" s="267"/>
      <c r="O61" s="270"/>
      <c r="P61" s="273"/>
      <c r="S61" s="34" t="s">
        <v>1658</v>
      </c>
      <c r="W61" s="34"/>
      <c r="X61" s="202" t="s">
        <v>182</v>
      </c>
    </row>
    <row r="62" spans="1:25" ht="19.5" customHeight="1" x14ac:dyDescent="0.2">
      <c r="A62" s="276"/>
      <c r="B62" s="279"/>
      <c r="C62" s="296"/>
      <c r="D62" s="297"/>
      <c r="E62" s="301"/>
      <c r="F62" s="301"/>
      <c r="G62" s="304"/>
      <c r="H62" s="304"/>
      <c r="I62" s="307"/>
      <c r="J62" s="307"/>
      <c r="K62" s="301"/>
      <c r="L62" s="301"/>
      <c r="M62" s="265"/>
      <c r="N62" s="267"/>
      <c r="O62" s="270"/>
      <c r="P62" s="273"/>
      <c r="S62" s="34" t="s">
        <v>1659</v>
      </c>
      <c r="W62" s="34"/>
      <c r="Y62" s="202" t="s">
        <v>182</v>
      </c>
    </row>
    <row r="63" spans="1:25" ht="19.5" customHeight="1" x14ac:dyDescent="0.2">
      <c r="A63" s="276"/>
      <c r="B63" s="279"/>
      <c r="C63" s="296"/>
      <c r="D63" s="297"/>
      <c r="E63" s="301"/>
      <c r="F63" s="301"/>
      <c r="G63" s="304"/>
      <c r="H63" s="304"/>
      <c r="I63" s="307"/>
      <c r="J63" s="307"/>
      <c r="K63" s="301"/>
      <c r="L63" s="301"/>
      <c r="M63" s="265"/>
      <c r="N63" s="267"/>
      <c r="O63" s="270"/>
      <c r="P63" s="273"/>
      <c r="S63" s="34" t="s">
        <v>1660</v>
      </c>
      <c r="W63" s="34"/>
      <c r="Y63" s="202" t="s">
        <v>182</v>
      </c>
    </row>
    <row r="64" spans="1:25" ht="19.5" customHeight="1" x14ac:dyDescent="0.2">
      <c r="A64" s="276"/>
      <c r="B64" s="279"/>
      <c r="C64" s="296"/>
      <c r="D64" s="297"/>
      <c r="E64" s="301"/>
      <c r="F64" s="301"/>
      <c r="G64" s="304"/>
      <c r="H64" s="304"/>
      <c r="I64" s="307"/>
      <c r="J64" s="307"/>
      <c r="K64" s="301"/>
      <c r="L64" s="301"/>
      <c r="M64" s="265"/>
      <c r="N64" s="267"/>
      <c r="O64" s="270"/>
      <c r="P64" s="273"/>
      <c r="S64" s="34" t="s">
        <v>1661</v>
      </c>
      <c r="W64" s="34"/>
      <c r="Y64" s="202" t="s">
        <v>182</v>
      </c>
    </row>
    <row r="65" spans="1:25" ht="19.5" customHeight="1" x14ac:dyDescent="0.2">
      <c r="A65" s="276"/>
      <c r="B65" s="279"/>
      <c r="C65" s="296"/>
      <c r="D65" s="297"/>
      <c r="E65" s="301"/>
      <c r="F65" s="301"/>
      <c r="G65" s="304"/>
      <c r="H65" s="304"/>
      <c r="I65" s="307"/>
      <c r="J65" s="307"/>
      <c r="K65" s="301"/>
      <c r="L65" s="301"/>
      <c r="M65" s="265"/>
      <c r="N65" s="267"/>
      <c r="O65" s="270"/>
      <c r="P65" s="273"/>
      <c r="R65" t="s">
        <v>632</v>
      </c>
      <c r="S65" s="34" t="s">
        <v>28</v>
      </c>
      <c r="W65" s="34"/>
      <c r="Y65" s="34"/>
    </row>
    <row r="66" spans="1:25" ht="19.5" customHeight="1" x14ac:dyDescent="0.2">
      <c r="A66" s="276"/>
      <c r="B66" s="279"/>
      <c r="C66" s="296"/>
      <c r="D66" s="297"/>
      <c r="E66" s="301"/>
      <c r="F66" s="301"/>
      <c r="G66" s="304"/>
      <c r="H66" s="304"/>
      <c r="I66" s="307"/>
      <c r="J66" s="307"/>
      <c r="K66" s="301"/>
      <c r="L66" s="301"/>
      <c r="M66" s="265"/>
      <c r="N66" s="267"/>
      <c r="O66" s="270"/>
      <c r="P66" s="273"/>
      <c r="S66" s="34" t="s">
        <v>584</v>
      </c>
      <c r="W66" s="34"/>
      <c r="Y66" s="34"/>
    </row>
    <row r="67" spans="1:25" ht="19.5" customHeight="1" x14ac:dyDescent="0.2">
      <c r="A67" s="276"/>
      <c r="B67" s="279"/>
      <c r="C67" s="296"/>
      <c r="D67" s="297"/>
      <c r="E67" s="301"/>
      <c r="F67" s="301"/>
      <c r="G67" s="304"/>
      <c r="H67" s="304"/>
      <c r="I67" s="307"/>
      <c r="J67" s="307"/>
      <c r="K67" s="301"/>
      <c r="L67" s="301"/>
      <c r="M67" s="265"/>
      <c r="N67" s="267"/>
      <c r="O67" s="270"/>
      <c r="P67" s="273"/>
      <c r="S67" s="34" t="s">
        <v>1662</v>
      </c>
      <c r="W67" s="34"/>
    </row>
    <row r="68" spans="1:25" ht="19.5" customHeight="1" x14ac:dyDescent="0.2">
      <c r="A68" s="276"/>
      <c r="B68" s="279"/>
      <c r="C68" s="296"/>
      <c r="D68" s="297"/>
      <c r="E68" s="301"/>
      <c r="F68" s="301"/>
      <c r="G68" s="304"/>
      <c r="H68" s="304"/>
      <c r="I68" s="307"/>
      <c r="J68" s="307"/>
      <c r="K68" s="301"/>
      <c r="L68" s="301"/>
      <c r="M68" s="265"/>
      <c r="N68" s="267"/>
      <c r="O68" s="270"/>
      <c r="P68" s="273"/>
      <c r="S68" s="34"/>
      <c r="T68" t="s">
        <v>1232</v>
      </c>
      <c r="U68" s="316" t="s">
        <v>1665</v>
      </c>
      <c r="V68" s="316"/>
      <c r="W68" s="202" t="s">
        <v>182</v>
      </c>
    </row>
    <row r="69" spans="1:25" ht="19.5" customHeight="1" x14ac:dyDescent="0.2">
      <c r="A69" s="276"/>
      <c r="B69" s="279"/>
      <c r="C69" s="296"/>
      <c r="D69" s="297"/>
      <c r="E69" s="301"/>
      <c r="F69" s="301"/>
      <c r="G69" s="304"/>
      <c r="H69" s="304"/>
      <c r="I69" s="307"/>
      <c r="J69" s="307"/>
      <c r="K69" s="301"/>
      <c r="L69" s="301"/>
      <c r="M69" s="265"/>
      <c r="N69" s="267"/>
      <c r="O69" s="270"/>
      <c r="P69" s="273"/>
      <c r="S69" s="34"/>
      <c r="T69" t="s">
        <v>1663</v>
      </c>
      <c r="U69" s="316" t="s">
        <v>1666</v>
      </c>
      <c r="V69" s="316"/>
      <c r="W69" s="202" t="s">
        <v>182</v>
      </c>
    </row>
    <row r="70" spans="1:25" ht="19.5" customHeight="1" x14ac:dyDescent="0.2">
      <c r="A70" s="276"/>
      <c r="B70" s="279"/>
      <c r="C70" s="296"/>
      <c r="D70" s="297"/>
      <c r="E70" s="301"/>
      <c r="F70" s="301"/>
      <c r="G70" s="304"/>
      <c r="H70" s="304"/>
      <c r="I70" s="307"/>
      <c r="J70" s="307"/>
      <c r="K70" s="301"/>
      <c r="L70" s="301"/>
      <c r="M70" s="265"/>
      <c r="N70" s="267"/>
      <c r="O70" s="270"/>
      <c r="P70" s="273"/>
      <c r="S70" s="34"/>
      <c r="T70" t="s">
        <v>1664</v>
      </c>
      <c r="W70" s="202" t="s">
        <v>182</v>
      </c>
    </row>
    <row r="71" spans="1:25" ht="19.5" customHeight="1" x14ac:dyDescent="0.2">
      <c r="A71" s="276"/>
      <c r="B71" s="279"/>
      <c r="C71" s="296"/>
      <c r="D71" s="297"/>
      <c r="E71" s="301"/>
      <c r="F71" s="301"/>
      <c r="G71" s="304"/>
      <c r="H71" s="304"/>
      <c r="I71" s="307"/>
      <c r="J71" s="307"/>
      <c r="K71" s="301"/>
      <c r="L71" s="301"/>
      <c r="M71" s="265"/>
      <c r="N71" s="267"/>
      <c r="O71" s="270"/>
      <c r="P71" s="273"/>
      <c r="R71" t="s">
        <v>171</v>
      </c>
      <c r="S71" s="34" t="s">
        <v>24</v>
      </c>
      <c r="W71" s="34"/>
    </row>
    <row r="72" spans="1:25" ht="19.5" customHeight="1" x14ac:dyDescent="0.2">
      <c r="A72" s="276"/>
      <c r="B72" s="279"/>
      <c r="C72" s="296"/>
      <c r="D72" s="297"/>
      <c r="E72" s="301"/>
      <c r="F72" s="301"/>
      <c r="G72" s="304"/>
      <c r="H72" s="304"/>
      <c r="I72" s="307"/>
      <c r="J72" s="307"/>
      <c r="K72" s="301"/>
      <c r="L72" s="301"/>
      <c r="M72" s="265"/>
      <c r="N72" s="267"/>
      <c r="O72" s="270"/>
      <c r="P72" s="273"/>
      <c r="S72" s="34" t="s">
        <v>179</v>
      </c>
      <c r="W72" s="34"/>
    </row>
    <row r="73" spans="1:25" ht="19.5" customHeight="1" x14ac:dyDescent="0.2">
      <c r="A73" s="276"/>
      <c r="B73" s="279"/>
      <c r="C73" s="296"/>
      <c r="D73" s="297"/>
      <c r="E73" s="301"/>
      <c r="F73" s="301"/>
      <c r="G73" s="304"/>
      <c r="H73" s="304"/>
      <c r="I73" s="307"/>
      <c r="J73" s="307"/>
      <c r="K73" s="301"/>
      <c r="L73" s="301"/>
      <c r="M73" s="265"/>
      <c r="N73" s="267"/>
      <c r="O73" s="270"/>
      <c r="P73" s="273"/>
      <c r="S73" s="34" t="s">
        <v>1667</v>
      </c>
      <c r="W73" s="34"/>
    </row>
    <row r="74" spans="1:25" ht="19.5" customHeight="1" x14ac:dyDescent="0.2">
      <c r="A74" s="276"/>
      <c r="B74" s="279"/>
      <c r="C74" s="296"/>
      <c r="D74" s="297"/>
      <c r="E74" s="301"/>
      <c r="F74" s="301"/>
      <c r="G74" s="304"/>
      <c r="H74" s="304"/>
      <c r="I74" s="307"/>
      <c r="J74" s="307"/>
      <c r="K74" s="301"/>
      <c r="L74" s="301"/>
      <c r="M74" s="265"/>
      <c r="N74" s="267"/>
      <c r="O74" s="270"/>
      <c r="P74" s="273"/>
      <c r="S74" s="34"/>
      <c r="T74" t="s">
        <v>1669</v>
      </c>
      <c r="U74" s="202" t="s">
        <v>182</v>
      </c>
      <c r="W74" s="34"/>
    </row>
    <row r="75" spans="1:25" ht="19.5" customHeight="1" x14ac:dyDescent="0.2">
      <c r="A75" s="276"/>
      <c r="B75" s="279"/>
      <c r="C75" s="296"/>
      <c r="D75" s="297"/>
      <c r="E75" s="301"/>
      <c r="F75" s="301"/>
      <c r="G75" s="304"/>
      <c r="H75" s="304"/>
      <c r="I75" s="307"/>
      <c r="J75" s="307"/>
      <c r="K75" s="301"/>
      <c r="L75" s="301"/>
      <c r="M75" s="265"/>
      <c r="N75" s="267"/>
      <c r="O75" s="270"/>
      <c r="P75" s="273"/>
      <c r="S75" s="34"/>
      <c r="T75" t="s">
        <v>1668</v>
      </c>
      <c r="U75" s="202" t="s">
        <v>182</v>
      </c>
      <c r="W75" s="34"/>
    </row>
    <row r="76" spans="1:25" ht="19.5" customHeight="1" x14ac:dyDescent="0.2">
      <c r="A76" s="276"/>
      <c r="B76" s="279"/>
      <c r="C76" s="296"/>
      <c r="D76" s="297"/>
      <c r="E76" s="301"/>
      <c r="F76" s="301"/>
      <c r="G76" s="304"/>
      <c r="H76" s="304"/>
      <c r="I76" s="307"/>
      <c r="J76" s="307"/>
      <c r="K76" s="301"/>
      <c r="L76" s="301"/>
      <c r="M76" s="265"/>
      <c r="N76" s="267"/>
      <c r="O76" s="270"/>
      <c r="P76" s="273"/>
      <c r="R76" t="s">
        <v>632</v>
      </c>
      <c r="S76" s="34" t="s">
        <v>24</v>
      </c>
      <c r="U76" s="34"/>
      <c r="W76" s="34"/>
    </row>
    <row r="77" spans="1:25" ht="19.5" customHeight="1" x14ac:dyDescent="0.2">
      <c r="A77" s="276"/>
      <c r="B77" s="279"/>
      <c r="C77" s="296"/>
      <c r="D77" s="297"/>
      <c r="E77" s="301"/>
      <c r="F77" s="301"/>
      <c r="G77" s="304"/>
      <c r="H77" s="304"/>
      <c r="I77" s="307"/>
      <c r="J77" s="307"/>
      <c r="K77" s="301"/>
      <c r="L77" s="301"/>
      <c r="M77" s="265"/>
      <c r="N77" s="267"/>
      <c r="O77" s="270"/>
      <c r="P77" s="273"/>
      <c r="S77" s="34" t="s">
        <v>584</v>
      </c>
      <c r="U77" s="34"/>
      <c r="W77" s="34"/>
    </row>
    <row r="78" spans="1:25" ht="19.5" customHeight="1" x14ac:dyDescent="0.2">
      <c r="A78" s="276"/>
      <c r="B78" s="279"/>
      <c r="C78" s="296"/>
      <c r="D78" s="297"/>
      <c r="E78" s="301"/>
      <c r="F78" s="301"/>
      <c r="G78" s="304"/>
      <c r="H78" s="304"/>
      <c r="I78" s="307"/>
      <c r="J78" s="307"/>
      <c r="K78" s="301"/>
      <c r="L78" s="301"/>
      <c r="M78" s="265"/>
      <c r="N78" s="267"/>
      <c r="O78" s="270"/>
      <c r="P78" s="273"/>
      <c r="S78" s="34" t="s">
        <v>1671</v>
      </c>
      <c r="U78" s="34"/>
      <c r="W78" s="34"/>
      <c r="X78" s="202" t="s">
        <v>182</v>
      </c>
    </row>
    <row r="79" spans="1:25" ht="19.5" customHeight="1" x14ac:dyDescent="0.2">
      <c r="A79" s="276"/>
      <c r="B79" s="279"/>
      <c r="C79" s="296"/>
      <c r="D79" s="297"/>
      <c r="E79" s="301"/>
      <c r="F79" s="301"/>
      <c r="G79" s="304"/>
      <c r="H79" s="304"/>
      <c r="I79" s="307"/>
      <c r="J79" s="307"/>
      <c r="K79" s="301"/>
      <c r="L79" s="301"/>
      <c r="M79" s="265"/>
      <c r="N79" s="267"/>
      <c r="O79" s="270"/>
      <c r="P79" s="273"/>
      <c r="S79" s="34" t="s">
        <v>1672</v>
      </c>
      <c r="U79" s="34"/>
      <c r="W79" s="34"/>
      <c r="X79" s="202" t="s">
        <v>182</v>
      </c>
    </row>
    <row r="80" spans="1:25" ht="19.5" customHeight="1" x14ac:dyDescent="0.2">
      <c r="A80" s="277"/>
      <c r="B80" s="280"/>
      <c r="C80" s="298"/>
      <c r="D80" s="299"/>
      <c r="E80" s="302"/>
      <c r="F80" s="302"/>
      <c r="G80" s="305"/>
      <c r="H80" s="305"/>
      <c r="I80" s="308"/>
      <c r="J80" s="308"/>
      <c r="K80" s="302"/>
      <c r="L80" s="302"/>
      <c r="M80" s="264"/>
      <c r="N80" s="268"/>
      <c r="O80" s="271"/>
      <c r="P80" s="274"/>
      <c r="Q80" s="62">
        <v>0.29166666666666669</v>
      </c>
      <c r="T80" s="186"/>
      <c r="W80" s="34"/>
    </row>
    <row r="81" spans="1:16" ht="19.5" customHeight="1" x14ac:dyDescent="0.2">
      <c r="A81" s="35" t="s">
        <v>34</v>
      </c>
      <c r="B81" s="36">
        <f>SUM(B59+1)</f>
        <v>45864</v>
      </c>
      <c r="C81" s="294"/>
      <c r="D81" s="295"/>
      <c r="E81" s="300"/>
      <c r="F81" s="300"/>
      <c r="G81" s="300"/>
      <c r="H81" s="300"/>
      <c r="I81" s="300"/>
      <c r="J81" s="300"/>
      <c r="K81" s="300"/>
      <c r="L81" s="300"/>
      <c r="M81" s="263"/>
      <c r="N81" s="263"/>
      <c r="O81" s="263"/>
      <c r="P81" s="263"/>
    </row>
    <row r="82" spans="1:16" ht="19.5" customHeight="1" x14ac:dyDescent="0.2">
      <c r="A82" s="37" t="s">
        <v>35</v>
      </c>
      <c r="B82" s="36">
        <f>SUM(B81+1)</f>
        <v>45865</v>
      </c>
      <c r="C82" s="298"/>
      <c r="D82" s="299"/>
      <c r="E82" s="302"/>
      <c r="F82" s="302"/>
      <c r="G82" s="302"/>
      <c r="H82" s="302"/>
      <c r="I82" s="302"/>
      <c r="J82" s="302"/>
      <c r="K82" s="302"/>
      <c r="L82" s="302"/>
      <c r="M82" s="264"/>
      <c r="N82" s="264"/>
      <c r="O82" s="264"/>
      <c r="P82" s="264"/>
    </row>
    <row r="83" spans="1:16" ht="30" customHeight="1" x14ac:dyDescent="0.2">
      <c r="A83" s="38"/>
      <c r="B83" s="38"/>
      <c r="C83" s="38"/>
      <c r="D83" s="38"/>
      <c r="E83" s="39"/>
      <c r="F83" s="40"/>
      <c r="G83" s="40"/>
      <c r="H83" s="38"/>
      <c r="I83" s="38"/>
      <c r="J83" s="38"/>
      <c r="K83" s="41"/>
      <c r="L83" s="41"/>
      <c r="M83" s="41"/>
      <c r="N83" s="38"/>
    </row>
    <row r="84" spans="1:16" ht="30.75" customHeight="1" x14ac:dyDescent="0.2">
      <c r="A84" s="38"/>
      <c r="B84" s="38"/>
      <c r="C84" s="38"/>
      <c r="D84" s="38"/>
      <c r="F84" s="38"/>
      <c r="G84" s="38"/>
      <c r="H84" s="38"/>
      <c r="I84" s="38"/>
      <c r="J84" s="281" t="s">
        <v>36</v>
      </c>
      <c r="K84" s="281"/>
      <c r="L84" s="281"/>
      <c r="M84" s="108">
        <f>SUM(M9+M30+M34+M38+M59+M81+M82)</f>
        <v>0.27777777777777779</v>
      </c>
      <c r="N84" s="110">
        <f>SUM(N9+N30+N34+N38+N59+N81+N82)</f>
        <v>0.80000000000000027</v>
      </c>
      <c r="O84" s="109">
        <f>SUM(O9+O30+O34+O38+O59+O81+O82)</f>
        <v>0.81041666666666667</v>
      </c>
      <c r="P84" s="111">
        <f>SUM(P9+P30+P34+P38+P59+P81+P82)</f>
        <v>1.8881944444444447</v>
      </c>
    </row>
    <row r="85" spans="1:16" ht="30.75" customHeight="1" x14ac:dyDescent="0.2">
      <c r="A85" s="38"/>
      <c r="B85" s="38"/>
      <c r="C85" s="38"/>
      <c r="D85" s="38"/>
      <c r="F85" s="38"/>
      <c r="G85" s="38"/>
      <c r="H85" s="38"/>
      <c r="I85" s="38"/>
      <c r="J85" s="281" t="s">
        <v>37</v>
      </c>
      <c r="K85" s="281"/>
      <c r="L85" s="282"/>
      <c r="M85" s="42"/>
      <c r="N85" s="51">
        <f>SUM(Q9:Q82)</f>
        <v>1.4583333333333335</v>
      </c>
      <c r="O85" s="43"/>
    </row>
    <row r="86" spans="1:16" ht="30.75" customHeight="1" x14ac:dyDescent="0.2">
      <c r="A86" s="38"/>
      <c r="B86" s="38"/>
      <c r="C86" s="38"/>
      <c r="D86" s="38"/>
      <c r="F86" s="38"/>
      <c r="G86" s="38"/>
      <c r="H86" s="38"/>
      <c r="I86" s="38"/>
      <c r="J86" s="281" t="s">
        <v>38</v>
      </c>
      <c r="K86" s="281"/>
      <c r="L86" s="282"/>
      <c r="M86" s="42"/>
      <c r="N86" s="51">
        <f>SUM(P84-N85)</f>
        <v>0.42986111111111125</v>
      </c>
      <c r="O86" s="43"/>
    </row>
    <row r="87" spans="1:16" ht="30.75" customHeight="1" x14ac:dyDescent="0.2">
      <c r="A87" s="38"/>
      <c r="B87" s="38"/>
      <c r="C87" s="38"/>
      <c r="D87" s="38"/>
      <c r="F87" s="38"/>
      <c r="G87" s="38"/>
      <c r="H87" s="38"/>
      <c r="I87" s="38"/>
      <c r="J87" s="281" t="s">
        <v>39</v>
      </c>
      <c r="K87" s="281"/>
      <c r="L87" s="282"/>
      <c r="M87" s="42"/>
      <c r="N87" s="51">
        <f>'SEM29'!N38</f>
        <v>10.486111111111112</v>
      </c>
      <c r="O87" s="43"/>
    </row>
    <row r="88" spans="1:16" ht="30.75" customHeight="1" x14ac:dyDescent="0.2">
      <c r="H88" s="38"/>
      <c r="I88" s="38"/>
      <c r="J88" s="281" t="s">
        <v>40</v>
      </c>
      <c r="K88" s="281"/>
      <c r="L88" s="282"/>
      <c r="M88" s="44"/>
      <c r="N88" s="52">
        <f>N86+N87</f>
        <v>10.915972222222223</v>
      </c>
      <c r="O88" s="45"/>
    </row>
    <row r="95" spans="1:16" x14ac:dyDescent="0.2">
      <c r="F95" s="38"/>
      <c r="G95" s="38"/>
      <c r="H95" s="38"/>
      <c r="I95" s="38"/>
    </row>
    <row r="96" spans="1:16" x14ac:dyDescent="0.2">
      <c r="F96" s="38"/>
      <c r="G96" s="38"/>
      <c r="H96" s="38"/>
      <c r="I96" s="38"/>
    </row>
    <row r="97" spans="6:9" x14ac:dyDescent="0.2">
      <c r="F97" s="38"/>
      <c r="G97" s="38"/>
      <c r="H97" s="38"/>
      <c r="I97" s="38"/>
    </row>
    <row r="98" spans="6:9" x14ac:dyDescent="0.2">
      <c r="F98" s="38"/>
      <c r="G98" s="38"/>
      <c r="H98" s="38"/>
      <c r="I98" s="38"/>
    </row>
    <row r="99" spans="6:9" x14ac:dyDescent="0.2">
      <c r="F99" s="38"/>
      <c r="G99" s="38"/>
      <c r="H99" s="38"/>
      <c r="I99" s="38"/>
    </row>
    <row r="100" spans="6:9" x14ac:dyDescent="0.2">
      <c r="F100" s="38"/>
      <c r="G100" s="38"/>
      <c r="H100" s="38"/>
      <c r="I100" s="38"/>
    </row>
  </sheetData>
  <mergeCells count="101">
    <mergeCell ref="Q6:Q7"/>
    <mergeCell ref="A1:N1"/>
    <mergeCell ref="G6:H6"/>
    <mergeCell ref="I6:J6"/>
    <mergeCell ref="K6:L6"/>
    <mergeCell ref="M6:P6"/>
    <mergeCell ref="A59:A80"/>
    <mergeCell ref="B9:B29"/>
    <mergeCell ref="B30:B33"/>
    <mergeCell ref="B34:B37"/>
    <mergeCell ref="B38:B58"/>
    <mergeCell ref="B59:B80"/>
    <mergeCell ref="A9:A29"/>
    <mergeCell ref="A30:A33"/>
    <mergeCell ref="A34:A37"/>
    <mergeCell ref="A38:A58"/>
    <mergeCell ref="C38:D58"/>
    <mergeCell ref="C59:D80"/>
    <mergeCell ref="P59:P80"/>
    <mergeCell ref="N34:N37"/>
    <mergeCell ref="O34:O37"/>
    <mergeCell ref="M34:M37"/>
    <mergeCell ref="N9:N29"/>
    <mergeCell ref="O9:O29"/>
    <mergeCell ref="J88:L88"/>
    <mergeCell ref="J84:L84"/>
    <mergeCell ref="J85:L85"/>
    <mergeCell ref="J86:L86"/>
    <mergeCell ref="J87:L87"/>
    <mergeCell ref="K9:K29"/>
    <mergeCell ref="L9:L29"/>
    <mergeCell ref="L30:L33"/>
    <mergeCell ref="K30:K33"/>
    <mergeCell ref="K34:K37"/>
    <mergeCell ref="L34:L37"/>
    <mergeCell ref="L38:L58"/>
    <mergeCell ref="J38:J58"/>
    <mergeCell ref="J59:J80"/>
    <mergeCell ref="I38:I58"/>
    <mergeCell ref="I59:I80"/>
    <mergeCell ref="P9:P29"/>
    <mergeCell ref="P34:P37"/>
    <mergeCell ref="N38:N58"/>
    <mergeCell ref="O38:O58"/>
    <mergeCell ref="P38:P58"/>
    <mergeCell ref="M30:M33"/>
    <mergeCell ref="N30:N33"/>
    <mergeCell ref="O30:O33"/>
    <mergeCell ref="P30:P33"/>
    <mergeCell ref="M38:M58"/>
    <mergeCell ref="M9:M29"/>
    <mergeCell ref="E9:E29"/>
    <mergeCell ref="F9:F29"/>
    <mergeCell ref="F30:F33"/>
    <mergeCell ref="E30:E33"/>
    <mergeCell ref="E34:E37"/>
    <mergeCell ref="F34:F37"/>
    <mergeCell ref="J9:J29"/>
    <mergeCell ref="J30:J33"/>
    <mergeCell ref="J34:J37"/>
    <mergeCell ref="I9:I29"/>
    <mergeCell ref="I30:I33"/>
    <mergeCell ref="I34:I37"/>
    <mergeCell ref="C9:D29"/>
    <mergeCell ref="C30:D33"/>
    <mergeCell ref="C34:D37"/>
    <mergeCell ref="K38:K58"/>
    <mergeCell ref="K59:K80"/>
    <mergeCell ref="L59:L80"/>
    <mergeCell ref="L81:L82"/>
    <mergeCell ref="K81:K82"/>
    <mergeCell ref="F38:F58"/>
    <mergeCell ref="E38:E58"/>
    <mergeCell ref="E59:E80"/>
    <mergeCell ref="F59:F80"/>
    <mergeCell ref="F81:F82"/>
    <mergeCell ref="E81:E82"/>
    <mergeCell ref="H9:H29"/>
    <mergeCell ref="H30:H33"/>
    <mergeCell ref="H34:H37"/>
    <mergeCell ref="H38:H58"/>
    <mergeCell ref="H59:H80"/>
    <mergeCell ref="G9:G29"/>
    <mergeCell ref="G30:G33"/>
    <mergeCell ref="G34:G37"/>
    <mergeCell ref="G38:G58"/>
    <mergeCell ref="G59:G80"/>
    <mergeCell ref="U68:V68"/>
    <mergeCell ref="U69:V69"/>
    <mergeCell ref="N81:N82"/>
    <mergeCell ref="O81:O82"/>
    <mergeCell ref="P81:P82"/>
    <mergeCell ref="C81:D82"/>
    <mergeCell ref="G81:G82"/>
    <mergeCell ref="H81:H82"/>
    <mergeCell ref="I81:I82"/>
    <mergeCell ref="J81:J82"/>
    <mergeCell ref="M81:M82"/>
    <mergeCell ref="M59:M80"/>
    <mergeCell ref="N59:N80"/>
    <mergeCell ref="O59:O80"/>
  </mergeCells>
  <phoneticPr fontId="0" type="noConversion"/>
  <hyperlinks>
    <hyperlink ref="X51" r:id="rId1" xr:uid="{6FB5ED51-5A31-4FF0-865D-5936AD7568BE}"/>
  </hyperlinks>
  <printOptions horizontalCentered="1" verticalCentered="1"/>
  <pageMargins left="0" right="0" top="0.19685039370078741" bottom="0" header="0.11811023622047245" footer="0.19685039370078741"/>
  <pageSetup paperSize="9" scale="31" orientation="landscape" r:id="rId2"/>
  <headerFooter alignWithMargins="0"/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Feuil95">
    <pageSetUpPr fitToPage="1"/>
  </sheetPr>
  <dimension ref="A1:AC133"/>
  <sheetViews>
    <sheetView topLeftCell="C5" zoomScale="90" workbookViewId="0">
      <selection activeCell="X100" sqref="X100:Y100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3.85546875" customWidth="1"/>
    <col min="20" max="20" width="15.7109375" bestFit="1" customWidth="1"/>
    <col min="21" max="23" width="12.85546875" customWidth="1"/>
    <col min="24" max="24" width="13.85546875" customWidth="1"/>
    <col min="25" max="25" width="12.85546875" customWidth="1"/>
  </cols>
  <sheetData>
    <row r="1" spans="1:24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4" ht="60.6" hidden="1" customHeight="1" x14ac:dyDescent="0.2"/>
    <row r="3" spans="1:24" s="3" customFormat="1" ht="12.75" customHeight="1" x14ac:dyDescent="0.2">
      <c r="K3" s="4"/>
      <c r="L3" s="4"/>
      <c r="M3" s="4"/>
      <c r="O3" s="5"/>
      <c r="P3" s="5"/>
      <c r="Q3" s="60"/>
    </row>
    <row r="4" spans="1:24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4" ht="39" customHeight="1" x14ac:dyDescent="0.2">
      <c r="A5" s="12" t="s">
        <v>105</v>
      </c>
      <c r="B5" s="13" t="s">
        <v>3</v>
      </c>
      <c r="C5" s="14">
        <f>SUM('SEM30'!B82+1)</f>
        <v>45866</v>
      </c>
      <c r="D5" s="15" t="s">
        <v>4</v>
      </c>
      <c r="E5" s="16">
        <f>SUM(B115)</f>
        <v>45872</v>
      </c>
      <c r="F5" s="17"/>
      <c r="G5" s="17"/>
      <c r="H5" s="17"/>
      <c r="I5" s="17"/>
      <c r="J5" s="17"/>
      <c r="K5" s="18"/>
      <c r="L5" s="18"/>
      <c r="P5" s="19"/>
    </row>
    <row r="6" spans="1:24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4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4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4" ht="19.5" customHeight="1" x14ac:dyDescent="0.2">
      <c r="A9" s="275" t="s">
        <v>20</v>
      </c>
      <c r="B9" s="278">
        <f>SUM(C5)</f>
        <v>45866</v>
      </c>
      <c r="C9" s="294" t="s">
        <v>1683</v>
      </c>
      <c r="D9" s="295"/>
      <c r="E9" s="300"/>
      <c r="F9" s="300"/>
      <c r="G9" s="303">
        <v>0.35625000000000001</v>
      </c>
      <c r="H9" s="303">
        <v>0.52083333333333337</v>
      </c>
      <c r="I9" s="306">
        <v>0.5625</v>
      </c>
      <c r="J9" s="306">
        <v>0.73124999999999996</v>
      </c>
      <c r="K9" s="300"/>
      <c r="L9" s="300"/>
      <c r="M9" s="263">
        <f>(F35-E35)+(L35-K35)</f>
        <v>0</v>
      </c>
      <c r="N9" s="266">
        <f>(H9-G9)</f>
        <v>0.16458333333333336</v>
      </c>
      <c r="O9" s="269">
        <f>(J9-I9)</f>
        <v>0.16874999999999996</v>
      </c>
      <c r="P9" s="272">
        <f>SUM(M9:O35)</f>
        <v>0.33333333333333331</v>
      </c>
      <c r="R9" t="s">
        <v>191</v>
      </c>
      <c r="S9" s="34" t="s">
        <v>32</v>
      </c>
      <c r="W9" s="34"/>
    </row>
    <row r="10" spans="1:24" ht="19.5" customHeight="1" x14ac:dyDescent="0.2">
      <c r="A10" s="276"/>
      <c r="B10" s="279"/>
      <c r="C10" s="296"/>
      <c r="D10" s="297"/>
      <c r="E10" s="301"/>
      <c r="F10" s="301"/>
      <c r="G10" s="304"/>
      <c r="H10" s="304"/>
      <c r="I10" s="307"/>
      <c r="J10" s="307"/>
      <c r="K10" s="301"/>
      <c r="L10" s="301"/>
      <c r="M10" s="265"/>
      <c r="N10" s="267"/>
      <c r="O10" s="270"/>
      <c r="P10" s="273"/>
      <c r="S10" s="34" t="s">
        <v>192</v>
      </c>
      <c r="W10" s="34"/>
    </row>
    <row r="11" spans="1:24" ht="19.5" customHeight="1" x14ac:dyDescent="0.2">
      <c r="A11" s="276"/>
      <c r="B11" s="279"/>
      <c r="C11" s="296"/>
      <c r="D11" s="297"/>
      <c r="E11" s="301"/>
      <c r="F11" s="301"/>
      <c r="G11" s="304"/>
      <c r="H11" s="304"/>
      <c r="I11" s="307"/>
      <c r="J11" s="307"/>
      <c r="K11" s="301"/>
      <c r="L11" s="301"/>
      <c r="M11" s="265"/>
      <c r="N11" s="267"/>
      <c r="O11" s="270"/>
      <c r="P11" s="273"/>
      <c r="R11" s="169"/>
      <c r="S11" t="s">
        <v>1673</v>
      </c>
      <c r="T11" s="34"/>
      <c r="U11" s="34"/>
      <c r="V11" s="169"/>
      <c r="X11" s="205" t="s">
        <v>644</v>
      </c>
    </row>
    <row r="12" spans="1:24" ht="19.5" customHeight="1" x14ac:dyDescent="0.2">
      <c r="A12" s="276"/>
      <c r="B12" s="279"/>
      <c r="C12" s="296"/>
      <c r="D12" s="297"/>
      <c r="E12" s="301"/>
      <c r="F12" s="301"/>
      <c r="G12" s="304"/>
      <c r="H12" s="304"/>
      <c r="I12" s="307"/>
      <c r="J12" s="307"/>
      <c r="K12" s="301"/>
      <c r="L12" s="301"/>
      <c r="M12" s="265"/>
      <c r="N12" s="267"/>
      <c r="O12" s="270"/>
      <c r="P12" s="273"/>
      <c r="R12" s="34"/>
      <c r="S12" t="s">
        <v>1674</v>
      </c>
      <c r="T12" s="169"/>
      <c r="U12" s="169"/>
      <c r="V12" s="169"/>
      <c r="W12" s="169"/>
      <c r="X12" s="34"/>
    </row>
    <row r="13" spans="1:24" ht="19.5" customHeight="1" x14ac:dyDescent="0.2">
      <c r="A13" s="276"/>
      <c r="B13" s="279"/>
      <c r="C13" s="296"/>
      <c r="D13" s="297"/>
      <c r="E13" s="301"/>
      <c r="F13" s="301"/>
      <c r="G13" s="304"/>
      <c r="H13" s="304"/>
      <c r="I13" s="307"/>
      <c r="J13" s="307"/>
      <c r="K13" s="301"/>
      <c r="L13" s="301"/>
      <c r="M13" s="265"/>
      <c r="N13" s="267"/>
      <c r="O13" s="270"/>
      <c r="P13" s="273"/>
      <c r="R13" s="34"/>
      <c r="T13" s="234">
        <v>2403117219003</v>
      </c>
      <c r="U13" s="169" t="s">
        <v>648</v>
      </c>
      <c r="V13" s="202" t="s">
        <v>182</v>
      </c>
      <c r="W13" s="235" t="s">
        <v>1678</v>
      </c>
      <c r="X13" s="214"/>
    </row>
    <row r="14" spans="1:24" ht="19.5" customHeight="1" x14ac:dyDescent="0.2">
      <c r="A14" s="276"/>
      <c r="B14" s="279"/>
      <c r="C14" s="296"/>
      <c r="D14" s="297"/>
      <c r="E14" s="301"/>
      <c r="F14" s="301"/>
      <c r="G14" s="304"/>
      <c r="H14" s="304"/>
      <c r="I14" s="307"/>
      <c r="J14" s="307"/>
      <c r="K14" s="301"/>
      <c r="L14" s="301"/>
      <c r="M14" s="265"/>
      <c r="N14" s="267"/>
      <c r="O14" s="270"/>
      <c r="P14" s="273"/>
      <c r="R14" s="34"/>
      <c r="T14" s="234"/>
      <c r="U14" s="169"/>
      <c r="V14" s="169"/>
      <c r="W14" s="169"/>
      <c r="X14" s="34"/>
    </row>
    <row r="15" spans="1:24" ht="19.5" customHeight="1" x14ac:dyDescent="0.2">
      <c r="A15" s="276"/>
      <c r="B15" s="279"/>
      <c r="C15" s="296"/>
      <c r="D15" s="297"/>
      <c r="E15" s="301"/>
      <c r="F15" s="301"/>
      <c r="G15" s="304"/>
      <c r="H15" s="304"/>
      <c r="I15" s="307"/>
      <c r="J15" s="307"/>
      <c r="K15" s="301"/>
      <c r="L15" s="301"/>
      <c r="M15" s="265"/>
      <c r="N15" s="267"/>
      <c r="O15" s="270"/>
      <c r="P15" s="273"/>
      <c r="R15" s="34" t="s">
        <v>1605</v>
      </c>
      <c r="S15" t="s">
        <v>33</v>
      </c>
      <c r="T15" s="169"/>
      <c r="U15" s="169"/>
      <c r="V15" s="169"/>
      <c r="W15" s="169"/>
      <c r="X15" s="34"/>
    </row>
    <row r="16" spans="1:24" ht="19.5" customHeight="1" x14ac:dyDescent="0.2">
      <c r="A16" s="276"/>
      <c r="B16" s="279"/>
      <c r="C16" s="296"/>
      <c r="D16" s="297"/>
      <c r="E16" s="301"/>
      <c r="F16" s="301"/>
      <c r="G16" s="304"/>
      <c r="H16" s="304"/>
      <c r="I16" s="307"/>
      <c r="J16" s="307"/>
      <c r="K16" s="301"/>
      <c r="L16" s="301"/>
      <c r="M16" s="265"/>
      <c r="N16" s="267"/>
      <c r="O16" s="270"/>
      <c r="P16" s="273"/>
      <c r="R16" s="34"/>
      <c r="S16" t="s">
        <v>661</v>
      </c>
      <c r="T16" s="169"/>
      <c r="U16" s="169"/>
      <c r="V16" s="169"/>
      <c r="W16" s="169"/>
      <c r="X16" s="34"/>
    </row>
    <row r="17" spans="1:29" ht="19.5" customHeight="1" x14ac:dyDescent="0.2">
      <c r="A17" s="276"/>
      <c r="B17" s="279"/>
      <c r="C17" s="296"/>
      <c r="D17" s="297"/>
      <c r="E17" s="301"/>
      <c r="F17" s="301"/>
      <c r="G17" s="304"/>
      <c r="H17" s="304"/>
      <c r="I17" s="307"/>
      <c r="J17" s="307"/>
      <c r="K17" s="301"/>
      <c r="L17" s="301"/>
      <c r="M17" s="265"/>
      <c r="N17" s="267"/>
      <c r="O17" s="270"/>
      <c r="P17" s="273"/>
      <c r="R17" s="34"/>
      <c r="S17" s="169" t="s">
        <v>1675</v>
      </c>
      <c r="T17" s="169"/>
      <c r="U17" s="169"/>
      <c r="V17" s="169"/>
      <c r="W17" s="169"/>
      <c r="X17" s="202" t="s">
        <v>182</v>
      </c>
    </row>
    <row r="18" spans="1:29" ht="19.5" customHeight="1" x14ac:dyDescent="0.2">
      <c r="A18" s="276"/>
      <c r="B18" s="279"/>
      <c r="C18" s="296"/>
      <c r="D18" s="297"/>
      <c r="E18" s="301"/>
      <c r="F18" s="301"/>
      <c r="G18" s="304"/>
      <c r="H18" s="304"/>
      <c r="I18" s="307"/>
      <c r="J18" s="307"/>
      <c r="K18" s="301"/>
      <c r="L18" s="301"/>
      <c r="M18" s="265"/>
      <c r="N18" s="267"/>
      <c r="O18" s="270"/>
      <c r="P18" s="273"/>
      <c r="R18" s="34"/>
      <c r="S18" s="169" t="s">
        <v>1686</v>
      </c>
      <c r="T18" s="169"/>
      <c r="U18" s="169"/>
      <c r="V18" s="169"/>
      <c r="W18" s="169"/>
      <c r="X18" s="202" t="s">
        <v>182</v>
      </c>
      <c r="Y18" s="34"/>
    </row>
    <row r="19" spans="1:29" ht="19.5" customHeight="1" x14ac:dyDescent="0.2">
      <c r="A19" s="276"/>
      <c r="B19" s="279"/>
      <c r="C19" s="296"/>
      <c r="D19" s="297"/>
      <c r="E19" s="301"/>
      <c r="F19" s="301"/>
      <c r="G19" s="304"/>
      <c r="H19" s="304"/>
      <c r="I19" s="307"/>
      <c r="J19" s="307"/>
      <c r="K19" s="301"/>
      <c r="L19" s="301"/>
      <c r="M19" s="265"/>
      <c r="N19" s="267"/>
      <c r="O19" s="270"/>
      <c r="P19" s="273"/>
      <c r="R19" s="34" t="s">
        <v>1590</v>
      </c>
      <c r="S19" s="236"/>
      <c r="T19" s="169"/>
      <c r="U19" s="169"/>
      <c r="V19" s="169"/>
      <c r="W19" s="169"/>
      <c r="X19" s="34"/>
      <c r="Y19" s="34"/>
    </row>
    <row r="20" spans="1:29" ht="19.5" customHeight="1" x14ac:dyDescent="0.2">
      <c r="A20" s="276"/>
      <c r="B20" s="279"/>
      <c r="C20" s="296"/>
      <c r="D20" s="297"/>
      <c r="E20" s="301"/>
      <c r="F20" s="301"/>
      <c r="G20" s="304"/>
      <c r="H20" s="304"/>
      <c r="I20" s="307"/>
      <c r="J20" s="307"/>
      <c r="K20" s="301"/>
      <c r="L20" s="301"/>
      <c r="M20" s="265"/>
      <c r="N20" s="267"/>
      <c r="O20" s="270"/>
      <c r="P20" s="273"/>
      <c r="R20" s="34"/>
      <c r="S20" s="169" t="s">
        <v>1591</v>
      </c>
      <c r="T20" s="169"/>
      <c r="U20" s="169"/>
      <c r="V20" s="169"/>
      <c r="W20" s="169"/>
      <c r="X20" s="34"/>
      <c r="Y20" s="34"/>
    </row>
    <row r="21" spans="1:29" ht="19.5" customHeight="1" x14ac:dyDescent="0.2">
      <c r="A21" s="276"/>
      <c r="B21" s="279"/>
      <c r="C21" s="296"/>
      <c r="D21" s="297"/>
      <c r="E21" s="301"/>
      <c r="F21" s="301"/>
      <c r="G21" s="304"/>
      <c r="H21" s="304"/>
      <c r="I21" s="307"/>
      <c r="J21" s="307"/>
      <c r="K21" s="301"/>
      <c r="L21" s="301"/>
      <c r="M21" s="265"/>
      <c r="N21" s="267"/>
      <c r="O21" s="270"/>
      <c r="P21" s="273"/>
      <c r="R21" s="34"/>
      <c r="S21" s="169" t="s">
        <v>1676</v>
      </c>
      <c r="T21" s="169"/>
      <c r="U21" s="169"/>
      <c r="V21" s="205" t="s">
        <v>644</v>
      </c>
      <c r="W21" s="169"/>
      <c r="X21" s="34"/>
      <c r="Y21" s="34"/>
    </row>
    <row r="22" spans="1:29" ht="19.5" customHeight="1" x14ac:dyDescent="0.2">
      <c r="A22" s="276"/>
      <c r="B22" s="279"/>
      <c r="C22" s="296"/>
      <c r="D22" s="297"/>
      <c r="E22" s="301"/>
      <c r="F22" s="301"/>
      <c r="G22" s="304"/>
      <c r="H22" s="304"/>
      <c r="I22" s="307"/>
      <c r="J22" s="307"/>
      <c r="K22" s="301"/>
      <c r="L22" s="301"/>
      <c r="M22" s="265"/>
      <c r="N22" s="267"/>
      <c r="O22" s="270"/>
      <c r="P22" s="273"/>
      <c r="R22" s="34" t="s">
        <v>1423</v>
      </c>
      <c r="S22" s="169" t="s">
        <v>32</v>
      </c>
      <c r="T22" s="169"/>
      <c r="U22" s="169"/>
      <c r="V22" s="34"/>
      <c r="W22" s="169"/>
      <c r="X22" s="34"/>
      <c r="Y22" s="34"/>
    </row>
    <row r="23" spans="1:29" ht="19.5" customHeight="1" x14ac:dyDescent="0.2">
      <c r="A23" s="276"/>
      <c r="B23" s="279"/>
      <c r="C23" s="296"/>
      <c r="D23" s="297"/>
      <c r="E23" s="301"/>
      <c r="F23" s="301"/>
      <c r="G23" s="304"/>
      <c r="H23" s="304"/>
      <c r="I23" s="307"/>
      <c r="J23" s="307"/>
      <c r="K23" s="301"/>
      <c r="L23" s="301"/>
      <c r="M23" s="265"/>
      <c r="N23" s="267"/>
      <c r="O23" s="270"/>
      <c r="P23" s="273"/>
      <c r="R23" s="34"/>
      <c r="S23" s="169" t="s">
        <v>1553</v>
      </c>
      <c r="T23" s="169"/>
      <c r="U23" s="169"/>
      <c r="V23" s="34"/>
      <c r="W23" s="169"/>
      <c r="X23" s="34"/>
      <c r="Y23" s="34"/>
    </row>
    <row r="24" spans="1:29" ht="19.5" customHeight="1" x14ac:dyDescent="0.2">
      <c r="A24" s="276"/>
      <c r="B24" s="279"/>
      <c r="C24" s="296"/>
      <c r="D24" s="297"/>
      <c r="E24" s="301"/>
      <c r="F24" s="301"/>
      <c r="G24" s="304"/>
      <c r="H24" s="304"/>
      <c r="I24" s="307"/>
      <c r="J24" s="307"/>
      <c r="K24" s="301"/>
      <c r="L24" s="301"/>
      <c r="M24" s="265"/>
      <c r="N24" s="267"/>
      <c r="O24" s="270"/>
      <c r="P24" s="273"/>
      <c r="R24" s="34"/>
      <c r="S24" s="169" t="s">
        <v>1677</v>
      </c>
      <c r="T24" s="169"/>
      <c r="U24" s="169"/>
      <c r="V24" s="202" t="s">
        <v>182</v>
      </c>
      <c r="W24" s="169"/>
      <c r="X24" s="34"/>
      <c r="Y24" s="34"/>
    </row>
    <row r="25" spans="1:29" ht="19.5" customHeight="1" x14ac:dyDescent="0.2">
      <c r="A25" s="276"/>
      <c r="B25" s="279"/>
      <c r="C25" s="296"/>
      <c r="D25" s="297"/>
      <c r="E25" s="301"/>
      <c r="F25" s="301"/>
      <c r="G25" s="304"/>
      <c r="H25" s="304"/>
      <c r="I25" s="307"/>
      <c r="J25" s="307"/>
      <c r="K25" s="301"/>
      <c r="L25" s="301"/>
      <c r="M25" s="265"/>
      <c r="N25" s="267"/>
      <c r="O25" s="270"/>
      <c r="P25" s="273"/>
      <c r="R25" s="34" t="s">
        <v>172</v>
      </c>
      <c r="S25" s="169" t="s">
        <v>58</v>
      </c>
      <c r="T25" s="169"/>
      <c r="U25" s="169"/>
      <c r="V25" s="34"/>
      <c r="W25" s="169"/>
      <c r="X25" s="34"/>
      <c r="Y25" s="34"/>
    </row>
    <row r="26" spans="1:29" ht="19.5" customHeight="1" x14ac:dyDescent="0.2">
      <c r="A26" s="276"/>
      <c r="B26" s="279"/>
      <c r="C26" s="296"/>
      <c r="D26" s="297"/>
      <c r="E26" s="301"/>
      <c r="F26" s="301"/>
      <c r="G26" s="304"/>
      <c r="H26" s="304"/>
      <c r="I26" s="307"/>
      <c r="J26" s="307"/>
      <c r="K26" s="301"/>
      <c r="L26" s="301"/>
      <c r="M26" s="265"/>
      <c r="N26" s="267"/>
      <c r="O26" s="270"/>
      <c r="P26" s="273"/>
      <c r="R26" s="34"/>
      <c r="S26" s="169" t="s">
        <v>178</v>
      </c>
      <c r="T26" s="169"/>
      <c r="U26" s="169"/>
      <c r="V26" s="34"/>
      <c r="W26" s="169"/>
      <c r="X26" s="34"/>
      <c r="Y26" s="34"/>
    </row>
    <row r="27" spans="1:29" ht="19.5" customHeight="1" x14ac:dyDescent="0.2">
      <c r="A27" s="276"/>
      <c r="B27" s="279"/>
      <c r="C27" s="296"/>
      <c r="D27" s="297"/>
      <c r="E27" s="301"/>
      <c r="F27" s="301"/>
      <c r="G27" s="304"/>
      <c r="H27" s="304"/>
      <c r="I27" s="307"/>
      <c r="J27" s="307"/>
      <c r="K27" s="301"/>
      <c r="L27" s="301"/>
      <c r="M27" s="265"/>
      <c r="N27" s="267"/>
      <c r="O27" s="270"/>
      <c r="P27" s="273"/>
      <c r="R27" s="34"/>
      <c r="S27" s="169" t="s">
        <v>1679</v>
      </c>
      <c r="T27" s="169"/>
      <c r="U27" s="169"/>
      <c r="V27" s="205" t="s">
        <v>644</v>
      </c>
      <c r="W27" s="169"/>
      <c r="X27" s="34"/>
      <c r="Y27" s="34"/>
    </row>
    <row r="28" spans="1:29" ht="19.5" customHeight="1" x14ac:dyDescent="0.2">
      <c r="A28" s="276"/>
      <c r="B28" s="279"/>
      <c r="C28" s="296"/>
      <c r="D28" s="297"/>
      <c r="E28" s="301"/>
      <c r="F28" s="301"/>
      <c r="G28" s="304"/>
      <c r="H28" s="304"/>
      <c r="I28" s="307"/>
      <c r="J28" s="307"/>
      <c r="K28" s="301"/>
      <c r="L28" s="301"/>
      <c r="M28" s="265"/>
      <c r="N28" s="267"/>
      <c r="O28" s="270"/>
      <c r="P28" s="273"/>
      <c r="R28" s="34"/>
      <c r="S28" s="169" t="s">
        <v>1682</v>
      </c>
      <c r="T28" s="169"/>
      <c r="U28" s="169"/>
      <c r="V28" s="34"/>
      <c r="W28" s="169"/>
      <c r="X28" s="34"/>
      <c r="Y28" s="205" t="s">
        <v>644</v>
      </c>
      <c r="Z28" s="192" t="s">
        <v>1687</v>
      </c>
      <c r="AA28" s="192"/>
      <c r="AB28" s="192"/>
      <c r="AC28" s="192"/>
    </row>
    <row r="29" spans="1:29" ht="19.5" customHeight="1" x14ac:dyDescent="0.2">
      <c r="A29" s="276"/>
      <c r="B29" s="279"/>
      <c r="C29" s="296"/>
      <c r="D29" s="297"/>
      <c r="E29" s="301"/>
      <c r="F29" s="301"/>
      <c r="G29" s="304"/>
      <c r="H29" s="304"/>
      <c r="I29" s="307"/>
      <c r="J29" s="307"/>
      <c r="K29" s="301"/>
      <c r="L29" s="301"/>
      <c r="M29" s="265"/>
      <c r="N29" s="267"/>
      <c r="O29" s="270"/>
      <c r="P29" s="273"/>
      <c r="R29" s="34"/>
      <c r="S29" s="169" t="s">
        <v>1685</v>
      </c>
      <c r="T29" s="169"/>
      <c r="U29" s="169"/>
      <c r="V29" s="202" t="s">
        <v>182</v>
      </c>
      <c r="W29" s="169"/>
      <c r="X29" s="34"/>
      <c r="Y29" s="34"/>
    </row>
    <row r="30" spans="1:29" ht="19.5" customHeight="1" x14ac:dyDescent="0.2">
      <c r="A30" s="276"/>
      <c r="B30" s="279"/>
      <c r="C30" s="296"/>
      <c r="D30" s="297"/>
      <c r="E30" s="301"/>
      <c r="F30" s="301"/>
      <c r="G30" s="304"/>
      <c r="H30" s="304"/>
      <c r="I30" s="307"/>
      <c r="J30" s="307"/>
      <c r="K30" s="301"/>
      <c r="L30" s="301"/>
      <c r="M30" s="265"/>
      <c r="N30" s="267"/>
      <c r="O30" s="270"/>
      <c r="P30" s="273"/>
      <c r="R30" s="34" t="s">
        <v>242</v>
      </c>
      <c r="S30" s="169" t="s">
        <v>33</v>
      </c>
      <c r="T30" s="169"/>
      <c r="U30" s="169"/>
      <c r="V30" s="34"/>
      <c r="W30" s="169"/>
      <c r="X30" s="34"/>
      <c r="Y30" s="34"/>
    </row>
    <row r="31" spans="1:29" ht="19.5" customHeight="1" x14ac:dyDescent="0.2">
      <c r="A31" s="276"/>
      <c r="B31" s="279"/>
      <c r="C31" s="296"/>
      <c r="D31" s="297"/>
      <c r="E31" s="301"/>
      <c r="F31" s="301"/>
      <c r="G31" s="304"/>
      <c r="H31" s="304"/>
      <c r="I31" s="307"/>
      <c r="J31" s="307"/>
      <c r="K31" s="301"/>
      <c r="L31" s="301"/>
      <c r="M31" s="265"/>
      <c r="N31" s="267"/>
      <c r="O31" s="270"/>
      <c r="P31" s="273"/>
      <c r="R31" s="34"/>
      <c r="S31" s="169" t="s">
        <v>477</v>
      </c>
      <c r="T31" s="169"/>
      <c r="U31" s="169"/>
      <c r="V31" s="34"/>
      <c r="W31" s="169"/>
      <c r="X31" s="34"/>
      <c r="Y31" s="34"/>
    </row>
    <row r="32" spans="1:29" ht="19.5" customHeight="1" x14ac:dyDescent="0.2">
      <c r="A32" s="276"/>
      <c r="B32" s="279"/>
      <c r="C32" s="296"/>
      <c r="D32" s="297"/>
      <c r="E32" s="301"/>
      <c r="F32" s="301"/>
      <c r="G32" s="304"/>
      <c r="H32" s="304"/>
      <c r="I32" s="307"/>
      <c r="J32" s="307"/>
      <c r="K32" s="301"/>
      <c r="L32" s="301"/>
      <c r="M32" s="265"/>
      <c r="N32" s="267"/>
      <c r="O32" s="270"/>
      <c r="P32" s="273"/>
      <c r="R32" s="34"/>
      <c r="S32" s="169" t="s">
        <v>1680</v>
      </c>
      <c r="T32" s="169"/>
      <c r="U32" s="169"/>
      <c r="V32" s="34"/>
      <c r="W32" s="202" t="s">
        <v>182</v>
      </c>
      <c r="X32" s="34"/>
      <c r="Y32" s="34"/>
    </row>
    <row r="33" spans="1:27" ht="19.5" customHeight="1" x14ac:dyDescent="0.2">
      <c r="A33" s="276"/>
      <c r="B33" s="279"/>
      <c r="C33" s="296"/>
      <c r="D33" s="297"/>
      <c r="E33" s="301"/>
      <c r="F33" s="301"/>
      <c r="G33" s="304"/>
      <c r="H33" s="304"/>
      <c r="I33" s="307"/>
      <c r="J33" s="307"/>
      <c r="K33" s="301"/>
      <c r="L33" s="301"/>
      <c r="M33" s="265"/>
      <c r="N33" s="267"/>
      <c r="O33" s="270"/>
      <c r="P33" s="273"/>
      <c r="R33" s="34"/>
      <c r="S33" s="169" t="s">
        <v>1681</v>
      </c>
      <c r="T33" s="169"/>
      <c r="U33" s="169"/>
      <c r="V33" s="34"/>
      <c r="W33" s="34"/>
      <c r="X33" s="202" t="s">
        <v>182</v>
      </c>
      <c r="Y33" s="198" t="s">
        <v>1331</v>
      </c>
      <c r="Z33" s="192"/>
      <c r="AA33" s="192"/>
    </row>
    <row r="34" spans="1:27" ht="19.5" customHeight="1" x14ac:dyDescent="0.2">
      <c r="A34" s="276"/>
      <c r="B34" s="279"/>
      <c r="C34" s="296"/>
      <c r="D34" s="297"/>
      <c r="E34" s="301"/>
      <c r="F34" s="301"/>
      <c r="G34" s="304"/>
      <c r="H34" s="304"/>
      <c r="I34" s="307"/>
      <c r="J34" s="307"/>
      <c r="K34" s="301"/>
      <c r="L34" s="301"/>
      <c r="M34" s="265"/>
      <c r="N34" s="267"/>
      <c r="O34" s="270"/>
      <c r="P34" s="273"/>
      <c r="R34" s="34"/>
      <c r="S34" s="169" t="s">
        <v>1684</v>
      </c>
      <c r="T34" s="169"/>
      <c r="U34" s="169"/>
      <c r="V34" s="34"/>
      <c r="W34" s="34"/>
      <c r="X34" s="202" t="s">
        <v>182</v>
      </c>
      <c r="Y34" s="34"/>
    </row>
    <row r="35" spans="1:27" ht="19.5" customHeight="1" x14ac:dyDescent="0.2">
      <c r="A35" s="277"/>
      <c r="B35" s="280"/>
      <c r="C35" s="298"/>
      <c r="D35" s="299"/>
      <c r="E35" s="302"/>
      <c r="F35" s="302"/>
      <c r="G35" s="305"/>
      <c r="H35" s="305"/>
      <c r="I35" s="308"/>
      <c r="J35" s="308"/>
      <c r="K35" s="302"/>
      <c r="L35" s="302"/>
      <c r="M35" s="264"/>
      <c r="N35" s="268"/>
      <c r="O35" s="271"/>
      <c r="P35" s="274"/>
      <c r="Q35" s="62">
        <v>0.29166666666666669</v>
      </c>
    </row>
    <row r="36" spans="1:27" ht="19.5" customHeight="1" x14ac:dyDescent="0.2">
      <c r="A36" s="275" t="s">
        <v>22</v>
      </c>
      <c r="B36" s="278">
        <f>SUM(B9+1)</f>
        <v>45867</v>
      </c>
      <c r="C36" s="294" t="s">
        <v>1691</v>
      </c>
      <c r="D36" s="295"/>
      <c r="E36" s="300"/>
      <c r="F36" s="300"/>
      <c r="G36" s="303">
        <v>0.32916666666666666</v>
      </c>
      <c r="H36" s="303">
        <v>0.52430555555555558</v>
      </c>
      <c r="I36" s="306">
        <v>0.55208333333333337</v>
      </c>
      <c r="J36" s="306">
        <v>0.7270833333333333</v>
      </c>
      <c r="K36" s="300"/>
      <c r="L36" s="300"/>
      <c r="M36" s="263">
        <f>(F49-E49)+(L49-K49)</f>
        <v>0</v>
      </c>
      <c r="N36" s="266">
        <f>(H36-G36)</f>
        <v>0.19513888888888892</v>
      </c>
      <c r="O36" s="269">
        <f>(J36-I36)</f>
        <v>0.17499999999999993</v>
      </c>
      <c r="P36" s="272">
        <f>SUM(M36:O49)</f>
        <v>0.37013888888888885</v>
      </c>
      <c r="R36" s="34" t="s">
        <v>1590</v>
      </c>
      <c r="S36" s="169" t="s">
        <v>61</v>
      </c>
      <c r="T36" s="169"/>
      <c r="U36" s="169"/>
      <c r="V36" s="169"/>
    </row>
    <row r="37" spans="1:27" ht="19.5" customHeight="1" x14ac:dyDescent="0.2">
      <c r="A37" s="276"/>
      <c r="B37" s="279"/>
      <c r="C37" s="296"/>
      <c r="D37" s="297"/>
      <c r="E37" s="301"/>
      <c r="F37" s="301"/>
      <c r="G37" s="304"/>
      <c r="H37" s="304"/>
      <c r="I37" s="307"/>
      <c r="J37" s="307"/>
      <c r="K37" s="301"/>
      <c r="L37" s="301"/>
      <c r="M37" s="265"/>
      <c r="N37" s="267"/>
      <c r="O37" s="270"/>
      <c r="P37" s="273"/>
      <c r="R37" s="34"/>
      <c r="S37" s="169" t="s">
        <v>1591</v>
      </c>
      <c r="T37" s="169"/>
      <c r="U37" s="169"/>
      <c r="V37" s="169"/>
    </row>
    <row r="38" spans="1:27" ht="19.5" customHeight="1" x14ac:dyDescent="0.2">
      <c r="A38" s="276"/>
      <c r="B38" s="279"/>
      <c r="C38" s="296"/>
      <c r="D38" s="297"/>
      <c r="E38" s="301"/>
      <c r="F38" s="301"/>
      <c r="G38" s="304"/>
      <c r="H38" s="304"/>
      <c r="I38" s="307"/>
      <c r="J38" s="307"/>
      <c r="K38" s="301"/>
      <c r="L38" s="301"/>
      <c r="M38" s="265"/>
      <c r="N38" s="267"/>
      <c r="O38" s="270"/>
      <c r="P38" s="273"/>
      <c r="R38" s="34"/>
      <c r="S38" s="169" t="s">
        <v>1676</v>
      </c>
      <c r="T38" s="169"/>
      <c r="U38" s="169"/>
      <c r="V38" s="205" t="s">
        <v>644</v>
      </c>
    </row>
    <row r="39" spans="1:27" ht="19.5" customHeight="1" x14ac:dyDescent="0.2">
      <c r="A39" s="276"/>
      <c r="B39" s="279"/>
      <c r="C39" s="296"/>
      <c r="D39" s="297"/>
      <c r="E39" s="301"/>
      <c r="F39" s="301"/>
      <c r="G39" s="304"/>
      <c r="H39" s="304"/>
      <c r="I39" s="307"/>
      <c r="J39" s="307"/>
      <c r="K39" s="301"/>
      <c r="L39" s="301"/>
      <c r="M39" s="265"/>
      <c r="N39" s="267"/>
      <c r="O39" s="270"/>
      <c r="P39" s="273"/>
      <c r="R39" s="34"/>
      <c r="S39" s="169" t="s">
        <v>1690</v>
      </c>
      <c r="T39" s="169"/>
      <c r="U39" s="169"/>
      <c r="V39" s="34"/>
      <c r="W39" s="205" t="s">
        <v>644</v>
      </c>
      <c r="X39" s="214" t="s">
        <v>1331</v>
      </c>
      <c r="Y39" s="191"/>
      <c r="Z39" s="191"/>
    </row>
    <row r="40" spans="1:27" ht="19.5" customHeight="1" x14ac:dyDescent="0.2">
      <c r="A40" s="276"/>
      <c r="B40" s="279"/>
      <c r="C40" s="296"/>
      <c r="D40" s="297"/>
      <c r="E40" s="301"/>
      <c r="F40" s="301"/>
      <c r="G40" s="304"/>
      <c r="H40" s="304"/>
      <c r="I40" s="307"/>
      <c r="J40" s="307"/>
      <c r="K40" s="301"/>
      <c r="L40" s="301"/>
      <c r="M40" s="265"/>
      <c r="N40" s="267"/>
      <c r="O40" s="270"/>
      <c r="P40" s="273"/>
      <c r="R40" s="34"/>
      <c r="S40" s="169" t="s">
        <v>1688</v>
      </c>
      <c r="T40" s="169"/>
      <c r="U40" s="169"/>
      <c r="V40" s="202" t="s">
        <v>182</v>
      </c>
    </row>
    <row r="41" spans="1:27" ht="19.5" customHeight="1" x14ac:dyDescent="0.2">
      <c r="A41" s="276"/>
      <c r="B41" s="279"/>
      <c r="C41" s="296"/>
      <c r="D41" s="297"/>
      <c r="E41" s="301"/>
      <c r="F41" s="301"/>
      <c r="G41" s="304"/>
      <c r="H41" s="304"/>
      <c r="I41" s="307"/>
      <c r="J41" s="307"/>
      <c r="K41" s="301"/>
      <c r="L41" s="301"/>
      <c r="M41" s="265"/>
      <c r="N41" s="267"/>
      <c r="O41" s="270"/>
      <c r="P41" s="273"/>
      <c r="R41" s="34"/>
      <c r="S41" s="169" t="s">
        <v>1689</v>
      </c>
      <c r="T41" s="169"/>
      <c r="U41" s="169"/>
      <c r="V41" s="202" t="s">
        <v>182</v>
      </c>
    </row>
    <row r="42" spans="1:27" ht="19.5" customHeight="1" x14ac:dyDescent="0.2">
      <c r="A42" s="276"/>
      <c r="B42" s="279"/>
      <c r="C42" s="296"/>
      <c r="D42" s="297"/>
      <c r="E42" s="301"/>
      <c r="F42" s="301"/>
      <c r="G42" s="304"/>
      <c r="H42" s="304"/>
      <c r="I42" s="307"/>
      <c r="J42" s="307"/>
      <c r="K42" s="301"/>
      <c r="L42" s="301"/>
      <c r="M42" s="265"/>
      <c r="N42" s="267"/>
      <c r="O42" s="270"/>
      <c r="P42" s="273"/>
      <c r="R42" s="34" t="s">
        <v>1605</v>
      </c>
      <c r="S42" s="169" t="s">
        <v>32</v>
      </c>
    </row>
    <row r="43" spans="1:27" ht="19.5" customHeight="1" x14ac:dyDescent="0.2">
      <c r="A43" s="276"/>
      <c r="B43" s="279"/>
      <c r="C43" s="296"/>
      <c r="D43" s="297"/>
      <c r="E43" s="301"/>
      <c r="F43" s="301"/>
      <c r="G43" s="304"/>
      <c r="H43" s="304"/>
      <c r="I43" s="307"/>
      <c r="J43" s="307"/>
      <c r="K43" s="301"/>
      <c r="L43" s="301"/>
      <c r="M43" s="265"/>
      <c r="N43" s="267"/>
      <c r="O43" s="270"/>
      <c r="P43" s="273"/>
      <c r="S43" s="169" t="s">
        <v>200</v>
      </c>
    </row>
    <row r="44" spans="1:27" ht="19.5" customHeight="1" x14ac:dyDescent="0.2">
      <c r="A44" s="276"/>
      <c r="B44" s="279"/>
      <c r="C44" s="296"/>
      <c r="D44" s="297"/>
      <c r="E44" s="301"/>
      <c r="F44" s="301"/>
      <c r="G44" s="304"/>
      <c r="H44" s="304"/>
      <c r="I44" s="307"/>
      <c r="J44" s="307"/>
      <c r="K44" s="301"/>
      <c r="L44" s="301"/>
      <c r="M44" s="265"/>
      <c r="N44" s="267"/>
      <c r="O44" s="270"/>
      <c r="P44" s="273"/>
      <c r="S44" s="169" t="s">
        <v>940</v>
      </c>
    </row>
    <row r="45" spans="1:27" ht="19.5" customHeight="1" x14ac:dyDescent="0.2">
      <c r="A45" s="276"/>
      <c r="B45" s="279"/>
      <c r="C45" s="296"/>
      <c r="D45" s="297"/>
      <c r="E45" s="301"/>
      <c r="F45" s="301"/>
      <c r="G45" s="304"/>
      <c r="H45" s="304"/>
      <c r="I45" s="307"/>
      <c r="J45" s="307"/>
      <c r="K45" s="301"/>
      <c r="L45" s="301"/>
      <c r="M45" s="265"/>
      <c r="N45" s="267"/>
      <c r="O45" s="270"/>
      <c r="P45" s="273"/>
      <c r="S45" s="169"/>
      <c r="T45" s="34" t="s">
        <v>398</v>
      </c>
      <c r="V45" s="313">
        <v>2413410149601</v>
      </c>
      <c r="W45" s="313"/>
      <c r="X45" s="34" t="s">
        <v>1692</v>
      </c>
      <c r="Y45" s="205" t="s">
        <v>644</v>
      </c>
    </row>
    <row r="46" spans="1:27" ht="19.5" customHeight="1" x14ac:dyDescent="0.2">
      <c r="A46" s="276"/>
      <c r="B46" s="279"/>
      <c r="C46" s="296"/>
      <c r="D46" s="297"/>
      <c r="E46" s="301"/>
      <c r="F46" s="301"/>
      <c r="G46" s="304"/>
      <c r="H46" s="304"/>
      <c r="I46" s="307"/>
      <c r="J46" s="307"/>
      <c r="K46" s="301"/>
      <c r="L46" s="301"/>
      <c r="M46" s="265"/>
      <c r="N46" s="267"/>
      <c r="O46" s="270"/>
      <c r="P46" s="273"/>
      <c r="S46" s="169"/>
    </row>
    <row r="47" spans="1:27" ht="19.5" customHeight="1" x14ac:dyDescent="0.2">
      <c r="A47" s="276"/>
      <c r="B47" s="279"/>
      <c r="C47" s="296"/>
      <c r="D47" s="297"/>
      <c r="E47" s="301"/>
      <c r="F47" s="301"/>
      <c r="G47" s="304"/>
      <c r="H47" s="304"/>
      <c r="I47" s="307"/>
      <c r="J47" s="307"/>
      <c r="K47" s="301"/>
      <c r="L47" s="301"/>
      <c r="M47" s="265"/>
      <c r="N47" s="267"/>
      <c r="O47" s="270"/>
      <c r="P47" s="273"/>
      <c r="S47" s="169"/>
    </row>
    <row r="48" spans="1:27" ht="19.5" customHeight="1" x14ac:dyDescent="0.2">
      <c r="A48" s="276"/>
      <c r="B48" s="279"/>
      <c r="C48" s="296"/>
      <c r="D48" s="297"/>
      <c r="E48" s="301"/>
      <c r="F48" s="301"/>
      <c r="G48" s="304"/>
      <c r="H48" s="304"/>
      <c r="I48" s="307"/>
      <c r="J48" s="307"/>
      <c r="K48" s="301"/>
      <c r="L48" s="301"/>
      <c r="M48" s="265"/>
      <c r="N48" s="267"/>
      <c r="O48" s="270"/>
      <c r="P48" s="273"/>
      <c r="S48" s="169"/>
    </row>
    <row r="49" spans="1:23" ht="19.5" customHeight="1" x14ac:dyDescent="0.2">
      <c r="A49" s="277"/>
      <c r="B49" s="280"/>
      <c r="C49" s="298"/>
      <c r="D49" s="299"/>
      <c r="E49" s="302"/>
      <c r="F49" s="302"/>
      <c r="G49" s="305"/>
      <c r="H49" s="305"/>
      <c r="I49" s="308"/>
      <c r="J49" s="308"/>
      <c r="K49" s="302"/>
      <c r="L49" s="302"/>
      <c r="M49" s="264"/>
      <c r="N49" s="268"/>
      <c r="O49" s="271"/>
      <c r="P49" s="274"/>
      <c r="Q49" s="62">
        <v>0.29166666666666669</v>
      </c>
    </row>
    <row r="50" spans="1:23" ht="19.5" customHeight="1" x14ac:dyDescent="0.2">
      <c r="A50" s="275" t="s">
        <v>26</v>
      </c>
      <c r="B50" s="278">
        <f>SUM(B36+1)</f>
        <v>45868</v>
      </c>
      <c r="C50" s="294" t="s">
        <v>1696</v>
      </c>
      <c r="D50" s="295"/>
      <c r="E50" s="300"/>
      <c r="F50" s="300"/>
      <c r="G50" s="303">
        <v>0.30208333333333331</v>
      </c>
      <c r="H50" s="303">
        <v>0.5</v>
      </c>
      <c r="I50" s="306">
        <v>0.54166666666666663</v>
      </c>
      <c r="J50" s="306">
        <v>0.70972222222222225</v>
      </c>
      <c r="K50" s="300"/>
      <c r="L50" s="300"/>
      <c r="M50" s="263">
        <f>(F72-E72)+(L72-K72)</f>
        <v>0</v>
      </c>
      <c r="N50" s="266">
        <f>(H50-G50)</f>
        <v>0.19791666666666669</v>
      </c>
      <c r="O50" s="269">
        <f>(J50-I50)</f>
        <v>0.16805555555555562</v>
      </c>
      <c r="P50" s="272">
        <f>SUM(M50:O72)</f>
        <v>0.36597222222222231</v>
      </c>
      <c r="R50" s="34" t="s">
        <v>1590</v>
      </c>
      <c r="S50" s="169" t="s">
        <v>23</v>
      </c>
      <c r="T50" s="34"/>
    </row>
    <row r="51" spans="1:23" ht="19.5" customHeight="1" x14ac:dyDescent="0.2">
      <c r="A51" s="276"/>
      <c r="B51" s="279"/>
      <c r="C51" s="296"/>
      <c r="D51" s="297"/>
      <c r="E51" s="301"/>
      <c r="F51" s="301"/>
      <c r="G51" s="304"/>
      <c r="H51" s="304"/>
      <c r="I51" s="307"/>
      <c r="J51" s="307"/>
      <c r="K51" s="301"/>
      <c r="L51" s="301"/>
      <c r="M51" s="265"/>
      <c r="N51" s="267"/>
      <c r="O51" s="270"/>
      <c r="P51" s="273"/>
      <c r="R51" s="34"/>
      <c r="S51" s="169" t="s">
        <v>1591</v>
      </c>
      <c r="T51" s="169"/>
    </row>
    <row r="52" spans="1:23" ht="19.5" customHeight="1" x14ac:dyDescent="0.2">
      <c r="A52" s="276"/>
      <c r="B52" s="279"/>
      <c r="C52" s="296"/>
      <c r="D52" s="297"/>
      <c r="E52" s="301"/>
      <c r="F52" s="301"/>
      <c r="G52" s="304"/>
      <c r="H52" s="304"/>
      <c r="I52" s="307"/>
      <c r="J52" s="307"/>
      <c r="K52" s="301"/>
      <c r="L52" s="301"/>
      <c r="M52" s="265"/>
      <c r="N52" s="267"/>
      <c r="O52" s="270"/>
      <c r="P52" s="273"/>
      <c r="R52" s="34"/>
      <c r="S52" s="169" t="s">
        <v>1676</v>
      </c>
      <c r="T52" s="169"/>
      <c r="U52" s="169"/>
      <c r="V52" s="205" t="s">
        <v>644</v>
      </c>
    </row>
    <row r="53" spans="1:23" ht="19.5" customHeight="1" x14ac:dyDescent="0.2">
      <c r="A53" s="276"/>
      <c r="B53" s="279"/>
      <c r="C53" s="296"/>
      <c r="D53" s="297"/>
      <c r="E53" s="301"/>
      <c r="F53" s="301"/>
      <c r="G53" s="304"/>
      <c r="H53" s="304"/>
      <c r="I53" s="307"/>
      <c r="J53" s="307"/>
      <c r="K53" s="301"/>
      <c r="L53" s="301"/>
      <c r="M53" s="265"/>
      <c r="N53" s="267"/>
      <c r="O53" s="270"/>
      <c r="P53" s="273"/>
      <c r="S53" s="169" t="s">
        <v>1690</v>
      </c>
      <c r="T53" s="169"/>
      <c r="U53" s="169"/>
      <c r="V53" s="34"/>
      <c r="W53" s="202" t="s">
        <v>182</v>
      </c>
    </row>
    <row r="54" spans="1:23" ht="19.5" customHeight="1" x14ac:dyDescent="0.2">
      <c r="A54" s="276"/>
      <c r="B54" s="279"/>
      <c r="C54" s="296"/>
      <c r="D54" s="297"/>
      <c r="E54" s="301"/>
      <c r="F54" s="301"/>
      <c r="G54" s="304"/>
      <c r="H54" s="304"/>
      <c r="I54" s="307"/>
      <c r="J54" s="307"/>
      <c r="K54" s="301"/>
      <c r="L54" s="301"/>
      <c r="M54" s="265"/>
      <c r="N54" s="267"/>
      <c r="O54" s="270"/>
      <c r="P54" s="273"/>
      <c r="R54" t="s">
        <v>1336</v>
      </c>
      <c r="S54" s="169" t="s">
        <v>28</v>
      </c>
      <c r="T54" s="169"/>
    </row>
    <row r="55" spans="1:23" ht="19.5" customHeight="1" x14ac:dyDescent="0.2">
      <c r="A55" s="276"/>
      <c r="B55" s="279"/>
      <c r="C55" s="296"/>
      <c r="D55" s="297"/>
      <c r="E55" s="301"/>
      <c r="F55" s="301"/>
      <c r="G55" s="304"/>
      <c r="H55" s="304"/>
      <c r="I55" s="307"/>
      <c r="J55" s="307"/>
      <c r="K55" s="301"/>
      <c r="L55" s="301"/>
      <c r="M55" s="265"/>
      <c r="N55" s="267"/>
      <c r="O55" s="270"/>
      <c r="P55" s="273"/>
      <c r="S55" s="169" t="s">
        <v>1337</v>
      </c>
      <c r="T55" s="169"/>
    </row>
    <row r="56" spans="1:23" ht="19.5" customHeight="1" x14ac:dyDescent="0.2">
      <c r="A56" s="276"/>
      <c r="B56" s="279"/>
      <c r="C56" s="296"/>
      <c r="D56" s="297"/>
      <c r="E56" s="301"/>
      <c r="F56" s="301"/>
      <c r="G56" s="304"/>
      <c r="H56" s="304"/>
      <c r="I56" s="307"/>
      <c r="J56" s="307"/>
      <c r="K56" s="301"/>
      <c r="L56" s="301"/>
      <c r="M56" s="265"/>
      <c r="N56" s="267"/>
      <c r="O56" s="270"/>
      <c r="P56" s="273"/>
      <c r="R56" s="34"/>
      <c r="S56" s="169" t="s">
        <v>1693</v>
      </c>
      <c r="T56" s="169"/>
    </row>
    <row r="57" spans="1:23" ht="19.5" customHeight="1" x14ac:dyDescent="0.2">
      <c r="A57" s="276"/>
      <c r="B57" s="279"/>
      <c r="C57" s="296"/>
      <c r="D57" s="297"/>
      <c r="E57" s="301"/>
      <c r="F57" s="301"/>
      <c r="G57" s="304"/>
      <c r="H57" s="304"/>
      <c r="I57" s="307"/>
      <c r="J57" s="307"/>
      <c r="K57" s="301"/>
      <c r="L57" s="301"/>
      <c r="M57" s="265"/>
      <c r="N57" s="267"/>
      <c r="O57" s="270"/>
      <c r="P57" s="273"/>
      <c r="R57" s="34"/>
      <c r="S57" s="169"/>
      <c r="T57" s="169">
        <v>24028</v>
      </c>
      <c r="W57" s="202" t="s">
        <v>182</v>
      </c>
    </row>
    <row r="58" spans="1:23" ht="19.5" customHeight="1" x14ac:dyDescent="0.2">
      <c r="A58" s="276"/>
      <c r="B58" s="279"/>
      <c r="C58" s="296"/>
      <c r="D58" s="297"/>
      <c r="E58" s="301"/>
      <c r="F58" s="301"/>
      <c r="G58" s="304"/>
      <c r="H58" s="304"/>
      <c r="I58" s="307"/>
      <c r="J58" s="307"/>
      <c r="K58" s="301"/>
      <c r="L58" s="301"/>
      <c r="M58" s="265"/>
      <c r="N58" s="267"/>
      <c r="O58" s="270"/>
      <c r="P58" s="273"/>
      <c r="R58" s="169"/>
      <c r="S58" s="169"/>
      <c r="T58">
        <v>24029</v>
      </c>
      <c r="W58" s="202" t="s">
        <v>182</v>
      </c>
    </row>
    <row r="59" spans="1:23" ht="19.5" customHeight="1" x14ac:dyDescent="0.2">
      <c r="A59" s="276"/>
      <c r="B59" s="279"/>
      <c r="C59" s="296"/>
      <c r="D59" s="297"/>
      <c r="E59" s="301"/>
      <c r="F59" s="301"/>
      <c r="G59" s="304"/>
      <c r="H59" s="304"/>
      <c r="I59" s="307"/>
      <c r="J59" s="307"/>
      <c r="K59" s="301"/>
      <c r="L59" s="301"/>
      <c r="M59" s="265"/>
      <c r="N59" s="267"/>
      <c r="O59" s="270"/>
      <c r="P59" s="273"/>
      <c r="R59" s="169"/>
      <c r="S59" s="169" t="s">
        <v>1694</v>
      </c>
      <c r="W59" s="205" t="s">
        <v>644</v>
      </c>
    </row>
    <row r="60" spans="1:23" ht="19.5" customHeight="1" x14ac:dyDescent="0.2">
      <c r="A60" s="276"/>
      <c r="B60" s="279"/>
      <c r="C60" s="296"/>
      <c r="D60" s="297"/>
      <c r="E60" s="301"/>
      <c r="F60" s="301"/>
      <c r="G60" s="304"/>
      <c r="H60" s="304"/>
      <c r="I60" s="307"/>
      <c r="J60" s="307"/>
      <c r="K60" s="301"/>
      <c r="L60" s="301"/>
      <c r="M60" s="265"/>
      <c r="N60" s="267"/>
      <c r="O60" s="270"/>
      <c r="P60" s="273"/>
      <c r="R60" s="169" t="s">
        <v>191</v>
      </c>
      <c r="S60" s="169" t="s">
        <v>24</v>
      </c>
    </row>
    <row r="61" spans="1:23" ht="19.5" customHeight="1" x14ac:dyDescent="0.2">
      <c r="A61" s="276"/>
      <c r="B61" s="279"/>
      <c r="C61" s="296"/>
      <c r="D61" s="297"/>
      <c r="E61" s="301"/>
      <c r="F61" s="301"/>
      <c r="G61" s="304"/>
      <c r="H61" s="304"/>
      <c r="I61" s="307"/>
      <c r="J61" s="307"/>
      <c r="K61" s="301"/>
      <c r="L61" s="301"/>
      <c r="M61" s="265"/>
      <c r="N61" s="267"/>
      <c r="O61" s="270"/>
      <c r="P61" s="273"/>
      <c r="R61" s="169"/>
      <c r="S61" s="169" t="s">
        <v>192</v>
      </c>
    </row>
    <row r="62" spans="1:23" ht="19.5" customHeight="1" x14ac:dyDescent="0.2">
      <c r="A62" s="276"/>
      <c r="B62" s="279"/>
      <c r="C62" s="296"/>
      <c r="D62" s="297"/>
      <c r="E62" s="301"/>
      <c r="F62" s="301"/>
      <c r="G62" s="304"/>
      <c r="H62" s="304"/>
      <c r="I62" s="307"/>
      <c r="J62" s="307"/>
      <c r="K62" s="301"/>
      <c r="L62" s="301"/>
      <c r="M62" s="265"/>
      <c r="N62" s="267"/>
      <c r="O62" s="270"/>
      <c r="P62" s="273"/>
      <c r="R62" s="169"/>
      <c r="S62" s="169" t="s">
        <v>1695</v>
      </c>
    </row>
    <row r="63" spans="1:23" ht="19.5" customHeight="1" x14ac:dyDescent="0.2">
      <c r="A63" s="276"/>
      <c r="B63" s="279"/>
      <c r="C63" s="296"/>
      <c r="D63" s="297"/>
      <c r="E63" s="301"/>
      <c r="F63" s="301"/>
      <c r="G63" s="304"/>
      <c r="H63" s="304"/>
      <c r="I63" s="307"/>
      <c r="J63" s="307"/>
      <c r="K63" s="301"/>
      <c r="L63" s="301"/>
      <c r="M63" s="265"/>
      <c r="N63" s="267"/>
      <c r="O63" s="270"/>
      <c r="P63" s="273"/>
      <c r="R63" s="169"/>
      <c r="T63" s="169" t="s">
        <v>938</v>
      </c>
      <c r="U63" s="313">
        <v>2403117219003</v>
      </c>
      <c r="V63" s="313"/>
      <c r="W63" s="202" t="s">
        <v>182</v>
      </c>
    </row>
    <row r="64" spans="1:23" ht="19.5" customHeight="1" x14ac:dyDescent="0.2">
      <c r="A64" s="276"/>
      <c r="B64" s="279"/>
      <c r="C64" s="296"/>
      <c r="D64" s="297"/>
      <c r="E64" s="301"/>
      <c r="F64" s="301"/>
      <c r="G64" s="304"/>
      <c r="H64" s="304"/>
      <c r="I64" s="307"/>
      <c r="J64" s="307"/>
      <c r="K64" s="301"/>
      <c r="L64" s="301"/>
      <c r="M64" s="265"/>
      <c r="N64" s="267"/>
      <c r="O64" s="270"/>
      <c r="P64" s="273"/>
      <c r="R64" s="169" t="s">
        <v>242</v>
      </c>
      <c r="S64" s="169" t="s">
        <v>32</v>
      </c>
      <c r="T64" s="169"/>
      <c r="U64" s="213"/>
      <c r="V64" s="213"/>
      <c r="W64" s="34"/>
    </row>
    <row r="65" spans="1:23" ht="19.5" customHeight="1" x14ac:dyDescent="0.2">
      <c r="A65" s="276"/>
      <c r="B65" s="279"/>
      <c r="C65" s="296"/>
      <c r="D65" s="297"/>
      <c r="E65" s="301"/>
      <c r="F65" s="301"/>
      <c r="G65" s="304"/>
      <c r="H65" s="304"/>
      <c r="I65" s="307"/>
      <c r="J65" s="307"/>
      <c r="K65" s="301"/>
      <c r="L65" s="301"/>
      <c r="M65" s="265"/>
      <c r="N65" s="267"/>
      <c r="O65" s="270"/>
      <c r="P65" s="273"/>
      <c r="R65" s="169"/>
      <c r="S65" s="169" t="s">
        <v>612</v>
      </c>
      <c r="T65" s="169"/>
      <c r="U65" s="213"/>
      <c r="V65" s="213"/>
      <c r="W65" s="34"/>
    </row>
    <row r="66" spans="1:23" ht="19.5" customHeight="1" x14ac:dyDescent="0.2">
      <c r="A66" s="276"/>
      <c r="B66" s="279"/>
      <c r="C66" s="296"/>
      <c r="D66" s="297"/>
      <c r="E66" s="301"/>
      <c r="F66" s="301"/>
      <c r="G66" s="304"/>
      <c r="H66" s="304"/>
      <c r="I66" s="307"/>
      <c r="J66" s="307"/>
      <c r="K66" s="301"/>
      <c r="L66" s="301"/>
      <c r="M66" s="265"/>
      <c r="N66" s="267"/>
      <c r="O66" s="270"/>
      <c r="P66" s="273"/>
      <c r="R66" s="169"/>
      <c r="S66" s="169" t="s">
        <v>1697</v>
      </c>
      <c r="T66" s="169"/>
      <c r="U66" s="213"/>
      <c r="V66" s="213"/>
      <c r="W66" s="34"/>
    </row>
    <row r="67" spans="1:23" ht="19.5" customHeight="1" x14ac:dyDescent="0.2">
      <c r="A67" s="276"/>
      <c r="B67" s="279"/>
      <c r="C67" s="296"/>
      <c r="D67" s="297"/>
      <c r="E67" s="301"/>
      <c r="F67" s="301"/>
      <c r="G67" s="304"/>
      <c r="H67" s="304"/>
      <c r="I67" s="307"/>
      <c r="J67" s="307"/>
      <c r="K67" s="301"/>
      <c r="L67" s="301"/>
      <c r="M67" s="265"/>
      <c r="N67" s="267"/>
      <c r="O67" s="270"/>
      <c r="P67" s="273"/>
      <c r="R67" s="169"/>
      <c r="S67" s="169"/>
      <c r="T67" s="169" t="s">
        <v>413</v>
      </c>
      <c r="U67" s="351" t="s">
        <v>773</v>
      </c>
      <c r="V67" s="313"/>
      <c r="W67" s="237" t="s">
        <v>1698</v>
      </c>
    </row>
    <row r="68" spans="1:23" ht="19.5" customHeight="1" x14ac:dyDescent="0.2">
      <c r="A68" s="276"/>
      <c r="B68" s="279"/>
      <c r="C68" s="296"/>
      <c r="D68" s="297"/>
      <c r="E68" s="301"/>
      <c r="F68" s="301"/>
      <c r="G68" s="304"/>
      <c r="H68" s="304"/>
      <c r="I68" s="307"/>
      <c r="J68" s="307"/>
      <c r="K68" s="301"/>
      <c r="L68" s="301"/>
      <c r="M68" s="265"/>
      <c r="N68" s="267"/>
      <c r="O68" s="270"/>
      <c r="P68" s="273"/>
      <c r="R68" s="169"/>
      <c r="S68" s="169" t="s">
        <v>1699</v>
      </c>
      <c r="T68" s="169"/>
      <c r="U68" s="217"/>
      <c r="V68" s="213"/>
      <c r="W68" s="237"/>
    </row>
    <row r="69" spans="1:23" ht="19.5" customHeight="1" x14ac:dyDescent="0.2">
      <c r="A69" s="276"/>
      <c r="B69" s="279"/>
      <c r="C69" s="296"/>
      <c r="D69" s="297"/>
      <c r="E69" s="301"/>
      <c r="F69" s="301"/>
      <c r="G69" s="304"/>
      <c r="H69" s="304"/>
      <c r="I69" s="307"/>
      <c r="J69" s="307"/>
      <c r="K69" s="301"/>
      <c r="L69" s="301"/>
      <c r="M69" s="265"/>
      <c r="N69" s="267"/>
      <c r="O69" s="270"/>
      <c r="P69" s="273"/>
      <c r="R69" s="169"/>
      <c r="T69" s="169" t="s">
        <v>413</v>
      </c>
      <c r="U69" s="351" t="s">
        <v>773</v>
      </c>
      <c r="V69" s="313"/>
      <c r="W69" s="34"/>
    </row>
    <row r="70" spans="1:23" ht="19.5" customHeight="1" x14ac:dyDescent="0.2">
      <c r="A70" s="276"/>
      <c r="B70" s="279"/>
      <c r="C70" s="296"/>
      <c r="D70" s="297"/>
      <c r="E70" s="301"/>
      <c r="F70" s="301"/>
      <c r="G70" s="304"/>
      <c r="H70" s="304"/>
      <c r="I70" s="307"/>
      <c r="J70" s="307"/>
      <c r="K70" s="301"/>
      <c r="L70" s="301"/>
      <c r="M70" s="265"/>
      <c r="N70" s="267"/>
      <c r="O70" s="270"/>
      <c r="P70" s="273"/>
      <c r="R70" s="169"/>
      <c r="T70" s="169" t="s">
        <v>730</v>
      </c>
      <c r="U70" s="217"/>
      <c r="V70" s="213"/>
      <c r="W70" s="34"/>
    </row>
    <row r="71" spans="1:23" ht="19.5" customHeight="1" x14ac:dyDescent="0.2">
      <c r="A71" s="276"/>
      <c r="B71" s="279"/>
      <c r="C71" s="296"/>
      <c r="D71" s="297"/>
      <c r="E71" s="301"/>
      <c r="F71" s="301"/>
      <c r="G71" s="304"/>
      <c r="H71" s="304"/>
      <c r="I71" s="307"/>
      <c r="J71" s="307"/>
      <c r="K71" s="301"/>
      <c r="L71" s="301"/>
      <c r="M71" s="265"/>
      <c r="N71" s="267"/>
      <c r="O71" s="270"/>
      <c r="P71" s="273"/>
      <c r="R71" s="169"/>
      <c r="S71" s="169"/>
      <c r="T71" s="169" t="s">
        <v>712</v>
      </c>
      <c r="U71" s="217"/>
      <c r="V71" s="213"/>
      <c r="W71" s="34"/>
    </row>
    <row r="72" spans="1:23" ht="19.5" customHeight="1" x14ac:dyDescent="0.2">
      <c r="A72" s="277"/>
      <c r="B72" s="280"/>
      <c r="C72" s="298"/>
      <c r="D72" s="299"/>
      <c r="E72" s="302"/>
      <c r="F72" s="302"/>
      <c r="G72" s="305"/>
      <c r="H72" s="305"/>
      <c r="I72" s="308"/>
      <c r="J72" s="308"/>
      <c r="K72" s="302"/>
      <c r="L72" s="302"/>
      <c r="M72" s="264"/>
      <c r="N72" s="268"/>
      <c r="O72" s="271"/>
      <c r="P72" s="274"/>
      <c r="Q72" s="62">
        <v>0.29166666666666669</v>
      </c>
    </row>
    <row r="73" spans="1:23" ht="19.5" customHeight="1" x14ac:dyDescent="0.2">
      <c r="A73" s="275" t="s">
        <v>30</v>
      </c>
      <c r="B73" s="278">
        <f>SUM(B50+1)</f>
        <v>45869</v>
      </c>
      <c r="C73" s="294" t="s">
        <v>1708</v>
      </c>
      <c r="D73" s="295"/>
      <c r="E73" s="300"/>
      <c r="F73" s="300"/>
      <c r="G73" s="303">
        <v>0.33888888888888891</v>
      </c>
      <c r="H73" s="303">
        <v>0.52083333333333337</v>
      </c>
      <c r="I73" s="306">
        <v>0.54861111111111116</v>
      </c>
      <c r="J73" s="306">
        <v>0.71805555555555556</v>
      </c>
      <c r="K73" s="300"/>
      <c r="L73" s="300"/>
      <c r="M73" s="263">
        <f>(F93-E93)+(L93-K93)</f>
        <v>0</v>
      </c>
      <c r="N73" s="266">
        <f>(H73-G73)</f>
        <v>0.18194444444444446</v>
      </c>
      <c r="O73" s="269">
        <f>(J73-I73)</f>
        <v>0.1694444444444444</v>
      </c>
      <c r="P73" s="272">
        <f>SUM(M73:O93)</f>
        <v>0.35138888888888886</v>
      </c>
      <c r="R73" t="s">
        <v>1336</v>
      </c>
      <c r="S73" s="169" t="s">
        <v>32</v>
      </c>
      <c r="T73" s="34"/>
    </row>
    <row r="74" spans="1:23" ht="19.5" customHeight="1" x14ac:dyDescent="0.2">
      <c r="A74" s="276"/>
      <c r="B74" s="279"/>
      <c r="C74" s="296"/>
      <c r="D74" s="297"/>
      <c r="E74" s="301"/>
      <c r="F74" s="301"/>
      <c r="G74" s="304"/>
      <c r="H74" s="304"/>
      <c r="I74" s="307"/>
      <c r="J74" s="307"/>
      <c r="K74" s="301"/>
      <c r="L74" s="301"/>
      <c r="M74" s="265"/>
      <c r="N74" s="267"/>
      <c r="O74" s="270"/>
      <c r="P74" s="273"/>
      <c r="S74" s="169" t="s">
        <v>1337</v>
      </c>
      <c r="T74" s="169"/>
    </row>
    <row r="75" spans="1:23" ht="19.5" customHeight="1" x14ac:dyDescent="0.2">
      <c r="A75" s="276"/>
      <c r="B75" s="279"/>
      <c r="C75" s="296"/>
      <c r="D75" s="297"/>
      <c r="E75" s="301"/>
      <c r="F75" s="301"/>
      <c r="G75" s="304"/>
      <c r="H75" s="304"/>
      <c r="I75" s="307"/>
      <c r="J75" s="307"/>
      <c r="K75" s="301"/>
      <c r="L75" s="301"/>
      <c r="M75" s="265"/>
      <c r="N75" s="267"/>
      <c r="O75" s="270"/>
      <c r="P75" s="273"/>
      <c r="R75" s="34"/>
      <c r="S75" s="169" t="s">
        <v>1694</v>
      </c>
      <c r="W75" s="202" t="s">
        <v>182</v>
      </c>
    </row>
    <row r="76" spans="1:23" ht="19.5" customHeight="1" x14ac:dyDescent="0.2">
      <c r="A76" s="276"/>
      <c r="B76" s="279"/>
      <c r="C76" s="296"/>
      <c r="D76" s="297"/>
      <c r="E76" s="301"/>
      <c r="F76" s="301"/>
      <c r="G76" s="304"/>
      <c r="H76" s="304"/>
      <c r="I76" s="307"/>
      <c r="J76" s="307"/>
      <c r="K76" s="301"/>
      <c r="L76" s="301"/>
      <c r="M76" s="265"/>
      <c r="N76" s="267"/>
      <c r="O76" s="270"/>
      <c r="P76" s="273"/>
      <c r="R76" s="34"/>
      <c r="S76" s="169" t="s">
        <v>1703</v>
      </c>
      <c r="W76" s="202" t="s">
        <v>182</v>
      </c>
    </row>
    <row r="77" spans="1:23" ht="19.5" customHeight="1" x14ac:dyDescent="0.2">
      <c r="A77" s="276"/>
      <c r="B77" s="279"/>
      <c r="C77" s="296"/>
      <c r="D77" s="297"/>
      <c r="E77" s="301"/>
      <c r="F77" s="301"/>
      <c r="G77" s="304"/>
      <c r="H77" s="304"/>
      <c r="I77" s="307"/>
      <c r="J77" s="307"/>
      <c r="K77" s="301"/>
      <c r="L77" s="301"/>
      <c r="M77" s="265"/>
      <c r="N77" s="267"/>
      <c r="O77" s="270"/>
      <c r="P77" s="273"/>
      <c r="R77" s="34" t="s">
        <v>1590</v>
      </c>
      <c r="S77" s="169" t="s">
        <v>28</v>
      </c>
      <c r="U77" s="34"/>
      <c r="V77" s="34"/>
    </row>
    <row r="78" spans="1:23" ht="19.5" customHeight="1" x14ac:dyDescent="0.2">
      <c r="A78" s="276"/>
      <c r="B78" s="279"/>
      <c r="C78" s="296"/>
      <c r="D78" s="297"/>
      <c r="E78" s="301"/>
      <c r="F78" s="301"/>
      <c r="G78" s="304"/>
      <c r="H78" s="304"/>
      <c r="I78" s="307"/>
      <c r="J78" s="307"/>
      <c r="K78" s="301"/>
      <c r="L78" s="301"/>
      <c r="M78" s="265"/>
      <c r="N78" s="267"/>
      <c r="O78" s="270"/>
      <c r="P78" s="273"/>
      <c r="R78" s="169"/>
      <c r="S78" s="169" t="s">
        <v>1591</v>
      </c>
    </row>
    <row r="79" spans="1:23" ht="19.5" customHeight="1" x14ac:dyDescent="0.2">
      <c r="A79" s="276"/>
      <c r="B79" s="279"/>
      <c r="C79" s="296"/>
      <c r="D79" s="297"/>
      <c r="E79" s="301"/>
      <c r="F79" s="301"/>
      <c r="G79" s="304"/>
      <c r="H79" s="304"/>
      <c r="I79" s="307"/>
      <c r="J79" s="307"/>
      <c r="K79" s="301"/>
      <c r="L79" s="301"/>
      <c r="M79" s="265"/>
      <c r="N79" s="267"/>
      <c r="O79" s="270"/>
      <c r="P79" s="273"/>
      <c r="R79" s="169"/>
      <c r="S79" s="169" t="s">
        <v>1700</v>
      </c>
    </row>
    <row r="80" spans="1:23" ht="19.5" customHeight="1" x14ac:dyDescent="0.2">
      <c r="A80" s="276"/>
      <c r="B80" s="279"/>
      <c r="C80" s="296"/>
      <c r="D80" s="297"/>
      <c r="E80" s="301"/>
      <c r="F80" s="301"/>
      <c r="G80" s="304"/>
      <c r="H80" s="304"/>
      <c r="I80" s="307"/>
      <c r="J80" s="307"/>
      <c r="K80" s="301"/>
      <c r="L80" s="301"/>
      <c r="M80" s="265"/>
      <c r="N80" s="267"/>
      <c r="O80" s="270"/>
      <c r="P80" s="273"/>
      <c r="R80" s="169"/>
      <c r="S80" s="169"/>
      <c r="T80" s="34" t="s">
        <v>1702</v>
      </c>
      <c r="U80" s="314" t="s">
        <v>1701</v>
      </c>
      <c r="V80" s="316"/>
      <c r="W80" s="202" t="s">
        <v>182</v>
      </c>
    </row>
    <row r="81" spans="1:26" ht="19.5" customHeight="1" x14ac:dyDescent="0.2">
      <c r="A81" s="276"/>
      <c r="B81" s="279"/>
      <c r="C81" s="296"/>
      <c r="D81" s="297"/>
      <c r="E81" s="301"/>
      <c r="F81" s="301"/>
      <c r="G81" s="304"/>
      <c r="H81" s="304"/>
      <c r="I81" s="307"/>
      <c r="J81" s="307"/>
      <c r="K81" s="301"/>
      <c r="L81" s="301"/>
      <c r="M81" s="265"/>
      <c r="N81" s="267"/>
      <c r="O81" s="270"/>
      <c r="P81" s="273"/>
      <c r="R81" s="169"/>
      <c r="S81" s="169" t="s">
        <v>159</v>
      </c>
      <c r="T81" s="34"/>
      <c r="U81" s="239" t="s">
        <v>1711</v>
      </c>
      <c r="V81" s="238">
        <v>1023563</v>
      </c>
      <c r="W81" s="202" t="s">
        <v>182</v>
      </c>
    </row>
    <row r="82" spans="1:26" ht="19.5" customHeight="1" x14ac:dyDescent="0.2">
      <c r="A82" s="276"/>
      <c r="B82" s="279"/>
      <c r="C82" s="296"/>
      <c r="D82" s="297"/>
      <c r="E82" s="301"/>
      <c r="F82" s="301"/>
      <c r="G82" s="304"/>
      <c r="H82" s="304"/>
      <c r="I82" s="307"/>
      <c r="J82" s="307"/>
      <c r="K82" s="301"/>
      <c r="L82" s="301"/>
      <c r="M82" s="265"/>
      <c r="N82" s="267"/>
      <c r="O82" s="270"/>
      <c r="P82" s="273"/>
      <c r="R82" s="169" t="s">
        <v>225</v>
      </c>
      <c r="S82" s="169" t="s">
        <v>32</v>
      </c>
    </row>
    <row r="83" spans="1:26" ht="19.5" customHeight="1" x14ac:dyDescent="0.2">
      <c r="A83" s="276"/>
      <c r="B83" s="279"/>
      <c r="C83" s="296"/>
      <c r="D83" s="297"/>
      <c r="E83" s="301"/>
      <c r="F83" s="301"/>
      <c r="G83" s="304"/>
      <c r="H83" s="304"/>
      <c r="I83" s="307"/>
      <c r="J83" s="307"/>
      <c r="K83" s="301"/>
      <c r="L83" s="301"/>
      <c r="M83" s="265"/>
      <c r="N83" s="267"/>
      <c r="O83" s="270"/>
      <c r="P83" s="273"/>
      <c r="R83" s="169"/>
      <c r="S83" s="169" t="s">
        <v>1553</v>
      </c>
    </row>
    <row r="84" spans="1:26" ht="19.5" customHeight="1" x14ac:dyDescent="0.2">
      <c r="A84" s="276"/>
      <c r="B84" s="279"/>
      <c r="C84" s="296"/>
      <c r="D84" s="297"/>
      <c r="E84" s="301"/>
      <c r="F84" s="301"/>
      <c r="G84" s="304"/>
      <c r="H84" s="304"/>
      <c r="I84" s="307"/>
      <c r="J84" s="307"/>
      <c r="K84" s="301"/>
      <c r="L84" s="301"/>
      <c r="M84" s="265"/>
      <c r="N84" s="267"/>
      <c r="O84" s="270"/>
      <c r="P84" s="273"/>
      <c r="R84" s="169"/>
      <c r="S84" s="169" t="s">
        <v>1704</v>
      </c>
      <c r="V84" s="202" t="s">
        <v>182</v>
      </c>
      <c r="W84" s="330" t="s">
        <v>1706</v>
      </c>
      <c r="X84" s="330"/>
      <c r="Y84" s="330"/>
    </row>
    <row r="85" spans="1:26" ht="19.5" customHeight="1" x14ac:dyDescent="0.2">
      <c r="A85" s="276"/>
      <c r="B85" s="279"/>
      <c r="C85" s="296"/>
      <c r="D85" s="297"/>
      <c r="E85" s="301"/>
      <c r="F85" s="301"/>
      <c r="G85" s="304"/>
      <c r="H85" s="304"/>
      <c r="I85" s="307"/>
      <c r="J85" s="307"/>
      <c r="K85" s="301"/>
      <c r="L85" s="301"/>
      <c r="M85" s="265"/>
      <c r="N85" s="267"/>
      <c r="O85" s="270"/>
      <c r="P85" s="273"/>
      <c r="R85" s="169"/>
      <c r="S85" s="169" t="s">
        <v>1710</v>
      </c>
      <c r="V85" s="205" t="s">
        <v>644</v>
      </c>
    </row>
    <row r="86" spans="1:26" ht="19.5" customHeight="1" x14ac:dyDescent="0.2">
      <c r="A86" s="276"/>
      <c r="B86" s="279"/>
      <c r="C86" s="296"/>
      <c r="D86" s="297"/>
      <c r="E86" s="301"/>
      <c r="F86" s="301"/>
      <c r="G86" s="304"/>
      <c r="H86" s="304"/>
      <c r="I86" s="307"/>
      <c r="J86" s="307"/>
      <c r="K86" s="301"/>
      <c r="L86" s="301"/>
      <c r="M86" s="265"/>
      <c r="N86" s="267"/>
      <c r="O86" s="270"/>
      <c r="P86" s="273"/>
      <c r="R86" s="169" t="s">
        <v>145</v>
      </c>
      <c r="S86" s="169" t="s">
        <v>24</v>
      </c>
    </row>
    <row r="87" spans="1:26" ht="19.5" customHeight="1" x14ac:dyDescent="0.2">
      <c r="A87" s="276"/>
      <c r="B87" s="279"/>
      <c r="C87" s="296"/>
      <c r="D87" s="297"/>
      <c r="E87" s="301"/>
      <c r="F87" s="301"/>
      <c r="G87" s="304"/>
      <c r="H87" s="304"/>
      <c r="I87" s="307"/>
      <c r="J87" s="307"/>
      <c r="K87" s="301"/>
      <c r="L87" s="301"/>
      <c r="M87" s="265"/>
      <c r="N87" s="267"/>
      <c r="O87" s="270"/>
      <c r="P87" s="273"/>
      <c r="R87" s="169"/>
      <c r="S87" s="169" t="s">
        <v>189</v>
      </c>
    </row>
    <row r="88" spans="1:26" ht="19.5" customHeight="1" x14ac:dyDescent="0.2">
      <c r="A88" s="276"/>
      <c r="B88" s="279"/>
      <c r="C88" s="296"/>
      <c r="D88" s="297"/>
      <c r="E88" s="301"/>
      <c r="F88" s="301"/>
      <c r="G88" s="304"/>
      <c r="H88" s="304"/>
      <c r="I88" s="307"/>
      <c r="J88" s="307"/>
      <c r="K88" s="301"/>
      <c r="L88" s="301"/>
      <c r="M88" s="265"/>
      <c r="N88" s="267"/>
      <c r="O88" s="270"/>
      <c r="P88" s="273"/>
      <c r="R88" s="169"/>
      <c r="S88" s="169" t="s">
        <v>1705</v>
      </c>
      <c r="W88" s="202" t="s">
        <v>182</v>
      </c>
    </row>
    <row r="89" spans="1:26" ht="19.5" customHeight="1" x14ac:dyDescent="0.2">
      <c r="A89" s="276"/>
      <c r="B89" s="279"/>
      <c r="C89" s="296"/>
      <c r="D89" s="297"/>
      <c r="E89" s="301"/>
      <c r="F89" s="301"/>
      <c r="G89" s="304"/>
      <c r="H89" s="304"/>
      <c r="I89" s="307"/>
      <c r="J89" s="307"/>
      <c r="K89" s="301"/>
      <c r="L89" s="301"/>
      <c r="M89" s="265"/>
      <c r="N89" s="267"/>
      <c r="O89" s="270"/>
      <c r="P89" s="273"/>
      <c r="R89" s="169"/>
      <c r="S89" s="169" t="s">
        <v>1707</v>
      </c>
      <c r="W89" s="202" t="s">
        <v>182</v>
      </c>
      <c r="X89" s="431" t="s">
        <v>1499</v>
      </c>
      <c r="Y89" s="431"/>
      <c r="Z89" s="431"/>
    </row>
    <row r="90" spans="1:26" ht="19.5" customHeight="1" x14ac:dyDescent="0.2">
      <c r="A90" s="276"/>
      <c r="B90" s="279"/>
      <c r="C90" s="296"/>
      <c r="D90" s="297"/>
      <c r="E90" s="301"/>
      <c r="F90" s="301"/>
      <c r="G90" s="304"/>
      <c r="H90" s="304"/>
      <c r="I90" s="307"/>
      <c r="J90" s="307"/>
      <c r="K90" s="301"/>
      <c r="L90" s="301"/>
      <c r="M90" s="265"/>
      <c r="N90" s="267"/>
      <c r="O90" s="270"/>
      <c r="P90" s="273"/>
      <c r="R90" s="169" t="s">
        <v>1099</v>
      </c>
      <c r="S90" s="169" t="s">
        <v>33</v>
      </c>
      <c r="W90" s="34"/>
    </row>
    <row r="91" spans="1:26" ht="19.5" customHeight="1" x14ac:dyDescent="0.2">
      <c r="A91" s="276"/>
      <c r="B91" s="279"/>
      <c r="C91" s="296"/>
      <c r="D91" s="297"/>
      <c r="E91" s="301"/>
      <c r="F91" s="301"/>
      <c r="G91" s="304"/>
      <c r="H91" s="304"/>
      <c r="I91" s="307"/>
      <c r="J91" s="307"/>
      <c r="K91" s="301"/>
      <c r="L91" s="301"/>
      <c r="M91" s="265"/>
      <c r="N91" s="267"/>
      <c r="O91" s="270"/>
      <c r="P91" s="273"/>
      <c r="R91" s="169"/>
      <c r="S91" s="169" t="s">
        <v>1100</v>
      </c>
      <c r="W91" s="34"/>
    </row>
    <row r="92" spans="1:26" ht="19.5" customHeight="1" x14ac:dyDescent="0.2">
      <c r="A92" s="276"/>
      <c r="B92" s="279"/>
      <c r="C92" s="296"/>
      <c r="D92" s="297"/>
      <c r="E92" s="301"/>
      <c r="F92" s="301"/>
      <c r="G92" s="304"/>
      <c r="H92" s="304"/>
      <c r="I92" s="307"/>
      <c r="J92" s="307"/>
      <c r="K92" s="301"/>
      <c r="L92" s="301"/>
      <c r="M92" s="265"/>
      <c r="N92" s="267"/>
      <c r="O92" s="270"/>
      <c r="P92" s="273"/>
      <c r="R92" s="169"/>
      <c r="S92" s="169" t="s">
        <v>1709</v>
      </c>
      <c r="V92" s="202" t="s">
        <v>182</v>
      </c>
      <c r="W92" s="34"/>
    </row>
    <row r="93" spans="1:26" ht="19.5" customHeight="1" x14ac:dyDescent="0.2">
      <c r="A93" s="277"/>
      <c r="B93" s="280"/>
      <c r="C93" s="298"/>
      <c r="D93" s="299"/>
      <c r="E93" s="302"/>
      <c r="F93" s="302"/>
      <c r="G93" s="305"/>
      <c r="H93" s="305"/>
      <c r="I93" s="308"/>
      <c r="J93" s="308"/>
      <c r="K93" s="302"/>
      <c r="L93" s="302"/>
      <c r="M93" s="264"/>
      <c r="N93" s="268"/>
      <c r="O93" s="271"/>
      <c r="P93" s="274"/>
      <c r="Q93" s="62">
        <v>0.29166666666666669</v>
      </c>
    </row>
    <row r="94" spans="1:26" ht="19.5" customHeight="1" x14ac:dyDescent="0.2">
      <c r="A94" s="275" t="s">
        <v>31</v>
      </c>
      <c r="B94" s="278">
        <f>SUM(B73+1)</f>
        <v>45870</v>
      </c>
      <c r="C94" s="294" t="s">
        <v>1715</v>
      </c>
      <c r="D94" s="295"/>
      <c r="E94" s="300"/>
      <c r="F94" s="300"/>
      <c r="G94" s="303">
        <v>0.34166666666666667</v>
      </c>
      <c r="H94" s="303">
        <v>0.52083333333333337</v>
      </c>
      <c r="I94" s="306">
        <v>0.54166666666666663</v>
      </c>
      <c r="J94" s="306">
        <v>0.6875</v>
      </c>
      <c r="K94" s="300"/>
      <c r="L94" s="300"/>
      <c r="M94" s="263">
        <f>(F113-E113)+(L113-K113)</f>
        <v>0</v>
      </c>
      <c r="N94" s="266">
        <f>(H94-G94)</f>
        <v>0.1791666666666667</v>
      </c>
      <c r="O94" s="269">
        <f>(J94-I94)</f>
        <v>0.14583333333333337</v>
      </c>
      <c r="P94" s="272">
        <f>SUM(M94:O113)</f>
        <v>0.32500000000000007</v>
      </c>
      <c r="R94" s="34" t="s">
        <v>1590</v>
      </c>
      <c r="S94" s="169" t="s">
        <v>32</v>
      </c>
      <c r="W94" s="34"/>
    </row>
    <row r="95" spans="1:26" ht="19.5" customHeight="1" x14ac:dyDescent="0.2">
      <c r="A95" s="276"/>
      <c r="B95" s="279"/>
      <c r="C95" s="296"/>
      <c r="D95" s="297"/>
      <c r="E95" s="301"/>
      <c r="F95" s="301"/>
      <c r="G95" s="304"/>
      <c r="H95" s="304"/>
      <c r="I95" s="307"/>
      <c r="J95" s="307"/>
      <c r="K95" s="301"/>
      <c r="L95" s="301"/>
      <c r="M95" s="265"/>
      <c r="N95" s="267"/>
      <c r="O95" s="270"/>
      <c r="P95" s="273"/>
      <c r="R95" s="169"/>
      <c r="S95" s="169" t="s">
        <v>1591</v>
      </c>
      <c r="W95" s="34"/>
    </row>
    <row r="96" spans="1:26" ht="19.5" customHeight="1" x14ac:dyDescent="0.2">
      <c r="A96" s="276"/>
      <c r="B96" s="279"/>
      <c r="C96" s="296"/>
      <c r="D96" s="297"/>
      <c r="E96" s="301"/>
      <c r="F96" s="301"/>
      <c r="G96" s="304"/>
      <c r="H96" s="304"/>
      <c r="I96" s="307"/>
      <c r="J96" s="307"/>
      <c r="K96" s="301"/>
      <c r="L96" s="301"/>
      <c r="M96" s="265"/>
      <c r="N96" s="267"/>
      <c r="O96" s="270"/>
      <c r="P96" s="273"/>
      <c r="R96" s="169"/>
      <c r="S96" s="169" t="s">
        <v>1712</v>
      </c>
      <c r="V96" s="202" t="s">
        <v>182</v>
      </c>
      <c r="W96" s="34"/>
    </row>
    <row r="97" spans="1:28" ht="19.5" customHeight="1" x14ac:dyDescent="0.2">
      <c r="A97" s="276"/>
      <c r="B97" s="279"/>
      <c r="C97" s="296"/>
      <c r="D97" s="297"/>
      <c r="E97" s="301"/>
      <c r="F97" s="301"/>
      <c r="G97" s="304"/>
      <c r="H97" s="304"/>
      <c r="I97" s="307"/>
      <c r="J97" s="307"/>
      <c r="K97" s="301"/>
      <c r="L97" s="301"/>
      <c r="M97" s="265"/>
      <c r="N97" s="267"/>
      <c r="O97" s="270"/>
      <c r="P97" s="273"/>
      <c r="R97" t="s">
        <v>145</v>
      </c>
      <c r="S97" s="169" t="s">
        <v>32</v>
      </c>
      <c r="W97" s="34"/>
    </row>
    <row r="98" spans="1:28" ht="19.5" customHeight="1" x14ac:dyDescent="0.2">
      <c r="A98" s="276"/>
      <c r="B98" s="279"/>
      <c r="C98" s="296"/>
      <c r="D98" s="297"/>
      <c r="E98" s="301"/>
      <c r="F98" s="301"/>
      <c r="G98" s="304"/>
      <c r="H98" s="304"/>
      <c r="I98" s="307"/>
      <c r="J98" s="307"/>
      <c r="K98" s="301"/>
      <c r="L98" s="301"/>
      <c r="M98" s="265"/>
      <c r="N98" s="267"/>
      <c r="O98" s="270"/>
      <c r="P98" s="273"/>
      <c r="S98" s="169" t="s">
        <v>189</v>
      </c>
      <c r="W98" s="34"/>
    </row>
    <row r="99" spans="1:28" ht="19.5" customHeight="1" x14ac:dyDescent="0.2">
      <c r="A99" s="276"/>
      <c r="B99" s="279"/>
      <c r="C99" s="296"/>
      <c r="D99" s="297"/>
      <c r="E99" s="301"/>
      <c r="F99" s="301"/>
      <c r="G99" s="304"/>
      <c r="H99" s="304"/>
      <c r="I99" s="307"/>
      <c r="J99" s="307"/>
      <c r="K99" s="301"/>
      <c r="L99" s="301"/>
      <c r="M99" s="265"/>
      <c r="N99" s="267"/>
      <c r="O99" s="270"/>
      <c r="P99" s="273"/>
      <c r="S99" s="169" t="s">
        <v>914</v>
      </c>
      <c r="W99" s="34"/>
    </row>
    <row r="100" spans="1:28" ht="19.5" customHeight="1" x14ac:dyDescent="0.2">
      <c r="A100" s="276"/>
      <c r="B100" s="279"/>
      <c r="C100" s="296"/>
      <c r="D100" s="297"/>
      <c r="E100" s="301"/>
      <c r="F100" s="301"/>
      <c r="G100" s="304"/>
      <c r="H100" s="304"/>
      <c r="I100" s="307"/>
      <c r="J100" s="307"/>
      <c r="K100" s="301"/>
      <c r="L100" s="301"/>
      <c r="M100" s="265"/>
      <c r="N100" s="267"/>
      <c r="O100" s="270"/>
      <c r="P100" s="273"/>
      <c r="S100" s="169"/>
      <c r="T100" t="s">
        <v>1020</v>
      </c>
      <c r="U100" s="316" t="s">
        <v>1713</v>
      </c>
      <c r="V100" s="316"/>
      <c r="W100" s="202" t="s">
        <v>182</v>
      </c>
      <c r="X100" s="240" t="s">
        <v>694</v>
      </c>
      <c r="Y100" s="197">
        <v>1023552</v>
      </c>
      <c r="Z100" s="330" t="s">
        <v>1499</v>
      </c>
      <c r="AA100" s="330"/>
      <c r="AB100" s="330"/>
    </row>
    <row r="101" spans="1:28" ht="19.5" customHeight="1" x14ac:dyDescent="0.2">
      <c r="A101" s="276"/>
      <c r="B101" s="279"/>
      <c r="C101" s="296"/>
      <c r="D101" s="297"/>
      <c r="E101" s="301"/>
      <c r="F101" s="301"/>
      <c r="G101" s="304"/>
      <c r="H101" s="304"/>
      <c r="I101" s="307"/>
      <c r="J101" s="307"/>
      <c r="K101" s="301"/>
      <c r="L101" s="301"/>
      <c r="M101" s="265"/>
      <c r="N101" s="267"/>
      <c r="O101" s="270"/>
      <c r="P101" s="273"/>
      <c r="R101" s="169" t="s">
        <v>225</v>
      </c>
      <c r="S101" s="169" t="s">
        <v>32</v>
      </c>
      <c r="U101" s="1"/>
      <c r="V101" s="1"/>
      <c r="W101" s="34"/>
      <c r="Z101" s="168"/>
      <c r="AA101" s="168"/>
      <c r="AB101" s="168"/>
    </row>
    <row r="102" spans="1:28" ht="19.5" customHeight="1" x14ac:dyDescent="0.2">
      <c r="A102" s="276"/>
      <c r="B102" s="279"/>
      <c r="C102" s="296"/>
      <c r="D102" s="297"/>
      <c r="E102" s="301"/>
      <c r="F102" s="301"/>
      <c r="G102" s="304"/>
      <c r="H102" s="304"/>
      <c r="I102" s="307"/>
      <c r="J102" s="307"/>
      <c r="K102" s="301"/>
      <c r="L102" s="301"/>
      <c r="M102" s="265"/>
      <c r="N102" s="267"/>
      <c r="O102" s="270"/>
      <c r="P102" s="273"/>
      <c r="R102" s="169"/>
      <c r="S102" s="169" t="s">
        <v>1553</v>
      </c>
      <c r="U102" s="1"/>
      <c r="V102" s="1"/>
      <c r="W102" s="34"/>
      <c r="Z102" s="168"/>
      <c r="AA102" s="168"/>
      <c r="AB102" s="168"/>
    </row>
    <row r="103" spans="1:28" ht="19.5" customHeight="1" x14ac:dyDescent="0.2">
      <c r="A103" s="276"/>
      <c r="B103" s="279"/>
      <c r="C103" s="296"/>
      <c r="D103" s="297"/>
      <c r="E103" s="301"/>
      <c r="F103" s="301"/>
      <c r="G103" s="304"/>
      <c r="H103" s="304"/>
      <c r="I103" s="307"/>
      <c r="J103" s="307"/>
      <c r="K103" s="301"/>
      <c r="L103" s="301"/>
      <c r="M103" s="265"/>
      <c r="N103" s="267"/>
      <c r="O103" s="270"/>
      <c r="P103" s="273"/>
      <c r="S103" s="169" t="s">
        <v>1704</v>
      </c>
      <c r="V103" s="205" t="s">
        <v>644</v>
      </c>
      <c r="W103" s="330" t="s">
        <v>1706</v>
      </c>
      <c r="X103" s="330"/>
      <c r="Y103" s="330"/>
    </row>
    <row r="104" spans="1:28" ht="19.5" customHeight="1" x14ac:dyDescent="0.2">
      <c r="A104" s="276"/>
      <c r="B104" s="279"/>
      <c r="C104" s="296"/>
      <c r="D104" s="297"/>
      <c r="E104" s="301"/>
      <c r="F104" s="301"/>
      <c r="G104" s="304"/>
      <c r="H104" s="304"/>
      <c r="I104" s="307"/>
      <c r="J104" s="307"/>
      <c r="K104" s="301"/>
      <c r="L104" s="301"/>
      <c r="M104" s="265"/>
      <c r="N104" s="267"/>
      <c r="O104" s="270"/>
      <c r="P104" s="273"/>
      <c r="S104" s="169" t="s">
        <v>1710</v>
      </c>
      <c r="V104" s="205" t="s">
        <v>644</v>
      </c>
    </row>
    <row r="105" spans="1:28" ht="19.5" customHeight="1" x14ac:dyDescent="0.2">
      <c r="A105" s="276"/>
      <c r="B105" s="279"/>
      <c r="C105" s="296"/>
      <c r="D105" s="297"/>
      <c r="E105" s="301"/>
      <c r="F105" s="301"/>
      <c r="G105" s="304"/>
      <c r="H105" s="304"/>
      <c r="I105" s="307"/>
      <c r="J105" s="307"/>
      <c r="K105" s="301"/>
      <c r="L105" s="301"/>
      <c r="M105" s="265"/>
      <c r="N105" s="267"/>
      <c r="O105" s="270"/>
      <c r="P105" s="273"/>
      <c r="R105" t="s">
        <v>1099</v>
      </c>
      <c r="S105" s="169" t="s">
        <v>32</v>
      </c>
      <c r="W105" s="34"/>
    </row>
    <row r="106" spans="1:28" ht="19.5" customHeight="1" x14ac:dyDescent="0.2">
      <c r="A106" s="276"/>
      <c r="B106" s="279"/>
      <c r="C106" s="296"/>
      <c r="D106" s="297"/>
      <c r="E106" s="301"/>
      <c r="F106" s="301"/>
      <c r="G106" s="304"/>
      <c r="H106" s="304"/>
      <c r="I106" s="307"/>
      <c r="J106" s="307"/>
      <c r="K106" s="301"/>
      <c r="L106" s="301"/>
      <c r="M106" s="265"/>
      <c r="N106" s="267"/>
      <c r="O106" s="270"/>
      <c r="P106" s="273"/>
      <c r="S106" s="169" t="s">
        <v>1100</v>
      </c>
      <c r="W106" s="34"/>
    </row>
    <row r="107" spans="1:28" ht="19.5" customHeight="1" x14ac:dyDescent="0.2">
      <c r="A107" s="276"/>
      <c r="B107" s="279"/>
      <c r="C107" s="296"/>
      <c r="D107" s="297"/>
      <c r="E107" s="301"/>
      <c r="F107" s="301"/>
      <c r="G107" s="304"/>
      <c r="H107" s="304"/>
      <c r="I107" s="307"/>
      <c r="J107" s="307"/>
      <c r="K107" s="301"/>
      <c r="L107" s="301"/>
      <c r="M107" s="265"/>
      <c r="N107" s="267"/>
      <c r="O107" s="270"/>
      <c r="P107" s="273"/>
      <c r="S107" s="169" t="s">
        <v>1714</v>
      </c>
      <c r="V107" s="202" t="s">
        <v>182</v>
      </c>
      <c r="W107" s="34"/>
    </row>
    <row r="108" spans="1:28" ht="19.5" customHeight="1" x14ac:dyDescent="0.2">
      <c r="A108" s="276"/>
      <c r="B108" s="279"/>
      <c r="C108" s="296"/>
      <c r="D108" s="297"/>
      <c r="E108" s="301"/>
      <c r="F108" s="301"/>
      <c r="G108" s="304"/>
      <c r="H108" s="304"/>
      <c r="I108" s="307"/>
      <c r="J108" s="307"/>
      <c r="K108" s="301"/>
      <c r="L108" s="301"/>
      <c r="M108" s="265"/>
      <c r="N108" s="267"/>
      <c r="O108" s="270"/>
      <c r="P108" s="273"/>
      <c r="R108" t="s">
        <v>1336</v>
      </c>
      <c r="S108" s="169" t="s">
        <v>29</v>
      </c>
      <c r="V108" s="34"/>
      <c r="W108" s="34"/>
    </row>
    <row r="109" spans="1:28" ht="19.5" customHeight="1" x14ac:dyDescent="0.2">
      <c r="A109" s="276"/>
      <c r="B109" s="279"/>
      <c r="C109" s="296"/>
      <c r="D109" s="297"/>
      <c r="E109" s="301"/>
      <c r="F109" s="301"/>
      <c r="G109" s="304"/>
      <c r="H109" s="304"/>
      <c r="I109" s="307"/>
      <c r="J109" s="307"/>
      <c r="K109" s="301"/>
      <c r="L109" s="301"/>
      <c r="M109" s="265"/>
      <c r="N109" s="267"/>
      <c r="O109" s="270"/>
      <c r="P109" s="273"/>
      <c r="S109" s="169" t="s">
        <v>1337</v>
      </c>
      <c r="V109" s="34"/>
      <c r="W109" s="34"/>
    </row>
    <row r="110" spans="1:28" ht="19.5" customHeight="1" x14ac:dyDescent="0.2">
      <c r="A110" s="276"/>
      <c r="B110" s="279"/>
      <c r="C110" s="296"/>
      <c r="D110" s="297"/>
      <c r="E110" s="301"/>
      <c r="F110" s="301"/>
      <c r="G110" s="304"/>
      <c r="H110" s="304"/>
      <c r="I110" s="307"/>
      <c r="J110" s="307"/>
      <c r="K110" s="301"/>
      <c r="L110" s="301"/>
      <c r="M110" s="265"/>
      <c r="N110" s="267"/>
      <c r="O110" s="270"/>
      <c r="P110" s="273"/>
      <c r="S110" s="169" t="s">
        <v>1716</v>
      </c>
      <c r="V110" s="205" t="s">
        <v>644</v>
      </c>
      <c r="W110" s="34"/>
    </row>
    <row r="111" spans="1:28" ht="19.5" customHeight="1" x14ac:dyDescent="0.2">
      <c r="A111" s="276"/>
      <c r="B111" s="279"/>
      <c r="C111" s="296"/>
      <c r="D111" s="297"/>
      <c r="E111" s="301"/>
      <c r="F111" s="301"/>
      <c r="G111" s="304"/>
      <c r="H111" s="304"/>
      <c r="I111" s="307"/>
      <c r="J111" s="307"/>
      <c r="K111" s="301"/>
      <c r="L111" s="301"/>
      <c r="M111" s="265"/>
      <c r="N111" s="267"/>
      <c r="O111" s="270"/>
      <c r="P111" s="273"/>
      <c r="S111" s="169" t="s">
        <v>1700</v>
      </c>
      <c r="V111" s="34"/>
      <c r="W111" s="34"/>
    </row>
    <row r="112" spans="1:28" ht="19.5" customHeight="1" x14ac:dyDescent="0.2">
      <c r="A112" s="276"/>
      <c r="B112" s="279"/>
      <c r="C112" s="296"/>
      <c r="D112" s="297"/>
      <c r="E112" s="301"/>
      <c r="F112" s="301"/>
      <c r="G112" s="304"/>
      <c r="H112" s="304"/>
      <c r="I112" s="307"/>
      <c r="J112" s="307"/>
      <c r="K112" s="301"/>
      <c r="L112" s="301"/>
      <c r="M112" s="265"/>
      <c r="N112" s="267"/>
      <c r="O112" s="270"/>
      <c r="P112" s="273"/>
      <c r="S112" s="169"/>
      <c r="T112" s="34" t="s">
        <v>1717</v>
      </c>
      <c r="V112" s="314" t="s">
        <v>1718</v>
      </c>
      <c r="W112" s="314"/>
      <c r="X112" s="202" t="s">
        <v>182</v>
      </c>
    </row>
    <row r="113" spans="1:23" ht="19.5" customHeight="1" x14ac:dyDescent="0.2">
      <c r="A113" s="277"/>
      <c r="B113" s="280"/>
      <c r="C113" s="298"/>
      <c r="D113" s="299"/>
      <c r="E113" s="302"/>
      <c r="F113" s="302"/>
      <c r="G113" s="305"/>
      <c r="H113" s="305"/>
      <c r="I113" s="308"/>
      <c r="J113" s="308"/>
      <c r="K113" s="302"/>
      <c r="L113" s="302"/>
      <c r="M113" s="264"/>
      <c r="N113" s="268"/>
      <c r="O113" s="271"/>
      <c r="P113" s="274"/>
      <c r="Q113" s="62">
        <v>0.29166666666666669</v>
      </c>
      <c r="W113" s="34"/>
    </row>
    <row r="114" spans="1:23" ht="19.5" customHeight="1" x14ac:dyDescent="0.2">
      <c r="A114" s="35" t="s">
        <v>34</v>
      </c>
      <c r="B114" s="36">
        <f>SUM(B94+1)</f>
        <v>45871</v>
      </c>
      <c r="C114" s="294"/>
      <c r="D114" s="295"/>
      <c r="E114" s="300"/>
      <c r="F114" s="300"/>
      <c r="G114" s="300"/>
      <c r="H114" s="300"/>
      <c r="I114" s="300"/>
      <c r="J114" s="300"/>
      <c r="K114" s="300"/>
      <c r="L114" s="300"/>
      <c r="M114" s="263"/>
      <c r="N114" s="263"/>
      <c r="O114" s="263"/>
      <c r="P114" s="263"/>
    </row>
    <row r="115" spans="1:23" ht="19.5" customHeight="1" x14ac:dyDescent="0.2">
      <c r="A115" s="37" t="s">
        <v>35</v>
      </c>
      <c r="B115" s="36">
        <f>SUM(B114+1)</f>
        <v>45872</v>
      </c>
      <c r="C115" s="298"/>
      <c r="D115" s="299"/>
      <c r="E115" s="302"/>
      <c r="F115" s="302"/>
      <c r="G115" s="302"/>
      <c r="H115" s="302"/>
      <c r="I115" s="302"/>
      <c r="J115" s="302"/>
      <c r="K115" s="302"/>
      <c r="L115" s="302"/>
      <c r="M115" s="264"/>
      <c r="N115" s="264"/>
      <c r="O115" s="264"/>
      <c r="P115" s="264"/>
    </row>
    <row r="116" spans="1:23" ht="30" customHeight="1" x14ac:dyDescent="0.2">
      <c r="A116" s="38"/>
      <c r="B116" s="38"/>
      <c r="C116" s="38"/>
      <c r="D116" s="38"/>
      <c r="E116" s="39"/>
      <c r="F116" s="40"/>
      <c r="G116" s="40"/>
      <c r="H116" s="38"/>
      <c r="I116" s="38"/>
      <c r="J116" s="38"/>
      <c r="K116" s="41"/>
      <c r="L116" s="41"/>
      <c r="M116" s="41"/>
      <c r="N116" s="38"/>
    </row>
    <row r="117" spans="1:23" ht="30.75" customHeight="1" x14ac:dyDescent="0.2">
      <c r="A117" s="38"/>
      <c r="B117" s="38"/>
      <c r="C117" s="38"/>
      <c r="D117" s="38"/>
      <c r="F117" s="38"/>
      <c r="G117" s="38"/>
      <c r="H117" s="38"/>
      <c r="I117" s="38"/>
      <c r="J117" s="281" t="s">
        <v>36</v>
      </c>
      <c r="K117" s="281"/>
      <c r="L117" s="281"/>
      <c r="M117" s="108">
        <f>SUM(M9+M36+M50+M73+M94+M114+M115)</f>
        <v>0</v>
      </c>
      <c r="N117" s="110">
        <f>SUM(N9+N36+N50+N73+N94+N114+N115)</f>
        <v>0.91875000000000018</v>
      </c>
      <c r="O117" s="109">
        <f>SUM(O9+O36+O50+O73+O94+O114+O115)</f>
        <v>0.82708333333333328</v>
      </c>
      <c r="P117" s="111">
        <f>SUM(P9+P36+P50+P73+P94+P114+P115)</f>
        <v>1.7458333333333336</v>
      </c>
    </row>
    <row r="118" spans="1:23" ht="30.75" customHeight="1" x14ac:dyDescent="0.2">
      <c r="A118" s="38"/>
      <c r="B118" s="38"/>
      <c r="C118" s="38"/>
      <c r="D118" s="38"/>
      <c r="F118" s="38"/>
      <c r="G118" s="38"/>
      <c r="H118" s="38"/>
      <c r="I118" s="38"/>
      <c r="J118" s="281" t="s">
        <v>37</v>
      </c>
      <c r="K118" s="281"/>
      <c r="L118" s="282"/>
      <c r="M118" s="42"/>
      <c r="N118" s="51">
        <f>SUM(Q9:Q115)</f>
        <v>1.4583333333333335</v>
      </c>
      <c r="O118" s="43"/>
    </row>
    <row r="119" spans="1:23" ht="30.75" customHeight="1" x14ac:dyDescent="0.2">
      <c r="A119" s="38"/>
      <c r="B119" s="38"/>
      <c r="C119" s="38"/>
      <c r="D119" s="38"/>
      <c r="F119" s="38"/>
      <c r="G119" s="38"/>
      <c r="H119" s="38"/>
      <c r="I119" s="38"/>
      <c r="J119" s="281" t="s">
        <v>38</v>
      </c>
      <c r="K119" s="281"/>
      <c r="L119" s="282"/>
      <c r="M119" s="42"/>
      <c r="N119" s="51">
        <f>SUM(P117-N118)</f>
        <v>0.28750000000000009</v>
      </c>
      <c r="O119" s="43"/>
    </row>
    <row r="120" spans="1:23" ht="30.75" customHeight="1" x14ac:dyDescent="0.2">
      <c r="A120" s="38"/>
      <c r="B120" s="38"/>
      <c r="C120" s="38"/>
      <c r="D120" s="38"/>
      <c r="F120" s="38"/>
      <c r="G120" s="38"/>
      <c r="H120" s="38"/>
      <c r="I120" s="38"/>
      <c r="J120" s="281" t="s">
        <v>39</v>
      </c>
      <c r="K120" s="281"/>
      <c r="L120" s="282"/>
      <c r="M120" s="42"/>
      <c r="N120" s="51">
        <f>'SEM30'!N88</f>
        <v>10.915972222222223</v>
      </c>
      <c r="O120" s="43"/>
    </row>
    <row r="121" spans="1:23" ht="30.75" customHeight="1" x14ac:dyDescent="0.2">
      <c r="H121" s="38"/>
      <c r="I121" s="38"/>
      <c r="J121" s="281" t="s">
        <v>40</v>
      </c>
      <c r="K121" s="281"/>
      <c r="L121" s="282"/>
      <c r="M121" s="44"/>
      <c r="N121" s="52">
        <f>N119+N120</f>
        <v>11.203472222222222</v>
      </c>
      <c r="O121" s="45"/>
    </row>
    <row r="128" spans="1:23" x14ac:dyDescent="0.2">
      <c r="F128" s="38"/>
      <c r="G128" s="38"/>
      <c r="H128" s="38"/>
      <c r="I128" s="38"/>
    </row>
    <row r="129" spans="6:9" x14ac:dyDescent="0.2">
      <c r="F129" s="38"/>
      <c r="G129" s="38"/>
      <c r="H129" s="38"/>
      <c r="I129" s="38"/>
    </row>
    <row r="130" spans="6:9" x14ac:dyDescent="0.2">
      <c r="F130" s="38"/>
      <c r="G130" s="38"/>
      <c r="H130" s="38"/>
      <c r="I130" s="38"/>
    </row>
    <row r="131" spans="6:9" x14ac:dyDescent="0.2">
      <c r="F131" s="38"/>
      <c r="G131" s="38"/>
      <c r="H131" s="38"/>
      <c r="I131" s="38"/>
    </row>
    <row r="132" spans="6:9" x14ac:dyDescent="0.2">
      <c r="F132" s="38"/>
      <c r="G132" s="38"/>
      <c r="H132" s="38"/>
      <c r="I132" s="38"/>
    </row>
    <row r="133" spans="6:9" x14ac:dyDescent="0.2">
      <c r="F133" s="38"/>
      <c r="G133" s="38"/>
      <c r="H133" s="38"/>
      <c r="I133" s="38"/>
    </row>
  </sheetData>
  <mergeCells count="110">
    <mergeCell ref="V45:W45"/>
    <mergeCell ref="J36:J49"/>
    <mergeCell ref="J50:J72"/>
    <mergeCell ref="J73:J93"/>
    <mergeCell ref="J94:J113"/>
    <mergeCell ref="K73:K93"/>
    <mergeCell ref="L73:L93"/>
    <mergeCell ref="K94:K113"/>
    <mergeCell ref="L94:L113"/>
    <mergeCell ref="K50:K72"/>
    <mergeCell ref="L50:L72"/>
    <mergeCell ref="P50:P72"/>
    <mergeCell ref="U63:V63"/>
    <mergeCell ref="U67:V67"/>
    <mergeCell ref="U69:V69"/>
    <mergeCell ref="U80:V80"/>
    <mergeCell ref="W84:Y84"/>
    <mergeCell ref="X89:Z89"/>
    <mergeCell ref="K36:K49"/>
    <mergeCell ref="L36:L49"/>
    <mergeCell ref="U100:V100"/>
    <mergeCell ref="Z100:AB100"/>
    <mergeCell ref="W103:Y103"/>
    <mergeCell ref="V112:W112"/>
    <mergeCell ref="H73:H93"/>
    <mergeCell ref="H94:H113"/>
    <mergeCell ref="I36:I49"/>
    <mergeCell ref="I50:I72"/>
    <mergeCell ref="I73:I93"/>
    <mergeCell ref="I94:I113"/>
    <mergeCell ref="E36:E49"/>
    <mergeCell ref="F36:F49"/>
    <mergeCell ref="E50:E72"/>
    <mergeCell ref="F50:F72"/>
    <mergeCell ref="E73:E93"/>
    <mergeCell ref="F73:F93"/>
    <mergeCell ref="E94:E113"/>
    <mergeCell ref="F94:F113"/>
    <mergeCell ref="C73:D93"/>
    <mergeCell ref="P114:P115"/>
    <mergeCell ref="M114:M115"/>
    <mergeCell ref="N114:N115"/>
    <mergeCell ref="O114:O115"/>
    <mergeCell ref="Q6:Q7"/>
    <mergeCell ref="M94:M113"/>
    <mergeCell ref="N94:N113"/>
    <mergeCell ref="O94:O113"/>
    <mergeCell ref="P94:P113"/>
    <mergeCell ref="M73:M93"/>
    <mergeCell ref="O36:O49"/>
    <mergeCell ref="P36:P49"/>
    <mergeCell ref="O73:O93"/>
    <mergeCell ref="P73:P93"/>
    <mergeCell ref="M50:M72"/>
    <mergeCell ref="O50:O72"/>
    <mergeCell ref="G50:G72"/>
    <mergeCell ref="G73:G93"/>
    <mergeCell ref="G94:G113"/>
    <mergeCell ref="H9:H35"/>
    <mergeCell ref="C94:D113"/>
    <mergeCell ref="H36:H49"/>
    <mergeCell ref="H50:H72"/>
    <mergeCell ref="A1:N1"/>
    <mergeCell ref="G6:H6"/>
    <mergeCell ref="I6:J6"/>
    <mergeCell ref="K6:L6"/>
    <mergeCell ref="M6:P6"/>
    <mergeCell ref="J121:L121"/>
    <mergeCell ref="J117:L117"/>
    <mergeCell ref="J118:L118"/>
    <mergeCell ref="J119:L119"/>
    <mergeCell ref="J120:L120"/>
    <mergeCell ref="B94:B113"/>
    <mergeCell ref="N50:N72"/>
    <mergeCell ref="A36:A49"/>
    <mergeCell ref="A50:A72"/>
    <mergeCell ref="A73:A93"/>
    <mergeCell ref="M36:M49"/>
    <mergeCell ref="N36:N49"/>
    <mergeCell ref="A94:A113"/>
    <mergeCell ref="B36:B49"/>
    <mergeCell ref="N73:N93"/>
    <mergeCell ref="B50:B72"/>
    <mergeCell ref="B73:B93"/>
    <mergeCell ref="G9:G35"/>
    <mergeCell ref="G36:G49"/>
    <mergeCell ref="C36:D49"/>
    <mergeCell ref="C50:D72"/>
    <mergeCell ref="A9:A35"/>
    <mergeCell ref="M9:M35"/>
    <mergeCell ref="N9:N35"/>
    <mergeCell ref="O9:O35"/>
    <mergeCell ref="P9:P35"/>
    <mergeCell ref="B9:B35"/>
    <mergeCell ref="C9:D35"/>
    <mergeCell ref="I9:I35"/>
    <mergeCell ref="J9:J35"/>
    <mergeCell ref="K9:K35"/>
    <mergeCell ref="L9:L35"/>
    <mergeCell ref="E9:E35"/>
    <mergeCell ref="F9:F35"/>
    <mergeCell ref="J114:J115"/>
    <mergeCell ref="K114:K115"/>
    <mergeCell ref="L114:L115"/>
    <mergeCell ref="C114:D115"/>
    <mergeCell ref="E114:E115"/>
    <mergeCell ref="F114:F115"/>
    <mergeCell ref="G114:G115"/>
    <mergeCell ref="H114:H115"/>
    <mergeCell ref="I114:I115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3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Feuil94">
    <pageSetUpPr fitToPage="1"/>
  </sheetPr>
  <dimension ref="A1:Z57"/>
  <sheetViews>
    <sheetView topLeftCell="A9" zoomScale="90" workbookViewId="0">
      <selection activeCell="S24" sqref="S24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6.7109375" customWidth="1"/>
    <col min="19" max="19" width="16.85546875" customWidth="1"/>
    <col min="22" max="22" width="13.85546875" customWidth="1"/>
  </cols>
  <sheetData>
    <row r="1" spans="1:22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2" ht="60.6" hidden="1" customHeight="1" x14ac:dyDescent="0.2"/>
    <row r="3" spans="1:22" s="3" customFormat="1" ht="12.75" customHeight="1" x14ac:dyDescent="0.2">
      <c r="K3" s="4"/>
      <c r="L3" s="4"/>
      <c r="M3" s="4"/>
      <c r="O3" s="5"/>
      <c r="P3" s="5"/>
      <c r="Q3" s="60"/>
    </row>
    <row r="4" spans="1:22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2" ht="39" customHeight="1" x14ac:dyDescent="0.2">
      <c r="A5" s="12" t="s">
        <v>106</v>
      </c>
      <c r="B5" s="13" t="s">
        <v>3</v>
      </c>
      <c r="C5" s="14">
        <f>SUM('SEM31'!B115+1)</f>
        <v>45873</v>
      </c>
      <c r="D5" s="15" t="s">
        <v>4</v>
      </c>
      <c r="E5" s="16">
        <f>SUM(B39)</f>
        <v>45879</v>
      </c>
      <c r="F5" s="17"/>
      <c r="G5" s="17"/>
      <c r="H5" s="17"/>
      <c r="I5" s="17"/>
      <c r="J5" s="17"/>
      <c r="K5" s="18"/>
      <c r="L5" s="18"/>
      <c r="P5" s="19"/>
    </row>
    <row r="6" spans="1:22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2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2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2" ht="19.5" customHeight="1" x14ac:dyDescent="0.2">
      <c r="A9" s="275" t="s">
        <v>20</v>
      </c>
      <c r="B9" s="278">
        <f>SUM(C5)</f>
        <v>45873</v>
      </c>
      <c r="C9" s="294" t="s">
        <v>1720</v>
      </c>
      <c r="D9" s="295"/>
      <c r="E9" s="300"/>
      <c r="F9" s="300"/>
      <c r="G9" s="303">
        <v>0.33958333333333335</v>
      </c>
      <c r="H9" s="303">
        <v>0.52083333333333337</v>
      </c>
      <c r="I9" s="306">
        <v>0.5625</v>
      </c>
      <c r="J9" s="306">
        <v>0.71597222222222223</v>
      </c>
      <c r="K9" s="300"/>
      <c r="L9" s="300"/>
      <c r="M9" s="263">
        <f>(F20-E20)+(L20-K20)</f>
        <v>0</v>
      </c>
      <c r="N9" s="266">
        <f>(H9-G9)</f>
        <v>0.18125000000000002</v>
      </c>
      <c r="O9" s="269">
        <f>(J9-I9)</f>
        <v>0.15347222222222223</v>
      </c>
      <c r="P9" s="389">
        <f>SUM(M9:O20)</f>
        <v>0.33472222222222225</v>
      </c>
      <c r="R9" t="s">
        <v>1336</v>
      </c>
      <c r="S9" s="236"/>
      <c r="V9" s="34"/>
    </row>
    <row r="10" spans="1:22" ht="19.5" customHeight="1" x14ac:dyDescent="0.2">
      <c r="A10" s="276"/>
      <c r="B10" s="279"/>
      <c r="C10" s="296"/>
      <c r="D10" s="297"/>
      <c r="E10" s="301"/>
      <c r="F10" s="301"/>
      <c r="G10" s="304"/>
      <c r="H10" s="304"/>
      <c r="I10" s="307"/>
      <c r="J10" s="307"/>
      <c r="K10" s="301"/>
      <c r="L10" s="301"/>
      <c r="M10" s="265"/>
      <c r="N10" s="267"/>
      <c r="O10" s="270"/>
      <c r="P10" s="390"/>
      <c r="S10" s="169" t="s">
        <v>1337</v>
      </c>
      <c r="V10" s="34"/>
    </row>
    <row r="11" spans="1:22" ht="19.5" customHeight="1" x14ac:dyDescent="0.2">
      <c r="A11" s="276"/>
      <c r="B11" s="279"/>
      <c r="C11" s="296"/>
      <c r="D11" s="297"/>
      <c r="E11" s="301"/>
      <c r="F11" s="301"/>
      <c r="G11" s="304"/>
      <c r="H11" s="304"/>
      <c r="I11" s="307"/>
      <c r="J11" s="307"/>
      <c r="K11" s="301"/>
      <c r="L11" s="301"/>
      <c r="M11" s="265"/>
      <c r="N11" s="267"/>
      <c r="O11" s="270"/>
      <c r="P11" s="390"/>
      <c r="S11" s="169" t="s">
        <v>1716</v>
      </c>
      <c r="V11" s="205" t="s">
        <v>644</v>
      </c>
    </row>
    <row r="12" spans="1:22" ht="19.5" customHeight="1" x14ac:dyDescent="0.2">
      <c r="A12" s="276"/>
      <c r="B12" s="279"/>
      <c r="C12" s="296"/>
      <c r="D12" s="297"/>
      <c r="E12" s="301"/>
      <c r="F12" s="301"/>
      <c r="G12" s="304"/>
      <c r="H12" s="304"/>
      <c r="I12" s="307"/>
      <c r="J12" s="307"/>
      <c r="K12" s="301"/>
      <c r="L12" s="301"/>
      <c r="M12" s="265"/>
      <c r="N12" s="267"/>
      <c r="O12" s="270"/>
      <c r="P12" s="390"/>
      <c r="R12" t="s">
        <v>1099</v>
      </c>
      <c r="S12" s="169" t="s">
        <v>1724</v>
      </c>
    </row>
    <row r="13" spans="1:22" ht="19.5" customHeight="1" x14ac:dyDescent="0.2">
      <c r="A13" s="276"/>
      <c r="B13" s="279"/>
      <c r="C13" s="296"/>
      <c r="D13" s="297"/>
      <c r="E13" s="301"/>
      <c r="F13" s="301"/>
      <c r="G13" s="304"/>
      <c r="H13" s="304"/>
      <c r="I13" s="307"/>
      <c r="J13" s="307"/>
      <c r="K13" s="301"/>
      <c r="L13" s="301"/>
      <c r="M13" s="265"/>
      <c r="N13" s="267"/>
      <c r="O13" s="270"/>
      <c r="P13" s="390"/>
      <c r="S13" s="169" t="s">
        <v>1100</v>
      </c>
    </row>
    <row r="14" spans="1:22" ht="19.5" customHeight="1" x14ac:dyDescent="0.2">
      <c r="A14" s="276"/>
      <c r="B14" s="279"/>
      <c r="C14" s="296"/>
      <c r="D14" s="297"/>
      <c r="E14" s="301"/>
      <c r="F14" s="301"/>
      <c r="G14" s="304"/>
      <c r="H14" s="304"/>
      <c r="I14" s="307"/>
      <c r="J14" s="307"/>
      <c r="K14" s="301"/>
      <c r="L14" s="301"/>
      <c r="M14" s="265"/>
      <c r="N14" s="267"/>
      <c r="O14" s="270"/>
      <c r="P14" s="390"/>
      <c r="S14" s="169" t="s">
        <v>1721</v>
      </c>
    </row>
    <row r="15" spans="1:22" ht="19.5" customHeight="1" x14ac:dyDescent="0.2">
      <c r="A15" s="276"/>
      <c r="B15" s="279"/>
      <c r="C15" s="296"/>
      <c r="D15" s="297"/>
      <c r="E15" s="301"/>
      <c r="F15" s="301"/>
      <c r="G15" s="304"/>
      <c r="H15" s="304"/>
      <c r="I15" s="307"/>
      <c r="J15" s="307"/>
      <c r="K15" s="301"/>
      <c r="L15" s="301"/>
      <c r="M15" s="265"/>
      <c r="N15" s="267"/>
      <c r="O15" s="270"/>
      <c r="P15" s="390"/>
      <c r="S15" s="34"/>
      <c r="T15" t="s">
        <v>1596</v>
      </c>
      <c r="V15" s="202" t="s">
        <v>182</v>
      </c>
    </row>
    <row r="16" spans="1:22" ht="19.5" customHeight="1" x14ac:dyDescent="0.2">
      <c r="A16" s="276"/>
      <c r="B16" s="279"/>
      <c r="C16" s="296"/>
      <c r="D16" s="297"/>
      <c r="E16" s="301"/>
      <c r="F16" s="301"/>
      <c r="G16" s="304"/>
      <c r="H16" s="304"/>
      <c r="I16" s="307"/>
      <c r="J16" s="307"/>
      <c r="K16" s="301"/>
      <c r="L16" s="301"/>
      <c r="M16" s="265"/>
      <c r="N16" s="267"/>
      <c r="O16" s="270"/>
      <c r="P16" s="390"/>
      <c r="S16" s="34"/>
      <c r="T16" t="s">
        <v>853</v>
      </c>
      <c r="V16" s="202" t="s">
        <v>182</v>
      </c>
    </row>
    <row r="17" spans="1:26" ht="19.5" customHeight="1" x14ac:dyDescent="0.2">
      <c r="A17" s="276"/>
      <c r="B17" s="279"/>
      <c r="C17" s="296"/>
      <c r="D17" s="297"/>
      <c r="E17" s="301"/>
      <c r="F17" s="301"/>
      <c r="G17" s="304"/>
      <c r="H17" s="304"/>
      <c r="I17" s="307"/>
      <c r="J17" s="307"/>
      <c r="K17" s="301"/>
      <c r="L17" s="301"/>
      <c r="M17" s="265"/>
      <c r="N17" s="267"/>
      <c r="O17" s="270"/>
      <c r="P17" s="390"/>
      <c r="S17" s="169" t="s">
        <v>1723</v>
      </c>
      <c r="W17" s="205" t="s">
        <v>644</v>
      </c>
    </row>
    <row r="18" spans="1:26" ht="19.5" customHeight="1" x14ac:dyDescent="0.2">
      <c r="A18" s="276"/>
      <c r="B18" s="279"/>
      <c r="C18" s="296"/>
      <c r="D18" s="297"/>
      <c r="E18" s="301"/>
      <c r="F18" s="301"/>
      <c r="G18" s="304"/>
      <c r="H18" s="304"/>
      <c r="I18" s="307"/>
      <c r="J18" s="307"/>
      <c r="K18" s="301"/>
      <c r="L18" s="301"/>
      <c r="M18" s="265"/>
      <c r="N18" s="267"/>
      <c r="O18" s="270"/>
      <c r="P18" s="390"/>
      <c r="S18" s="169" t="s">
        <v>1726</v>
      </c>
    </row>
    <row r="19" spans="1:26" ht="19.5" customHeight="1" x14ac:dyDescent="0.2">
      <c r="A19" s="276"/>
      <c r="B19" s="279"/>
      <c r="C19" s="296"/>
      <c r="D19" s="297"/>
      <c r="E19" s="301"/>
      <c r="F19" s="301"/>
      <c r="G19" s="304"/>
      <c r="H19" s="304"/>
      <c r="I19" s="307"/>
      <c r="J19" s="307"/>
      <c r="K19" s="301"/>
      <c r="L19" s="301"/>
      <c r="M19" s="265"/>
      <c r="N19" s="267"/>
      <c r="O19" s="270"/>
      <c r="P19" s="390"/>
      <c r="S19" s="34"/>
      <c r="T19" t="s">
        <v>413</v>
      </c>
      <c r="U19" s="316" t="s">
        <v>1727</v>
      </c>
      <c r="V19" s="316"/>
      <c r="W19" s="202" t="s">
        <v>182</v>
      </c>
    </row>
    <row r="20" spans="1:26" ht="19.5" customHeight="1" x14ac:dyDescent="0.2">
      <c r="A20" s="277"/>
      <c r="B20" s="280"/>
      <c r="C20" s="298"/>
      <c r="D20" s="299"/>
      <c r="E20" s="302"/>
      <c r="F20" s="302"/>
      <c r="G20" s="305"/>
      <c r="H20" s="305"/>
      <c r="I20" s="308"/>
      <c r="J20" s="308"/>
      <c r="K20" s="302"/>
      <c r="L20" s="302"/>
      <c r="M20" s="264"/>
      <c r="N20" s="268"/>
      <c r="O20" s="271"/>
      <c r="P20" s="391"/>
      <c r="Q20" s="62">
        <v>0.29166666666666669</v>
      </c>
    </row>
    <row r="21" spans="1:26" ht="19.5" customHeight="1" x14ac:dyDescent="0.2">
      <c r="A21" s="275" t="s">
        <v>22</v>
      </c>
      <c r="B21" s="278">
        <f>SUM(B9+1)</f>
        <v>45874</v>
      </c>
      <c r="C21" s="294" t="s">
        <v>1725</v>
      </c>
      <c r="D21" s="295"/>
      <c r="E21" s="300"/>
      <c r="F21" s="300"/>
      <c r="G21" s="303">
        <v>0.33124999999999999</v>
      </c>
      <c r="H21" s="303">
        <v>0.52083333333333337</v>
      </c>
      <c r="I21" s="306">
        <v>0.55208333333333337</v>
      </c>
      <c r="J21" s="306">
        <v>0.6875</v>
      </c>
      <c r="K21" s="300"/>
      <c r="L21" s="300"/>
      <c r="M21" s="263">
        <f>(F31-E31)+(L31-K31)</f>
        <v>0</v>
      </c>
      <c r="N21" s="266">
        <f>(H21-G21)</f>
        <v>0.18958333333333338</v>
      </c>
      <c r="O21" s="269">
        <f>(J21-I21)</f>
        <v>0.13541666666666663</v>
      </c>
      <c r="P21" s="389">
        <f>SUM(M21:O31)</f>
        <v>0.32500000000000001</v>
      </c>
      <c r="R21" s="169" t="s">
        <v>1605</v>
      </c>
      <c r="S21" t="s">
        <v>25</v>
      </c>
    </row>
    <row r="22" spans="1:26" ht="19.5" customHeight="1" x14ac:dyDescent="0.2">
      <c r="A22" s="276"/>
      <c r="B22" s="279"/>
      <c r="C22" s="296"/>
      <c r="D22" s="297"/>
      <c r="E22" s="301"/>
      <c r="F22" s="301"/>
      <c r="G22" s="304"/>
      <c r="H22" s="304"/>
      <c r="I22" s="307"/>
      <c r="J22" s="307"/>
      <c r="K22" s="301"/>
      <c r="L22" s="301"/>
      <c r="M22" s="265"/>
      <c r="N22" s="267"/>
      <c r="O22" s="270"/>
      <c r="P22" s="390"/>
      <c r="S22" s="34" t="s">
        <v>661</v>
      </c>
    </row>
    <row r="23" spans="1:26" ht="19.5" customHeight="1" x14ac:dyDescent="0.2">
      <c r="A23" s="276"/>
      <c r="B23" s="279"/>
      <c r="C23" s="296"/>
      <c r="D23" s="297"/>
      <c r="E23" s="301"/>
      <c r="F23" s="301"/>
      <c r="G23" s="304"/>
      <c r="H23" s="304"/>
      <c r="I23" s="307"/>
      <c r="J23" s="307"/>
      <c r="K23" s="301"/>
      <c r="L23" s="301"/>
      <c r="M23" s="265"/>
      <c r="N23" s="267"/>
      <c r="O23" s="270"/>
      <c r="P23" s="390"/>
      <c r="S23" s="34" t="s">
        <v>1719</v>
      </c>
      <c r="Z23" s="202" t="s">
        <v>182</v>
      </c>
    </row>
    <row r="24" spans="1:26" ht="19.5" customHeight="1" x14ac:dyDescent="0.2">
      <c r="A24" s="276"/>
      <c r="B24" s="279"/>
      <c r="C24" s="296"/>
      <c r="D24" s="297"/>
      <c r="E24" s="301"/>
      <c r="F24" s="301"/>
      <c r="G24" s="304"/>
      <c r="H24" s="304"/>
      <c r="I24" s="307"/>
      <c r="J24" s="307"/>
      <c r="K24" s="301"/>
      <c r="L24" s="301"/>
      <c r="M24" s="265"/>
      <c r="N24" s="267"/>
      <c r="O24" s="270"/>
      <c r="P24" s="390"/>
      <c r="R24" t="s">
        <v>52</v>
      </c>
      <c r="S24" s="34" t="s">
        <v>43</v>
      </c>
    </row>
    <row r="25" spans="1:26" ht="19.5" customHeight="1" x14ac:dyDescent="0.2">
      <c r="A25" s="276"/>
      <c r="B25" s="279"/>
      <c r="C25" s="296"/>
      <c r="D25" s="297"/>
      <c r="E25" s="301"/>
      <c r="F25" s="301"/>
      <c r="G25" s="304"/>
      <c r="H25" s="304"/>
      <c r="I25" s="307"/>
      <c r="J25" s="307"/>
      <c r="K25" s="301"/>
      <c r="L25" s="301"/>
      <c r="M25" s="265"/>
      <c r="N25" s="267"/>
      <c r="O25" s="270"/>
      <c r="P25" s="390"/>
      <c r="S25" s="34" t="s">
        <v>1722</v>
      </c>
      <c r="U25" s="202" t="s">
        <v>182</v>
      </c>
    </row>
    <row r="26" spans="1:26" ht="19.5" customHeight="1" x14ac:dyDescent="0.2">
      <c r="A26" s="276"/>
      <c r="B26" s="279"/>
      <c r="C26" s="296"/>
      <c r="D26" s="297"/>
      <c r="E26" s="301"/>
      <c r="F26" s="301"/>
      <c r="G26" s="304"/>
      <c r="H26" s="304"/>
      <c r="I26" s="307"/>
      <c r="J26" s="307"/>
      <c r="K26" s="301"/>
      <c r="L26" s="301"/>
      <c r="M26" s="265"/>
      <c r="N26" s="267"/>
      <c r="O26" s="270"/>
      <c r="P26" s="390"/>
      <c r="R26" t="s">
        <v>1099</v>
      </c>
      <c r="S26" s="34" t="s">
        <v>24</v>
      </c>
      <c r="U26" s="34"/>
    </row>
    <row r="27" spans="1:26" ht="19.5" customHeight="1" x14ac:dyDescent="0.2">
      <c r="A27" s="276"/>
      <c r="B27" s="279"/>
      <c r="C27" s="296"/>
      <c r="D27" s="297"/>
      <c r="E27" s="301"/>
      <c r="F27" s="301"/>
      <c r="G27" s="304"/>
      <c r="H27" s="304"/>
      <c r="I27" s="307"/>
      <c r="J27" s="307"/>
      <c r="K27" s="301"/>
      <c r="L27" s="301"/>
      <c r="M27" s="265"/>
      <c r="N27" s="267"/>
      <c r="O27" s="270"/>
      <c r="P27" s="390"/>
      <c r="S27" s="34" t="s">
        <v>1100</v>
      </c>
      <c r="U27" s="34"/>
    </row>
    <row r="28" spans="1:26" ht="19.5" customHeight="1" x14ac:dyDescent="0.2">
      <c r="A28" s="276"/>
      <c r="B28" s="279"/>
      <c r="C28" s="296"/>
      <c r="D28" s="297"/>
      <c r="E28" s="301"/>
      <c r="F28" s="301"/>
      <c r="G28" s="304"/>
      <c r="H28" s="304"/>
      <c r="I28" s="307"/>
      <c r="J28" s="307"/>
      <c r="K28" s="301"/>
      <c r="L28" s="301"/>
      <c r="M28" s="265"/>
      <c r="N28" s="267"/>
      <c r="O28" s="270"/>
      <c r="P28" s="390"/>
      <c r="S28" s="169" t="s">
        <v>1726</v>
      </c>
      <c r="U28" s="34"/>
    </row>
    <row r="29" spans="1:26" ht="19.5" customHeight="1" x14ac:dyDescent="0.2">
      <c r="A29" s="276"/>
      <c r="B29" s="279"/>
      <c r="C29" s="296"/>
      <c r="D29" s="297"/>
      <c r="E29" s="301"/>
      <c r="F29" s="301"/>
      <c r="G29" s="304"/>
      <c r="H29" s="304"/>
      <c r="I29" s="307"/>
      <c r="J29" s="307"/>
      <c r="K29" s="301"/>
      <c r="L29" s="301"/>
      <c r="M29" s="265"/>
      <c r="N29" s="267"/>
      <c r="O29" s="270"/>
      <c r="P29" s="390"/>
      <c r="S29" s="169"/>
      <c r="T29" t="s">
        <v>712</v>
      </c>
      <c r="U29" s="314" t="s">
        <v>1728</v>
      </c>
      <c r="V29" s="314"/>
      <c r="W29" s="205" t="s">
        <v>644</v>
      </c>
      <c r="X29" s="358" t="s">
        <v>1729</v>
      </c>
      <c r="Y29" s="358"/>
    </row>
    <row r="30" spans="1:26" ht="19.5" customHeight="1" x14ac:dyDescent="0.2">
      <c r="A30" s="276"/>
      <c r="B30" s="279"/>
      <c r="C30" s="296"/>
      <c r="D30" s="297"/>
      <c r="E30" s="301"/>
      <c r="F30" s="301"/>
      <c r="G30" s="304"/>
      <c r="H30" s="304"/>
      <c r="I30" s="307"/>
      <c r="J30" s="307"/>
      <c r="K30" s="301"/>
      <c r="L30" s="301"/>
      <c r="M30" s="265"/>
      <c r="N30" s="267"/>
      <c r="O30" s="270"/>
      <c r="P30" s="390"/>
      <c r="R30" s="169"/>
      <c r="S30" s="34" t="s">
        <v>1770</v>
      </c>
      <c r="U30" s="34"/>
      <c r="W30" s="205" t="s">
        <v>644</v>
      </c>
      <c r="X30" s="240" t="s">
        <v>694</v>
      </c>
      <c r="Y30" s="197">
        <v>1023659</v>
      </c>
    </row>
    <row r="31" spans="1:26" ht="19.5" customHeight="1" x14ac:dyDescent="0.2">
      <c r="A31" s="277"/>
      <c r="B31" s="280"/>
      <c r="C31" s="298"/>
      <c r="D31" s="299"/>
      <c r="E31" s="302"/>
      <c r="F31" s="302"/>
      <c r="G31" s="305"/>
      <c r="H31" s="305"/>
      <c r="I31" s="308"/>
      <c r="J31" s="308"/>
      <c r="K31" s="302"/>
      <c r="L31" s="302"/>
      <c r="M31" s="264"/>
      <c r="N31" s="268"/>
      <c r="O31" s="271"/>
      <c r="P31" s="391"/>
      <c r="Q31" s="62">
        <v>0.29166666666666669</v>
      </c>
    </row>
    <row r="32" spans="1:26" ht="19.5" customHeight="1" x14ac:dyDescent="0.2">
      <c r="A32" s="275" t="s">
        <v>26</v>
      </c>
      <c r="B32" s="278">
        <f>SUM(B21+1)</f>
        <v>45875</v>
      </c>
      <c r="C32" s="288" t="s">
        <v>107</v>
      </c>
      <c r="D32" s="289"/>
      <c r="E32" s="300"/>
      <c r="F32" s="300"/>
      <c r="G32" s="355">
        <v>0</v>
      </c>
      <c r="H32" s="355">
        <v>0</v>
      </c>
      <c r="I32" s="355">
        <v>0</v>
      </c>
      <c r="J32" s="355">
        <v>0</v>
      </c>
      <c r="K32" s="300"/>
      <c r="L32" s="300"/>
      <c r="M32" s="263">
        <f>(F33-E33)+(L33-K33)</f>
        <v>0</v>
      </c>
      <c r="N32" s="348">
        <f>(H32-G32)</f>
        <v>0</v>
      </c>
      <c r="O32" s="348">
        <f>(J32-I32)</f>
        <v>0</v>
      </c>
      <c r="P32" s="348">
        <f>SUM(M32:O33)</f>
        <v>0</v>
      </c>
    </row>
    <row r="33" spans="1:23" ht="19.5" customHeight="1" x14ac:dyDescent="0.2">
      <c r="A33" s="277"/>
      <c r="B33" s="280"/>
      <c r="C33" s="292"/>
      <c r="D33" s="293"/>
      <c r="E33" s="302"/>
      <c r="F33" s="302"/>
      <c r="G33" s="357"/>
      <c r="H33" s="357"/>
      <c r="I33" s="357"/>
      <c r="J33" s="357"/>
      <c r="K33" s="302"/>
      <c r="L33" s="302"/>
      <c r="M33" s="264"/>
      <c r="N33" s="350"/>
      <c r="O33" s="350"/>
      <c r="P33" s="350"/>
      <c r="Q33" s="62">
        <v>0</v>
      </c>
    </row>
    <row r="34" spans="1:23" ht="19.5" customHeight="1" x14ac:dyDescent="0.2">
      <c r="A34" s="275" t="s">
        <v>30</v>
      </c>
      <c r="B34" s="278">
        <f>SUM(B32+1)</f>
        <v>45876</v>
      </c>
      <c r="C34" s="288" t="s">
        <v>107</v>
      </c>
      <c r="D34" s="289"/>
      <c r="E34" s="300"/>
      <c r="F34" s="300"/>
      <c r="G34" s="355">
        <v>0</v>
      </c>
      <c r="H34" s="355">
        <v>0</v>
      </c>
      <c r="I34" s="355">
        <v>0</v>
      </c>
      <c r="J34" s="355">
        <v>0</v>
      </c>
      <c r="K34" s="300"/>
      <c r="L34" s="300"/>
      <c r="M34" s="263">
        <f>(F35-E35)+(L35-K35)</f>
        <v>0</v>
      </c>
      <c r="N34" s="348">
        <f>(H34-G34)</f>
        <v>0</v>
      </c>
      <c r="O34" s="348">
        <f>(J34-I34)</f>
        <v>0</v>
      </c>
      <c r="P34" s="348">
        <f>SUM(M34:O35)</f>
        <v>0</v>
      </c>
    </row>
    <row r="35" spans="1:23" ht="19.5" customHeight="1" x14ac:dyDescent="0.2">
      <c r="A35" s="277"/>
      <c r="B35" s="280"/>
      <c r="C35" s="292"/>
      <c r="D35" s="293"/>
      <c r="E35" s="302"/>
      <c r="F35" s="302"/>
      <c r="G35" s="357"/>
      <c r="H35" s="357"/>
      <c r="I35" s="357"/>
      <c r="J35" s="357"/>
      <c r="K35" s="302"/>
      <c r="L35" s="302"/>
      <c r="M35" s="264"/>
      <c r="N35" s="350"/>
      <c r="O35" s="350"/>
      <c r="P35" s="350"/>
      <c r="Q35" s="62">
        <v>0</v>
      </c>
    </row>
    <row r="36" spans="1:23" ht="19.5" customHeight="1" x14ac:dyDescent="0.2">
      <c r="A36" s="275" t="s">
        <v>31</v>
      </c>
      <c r="B36" s="278">
        <f>SUM(B34+1)</f>
        <v>45877</v>
      </c>
      <c r="C36" s="288" t="s">
        <v>107</v>
      </c>
      <c r="D36" s="289"/>
      <c r="E36" s="300"/>
      <c r="F36" s="300"/>
      <c r="G36" s="355">
        <v>0</v>
      </c>
      <c r="H36" s="355">
        <v>0</v>
      </c>
      <c r="I36" s="355">
        <v>0</v>
      </c>
      <c r="J36" s="355">
        <v>0</v>
      </c>
      <c r="K36" s="300"/>
      <c r="L36" s="300"/>
      <c r="M36" s="263">
        <f>(F37-E37)+(L37-K37)</f>
        <v>0</v>
      </c>
      <c r="N36" s="348">
        <f>(H36-G36)</f>
        <v>0</v>
      </c>
      <c r="O36" s="348">
        <f>(J36-I36)</f>
        <v>0</v>
      </c>
      <c r="P36" s="348">
        <f>SUM(M36:O37)</f>
        <v>0</v>
      </c>
      <c r="W36" s="34"/>
    </row>
    <row r="37" spans="1:23" ht="19.5" customHeight="1" x14ac:dyDescent="0.2">
      <c r="A37" s="277"/>
      <c r="B37" s="280"/>
      <c r="C37" s="292"/>
      <c r="D37" s="293"/>
      <c r="E37" s="302"/>
      <c r="F37" s="302"/>
      <c r="G37" s="357"/>
      <c r="H37" s="357"/>
      <c r="I37" s="357"/>
      <c r="J37" s="357"/>
      <c r="K37" s="302"/>
      <c r="L37" s="302"/>
      <c r="M37" s="264"/>
      <c r="N37" s="350"/>
      <c r="O37" s="350"/>
      <c r="P37" s="350"/>
      <c r="Q37" s="62">
        <v>0</v>
      </c>
      <c r="W37" s="34"/>
    </row>
    <row r="38" spans="1:23" ht="19.5" customHeight="1" x14ac:dyDescent="0.2">
      <c r="A38" s="35" t="s">
        <v>34</v>
      </c>
      <c r="B38" s="36">
        <f>SUM(B36+1)</f>
        <v>45878</v>
      </c>
      <c r="C38" s="288" t="s">
        <v>108</v>
      </c>
      <c r="D38" s="289"/>
      <c r="E38" s="300"/>
      <c r="F38" s="300"/>
      <c r="G38" s="352"/>
      <c r="H38" s="352"/>
      <c r="I38" s="352"/>
      <c r="J38" s="352"/>
      <c r="K38" s="300"/>
      <c r="L38" s="300"/>
      <c r="M38" s="263"/>
      <c r="N38" s="348"/>
      <c r="O38" s="348"/>
      <c r="P38" s="348"/>
    </row>
    <row r="39" spans="1:23" ht="19.5" customHeight="1" x14ac:dyDescent="0.2">
      <c r="A39" s="37" t="s">
        <v>35</v>
      </c>
      <c r="B39" s="36">
        <f>SUM(B38+1)</f>
        <v>45879</v>
      </c>
      <c r="C39" s="292"/>
      <c r="D39" s="293"/>
      <c r="E39" s="302"/>
      <c r="F39" s="302"/>
      <c r="G39" s="354"/>
      <c r="H39" s="354"/>
      <c r="I39" s="354"/>
      <c r="J39" s="354"/>
      <c r="K39" s="302"/>
      <c r="L39" s="302"/>
      <c r="M39" s="264"/>
      <c r="N39" s="350"/>
      <c r="O39" s="350"/>
      <c r="P39" s="350"/>
    </row>
    <row r="40" spans="1:23" ht="30" customHeight="1" x14ac:dyDescent="0.2">
      <c r="A40" s="38"/>
      <c r="B40" s="38"/>
      <c r="C40" s="38"/>
      <c r="D40" s="38"/>
      <c r="E40" s="39"/>
      <c r="F40" s="40"/>
      <c r="G40" s="40"/>
      <c r="H40" s="38"/>
      <c r="I40" s="38"/>
      <c r="J40" s="38"/>
      <c r="K40" s="41"/>
      <c r="L40" s="41"/>
      <c r="M40" s="41"/>
      <c r="N40" s="38"/>
    </row>
    <row r="41" spans="1:23" ht="30.75" customHeight="1" x14ac:dyDescent="0.2">
      <c r="A41" s="38"/>
      <c r="B41" s="38"/>
      <c r="C41" s="38"/>
      <c r="D41" s="38"/>
      <c r="F41" s="38"/>
      <c r="G41" s="38"/>
      <c r="H41" s="38"/>
      <c r="I41" s="38"/>
      <c r="J41" s="281" t="s">
        <v>36</v>
      </c>
      <c r="K41" s="281"/>
      <c r="L41" s="281"/>
      <c r="M41" s="108">
        <f>SUM(M9+M21+M32+M34+M36+M38+M39)</f>
        <v>0</v>
      </c>
      <c r="N41" s="110">
        <f>SUM(N9+N21+N32+N34+N36+N38+N39)</f>
        <v>0.3708333333333334</v>
      </c>
      <c r="O41" s="109">
        <f>SUM(O9+O21+O32+O34+O36+O38+O39)</f>
        <v>0.28888888888888886</v>
      </c>
      <c r="P41" s="111">
        <f>SUM(P9+P21+P32+P34+P36+P38+P39)</f>
        <v>0.65972222222222232</v>
      </c>
    </row>
    <row r="42" spans="1:23" ht="30.75" customHeight="1" x14ac:dyDescent="0.2">
      <c r="A42" s="38"/>
      <c r="B42" s="38"/>
      <c r="C42" s="38"/>
      <c r="D42" s="38"/>
      <c r="F42" s="38"/>
      <c r="G42" s="38"/>
      <c r="H42" s="38"/>
      <c r="I42" s="38"/>
      <c r="J42" s="281" t="s">
        <v>37</v>
      </c>
      <c r="K42" s="281"/>
      <c r="L42" s="282"/>
      <c r="M42" s="42"/>
      <c r="N42" s="51">
        <f>SUM(Q9:Q39)</f>
        <v>0.58333333333333337</v>
      </c>
      <c r="O42" s="43"/>
    </row>
    <row r="43" spans="1:23" ht="30.75" customHeight="1" x14ac:dyDescent="0.2">
      <c r="A43" s="38"/>
      <c r="B43" s="38"/>
      <c r="C43" s="38"/>
      <c r="D43" s="38"/>
      <c r="F43" s="38"/>
      <c r="G43" s="38"/>
      <c r="H43" s="38"/>
      <c r="I43" s="38"/>
      <c r="J43" s="281" t="s">
        <v>38</v>
      </c>
      <c r="K43" s="281"/>
      <c r="L43" s="282"/>
      <c r="M43" s="42"/>
      <c r="N43" s="51">
        <f>SUM(P41-N42)</f>
        <v>7.6388888888888951E-2</v>
      </c>
      <c r="O43" s="43"/>
    </row>
    <row r="44" spans="1:23" ht="30.75" customHeight="1" x14ac:dyDescent="0.2">
      <c r="A44" s="38"/>
      <c r="B44" s="38"/>
      <c r="C44" s="38"/>
      <c r="D44" s="38"/>
      <c r="F44" s="38"/>
      <c r="G44" s="38"/>
      <c r="H44" s="38"/>
      <c r="I44" s="38"/>
      <c r="J44" s="281" t="s">
        <v>39</v>
      </c>
      <c r="K44" s="281"/>
      <c r="L44" s="282"/>
      <c r="M44" s="42"/>
      <c r="N44" s="51">
        <f>'SEM31'!N121</f>
        <v>11.203472222222222</v>
      </c>
      <c r="O44" s="43"/>
    </row>
    <row r="45" spans="1:23" ht="30.75" customHeight="1" x14ac:dyDescent="0.2">
      <c r="H45" s="38"/>
      <c r="I45" s="38"/>
      <c r="J45" s="281" t="s">
        <v>40</v>
      </c>
      <c r="K45" s="281"/>
      <c r="L45" s="282"/>
      <c r="M45" s="44"/>
      <c r="N45" s="52">
        <f>N43+N44</f>
        <v>11.279861111111112</v>
      </c>
      <c r="O45" s="45"/>
    </row>
    <row r="52" spans="6:9" x14ac:dyDescent="0.2">
      <c r="F52" s="38"/>
      <c r="G52" s="38"/>
      <c r="H52" s="38"/>
      <c r="I52" s="38"/>
    </row>
    <row r="53" spans="6:9" x14ac:dyDescent="0.2">
      <c r="F53" s="38"/>
      <c r="G53" s="38"/>
      <c r="H53" s="38"/>
      <c r="I53" s="38"/>
    </row>
    <row r="54" spans="6:9" x14ac:dyDescent="0.2">
      <c r="F54" s="38"/>
      <c r="G54" s="38"/>
      <c r="H54" s="38"/>
      <c r="I54" s="38"/>
    </row>
    <row r="55" spans="6:9" x14ac:dyDescent="0.2">
      <c r="F55" s="38"/>
      <c r="G55" s="38"/>
      <c r="H55" s="38"/>
      <c r="I55" s="38"/>
    </row>
    <row r="56" spans="6:9" x14ac:dyDescent="0.2">
      <c r="F56" s="38"/>
      <c r="G56" s="38"/>
      <c r="H56" s="38"/>
      <c r="I56" s="38"/>
    </row>
    <row r="57" spans="6:9" x14ac:dyDescent="0.2">
      <c r="F57" s="38"/>
      <c r="G57" s="38"/>
      <c r="H57" s="38"/>
      <c r="I57" s="38"/>
    </row>
  </sheetData>
  <mergeCells count="102">
    <mergeCell ref="U19:V19"/>
    <mergeCell ref="U29:V29"/>
    <mergeCell ref="X29:Y29"/>
    <mergeCell ref="M38:M39"/>
    <mergeCell ref="N38:N39"/>
    <mergeCell ref="O38:O39"/>
    <mergeCell ref="P38:P39"/>
    <mergeCell ref="K38:K39"/>
    <mergeCell ref="L38:L39"/>
    <mergeCell ref="P9:P20"/>
    <mergeCell ref="M21:M31"/>
    <mergeCell ref="N21:N31"/>
    <mergeCell ref="O21:O31"/>
    <mergeCell ref="P21:P31"/>
    <mergeCell ref="M36:M37"/>
    <mergeCell ref="N36:N37"/>
    <mergeCell ref="O36:O37"/>
    <mergeCell ref="P36:P37"/>
    <mergeCell ref="M32:M33"/>
    <mergeCell ref="N32:N33"/>
    <mergeCell ref="O32:O33"/>
    <mergeCell ref="P32:P33"/>
    <mergeCell ref="M34:M35"/>
    <mergeCell ref="N34:N35"/>
    <mergeCell ref="K34:K35"/>
    <mergeCell ref="L34:L35"/>
    <mergeCell ref="K36:K37"/>
    <mergeCell ref="L36:L37"/>
    <mergeCell ref="G38:G39"/>
    <mergeCell ref="H38:H39"/>
    <mergeCell ref="I38:I39"/>
    <mergeCell ref="J38:J39"/>
    <mergeCell ref="C38:D39"/>
    <mergeCell ref="E38:E39"/>
    <mergeCell ref="F38:F39"/>
    <mergeCell ref="C34:D35"/>
    <mergeCell ref="C36:D37"/>
    <mergeCell ref="I34:I35"/>
    <mergeCell ref="I36:I37"/>
    <mergeCell ref="E34:E35"/>
    <mergeCell ref="F34:F35"/>
    <mergeCell ref="E36:E37"/>
    <mergeCell ref="F36:F37"/>
    <mergeCell ref="G34:G35"/>
    <mergeCell ref="G36:G37"/>
    <mergeCell ref="H9:H20"/>
    <mergeCell ref="H21:H31"/>
    <mergeCell ref="H32:H33"/>
    <mergeCell ref="H34:H35"/>
    <mergeCell ref="H36:H37"/>
    <mergeCell ref="J9:J20"/>
    <mergeCell ref="J21:J31"/>
    <mergeCell ref="J32:J33"/>
    <mergeCell ref="J34:J35"/>
    <mergeCell ref="J36:J37"/>
    <mergeCell ref="I32:I33"/>
    <mergeCell ref="C9:D20"/>
    <mergeCell ref="E9:E20"/>
    <mergeCell ref="F9:F20"/>
    <mergeCell ref="E21:E31"/>
    <mergeCell ref="F21:F31"/>
    <mergeCell ref="C21:D31"/>
    <mergeCell ref="G9:G20"/>
    <mergeCell ref="G21:G31"/>
    <mergeCell ref="G32:G33"/>
    <mergeCell ref="C32:D33"/>
    <mergeCell ref="E32:E33"/>
    <mergeCell ref="F32:F33"/>
    <mergeCell ref="N9:N20"/>
    <mergeCell ref="O9:O20"/>
    <mergeCell ref="I9:I20"/>
    <mergeCell ref="I21:I31"/>
    <mergeCell ref="K9:K20"/>
    <mergeCell ref="L9:L20"/>
    <mergeCell ref="K21:K31"/>
    <mergeCell ref="L21:L31"/>
    <mergeCell ref="K32:K33"/>
    <mergeCell ref="L32:L33"/>
    <mergeCell ref="O34:O35"/>
    <mergeCell ref="P34:P35"/>
    <mergeCell ref="Q6:Q7"/>
    <mergeCell ref="A1:N1"/>
    <mergeCell ref="G6:H6"/>
    <mergeCell ref="I6:J6"/>
    <mergeCell ref="K6:L6"/>
    <mergeCell ref="M6:P6"/>
    <mergeCell ref="J45:L45"/>
    <mergeCell ref="J41:L41"/>
    <mergeCell ref="J42:L42"/>
    <mergeCell ref="J43:L43"/>
    <mergeCell ref="J44:L44"/>
    <mergeCell ref="A36:A37"/>
    <mergeCell ref="B9:B20"/>
    <mergeCell ref="B21:B31"/>
    <mergeCell ref="B32:B33"/>
    <mergeCell ref="B34:B35"/>
    <mergeCell ref="B36:B37"/>
    <mergeCell ref="A9:A20"/>
    <mergeCell ref="A21:A31"/>
    <mergeCell ref="A32:A33"/>
    <mergeCell ref="A34:A35"/>
    <mergeCell ref="M9:M20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53" orientation="landscape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Feuil93">
    <pageSetUpPr fitToPage="1"/>
  </sheetPr>
  <dimension ref="A1:W38"/>
  <sheetViews>
    <sheetView topLeftCell="A3" zoomScale="90" workbookViewId="0">
      <selection activeCell="U10" sqref="U10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</cols>
  <sheetData>
    <row r="1" spans="1:18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18" ht="60.6" hidden="1" customHeight="1" x14ac:dyDescent="0.2"/>
    <row r="3" spans="1:18" s="3" customFormat="1" ht="12.75" customHeight="1" x14ac:dyDescent="0.2">
      <c r="K3" s="4"/>
      <c r="L3" s="4"/>
      <c r="M3" s="4"/>
      <c r="O3" s="5"/>
      <c r="P3" s="5"/>
      <c r="Q3" s="60"/>
    </row>
    <row r="4" spans="1:18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18" ht="39" customHeight="1" x14ac:dyDescent="0.2">
      <c r="A5" s="12" t="s">
        <v>109</v>
      </c>
      <c r="B5" s="13" t="s">
        <v>3</v>
      </c>
      <c r="C5" s="14">
        <f>SUM('SEM32'!B39+1)</f>
        <v>45880</v>
      </c>
      <c r="D5" s="15" t="s">
        <v>4</v>
      </c>
      <c r="E5" s="16">
        <f>SUM(B20)</f>
        <v>45886</v>
      </c>
      <c r="F5" s="17"/>
      <c r="G5" s="17"/>
      <c r="H5" s="17"/>
      <c r="I5" s="17"/>
      <c r="J5" s="17"/>
      <c r="K5" s="18"/>
      <c r="L5" s="18"/>
      <c r="P5" s="19"/>
    </row>
    <row r="6" spans="1:18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18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18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18" ht="19.5" customHeight="1" x14ac:dyDescent="0.2">
      <c r="A9" s="275" t="s">
        <v>20</v>
      </c>
      <c r="B9" s="278">
        <f>SUM(C5)</f>
        <v>45880</v>
      </c>
      <c r="C9" s="288" t="s">
        <v>108</v>
      </c>
      <c r="D9" s="289"/>
      <c r="E9" s="126"/>
      <c r="F9" s="123"/>
      <c r="G9" s="123"/>
      <c r="H9" s="123"/>
      <c r="I9" s="123"/>
      <c r="J9" s="123"/>
      <c r="K9" s="123"/>
      <c r="L9" s="123"/>
      <c r="M9" s="348">
        <f>(F10-E10)+(L10-K10)</f>
        <v>0</v>
      </c>
      <c r="N9" s="348">
        <f>(H10-G10)+(J10-I10)</f>
        <v>0</v>
      </c>
      <c r="O9" s="348">
        <f>(H9-G9)+(J9-I9)</f>
        <v>0</v>
      </c>
      <c r="P9" s="348">
        <f>SUM(M9:O10)</f>
        <v>0</v>
      </c>
    </row>
    <row r="10" spans="1:18" ht="19.5" customHeight="1" x14ac:dyDescent="0.2">
      <c r="A10" s="277"/>
      <c r="B10" s="280"/>
      <c r="C10" s="292"/>
      <c r="D10" s="293"/>
      <c r="E10" s="127"/>
      <c r="F10" s="124"/>
      <c r="G10" s="124"/>
      <c r="H10" s="124"/>
      <c r="I10" s="124"/>
      <c r="J10" s="124"/>
      <c r="K10" s="124"/>
      <c r="L10" s="124"/>
      <c r="M10" s="350"/>
      <c r="N10" s="350"/>
      <c r="O10" s="350"/>
      <c r="P10" s="350"/>
      <c r="Q10" s="62">
        <v>0</v>
      </c>
    </row>
    <row r="11" spans="1:18" s="34" customFormat="1" ht="19.5" customHeight="1" x14ac:dyDescent="0.25">
      <c r="A11" s="346" t="s">
        <v>22</v>
      </c>
      <c r="B11" s="441">
        <f>SUM(B9+1)</f>
        <v>45881</v>
      </c>
      <c r="C11" s="288" t="s">
        <v>108</v>
      </c>
      <c r="D11" s="289"/>
      <c r="E11" s="122"/>
      <c r="F11" s="122"/>
      <c r="G11" s="121"/>
      <c r="H11" s="121"/>
      <c r="I11" s="121"/>
      <c r="J11" s="121"/>
      <c r="K11" s="122"/>
      <c r="L11" s="122"/>
      <c r="M11" s="437">
        <f>(F12-E12)+(L12-K12)</f>
        <v>0</v>
      </c>
      <c r="N11" s="348">
        <f>(H12-G12)+(J12-I12)</f>
        <v>0</v>
      </c>
      <c r="O11" s="348">
        <f>(H11-G11)+(J11-I11)</f>
        <v>0</v>
      </c>
      <c r="P11" s="348">
        <f>SUM(M11:O12)</f>
        <v>0</v>
      </c>
      <c r="Q11" s="59"/>
      <c r="R11" s="57"/>
    </row>
    <row r="12" spans="1:18" s="34" customFormat="1" ht="19.5" customHeight="1" x14ac:dyDescent="0.4">
      <c r="A12" s="440"/>
      <c r="B12" s="442"/>
      <c r="C12" s="292"/>
      <c r="D12" s="293"/>
      <c r="E12" s="122"/>
      <c r="F12" s="122"/>
      <c r="G12" s="122"/>
      <c r="H12" s="122"/>
      <c r="I12" s="122"/>
      <c r="J12" s="122"/>
      <c r="K12" s="122"/>
      <c r="L12" s="122"/>
      <c r="M12" s="439"/>
      <c r="N12" s="350"/>
      <c r="O12" s="350"/>
      <c r="P12" s="350"/>
      <c r="Q12" s="62">
        <v>0</v>
      </c>
      <c r="R12" s="56"/>
    </row>
    <row r="13" spans="1:18" ht="19.5" customHeight="1" x14ac:dyDescent="0.2">
      <c r="A13" s="275" t="s">
        <v>26</v>
      </c>
      <c r="B13" s="278">
        <f>SUM(B11+1)</f>
        <v>45882</v>
      </c>
      <c r="C13" s="288" t="s">
        <v>108</v>
      </c>
      <c r="D13" s="289"/>
      <c r="E13" s="126"/>
      <c r="F13" s="126"/>
      <c r="G13" s="123"/>
      <c r="H13" s="123"/>
      <c r="I13" s="123"/>
      <c r="J13" s="123"/>
      <c r="K13" s="126"/>
      <c r="L13" s="126"/>
      <c r="M13" s="348">
        <f>(F14-E14)+(L14-K14)</f>
        <v>0</v>
      </c>
      <c r="N13" s="348">
        <f>(H14-G14)+(J14-I14)</f>
        <v>0</v>
      </c>
      <c r="O13" s="348">
        <f>(H13-G13)+(J13-I13)</f>
        <v>0</v>
      </c>
      <c r="P13" s="348">
        <f>SUM(M13:O14)</f>
        <v>0</v>
      </c>
    </row>
    <row r="14" spans="1:18" ht="19.5" customHeight="1" x14ac:dyDescent="0.2">
      <c r="A14" s="277"/>
      <c r="B14" s="280"/>
      <c r="C14" s="292"/>
      <c r="D14" s="293"/>
      <c r="E14" s="127"/>
      <c r="F14" s="127"/>
      <c r="G14" s="127"/>
      <c r="H14" s="127"/>
      <c r="I14" s="127"/>
      <c r="J14" s="127"/>
      <c r="K14" s="127"/>
      <c r="L14" s="127"/>
      <c r="M14" s="350"/>
      <c r="N14" s="350"/>
      <c r="O14" s="350"/>
      <c r="P14" s="350"/>
      <c r="Q14" s="62">
        <v>0</v>
      </c>
    </row>
    <row r="15" spans="1:18" ht="19.5" customHeight="1" x14ac:dyDescent="0.2">
      <c r="A15" s="275" t="s">
        <v>30</v>
      </c>
      <c r="B15" s="278">
        <f>SUM(B13+1)</f>
        <v>45883</v>
      </c>
      <c r="C15" s="288" t="s">
        <v>108</v>
      </c>
      <c r="D15" s="289"/>
      <c r="E15" s="122"/>
      <c r="F15" s="122"/>
      <c r="G15" s="121"/>
      <c r="H15" s="121"/>
      <c r="I15" s="121"/>
      <c r="J15" s="121"/>
      <c r="K15" s="122"/>
      <c r="L15" s="122"/>
      <c r="M15" s="437">
        <f>(F16-E16)+(L16-K16)</f>
        <v>0</v>
      </c>
      <c r="N15" s="348">
        <f>(H16-G16)+(J16-I16)</f>
        <v>0</v>
      </c>
      <c r="O15" s="348">
        <f>(H15-G15)+(J15-I15)</f>
        <v>0</v>
      </c>
      <c r="P15" s="348">
        <f>SUM(M15:O16)</f>
        <v>0</v>
      </c>
    </row>
    <row r="16" spans="1:18" ht="19.5" customHeight="1" x14ac:dyDescent="0.2">
      <c r="A16" s="277"/>
      <c r="B16" s="280"/>
      <c r="C16" s="292"/>
      <c r="D16" s="293"/>
      <c r="E16" s="122"/>
      <c r="F16" s="122"/>
      <c r="G16" s="122"/>
      <c r="H16" s="122"/>
      <c r="I16" s="121"/>
      <c r="J16" s="122"/>
      <c r="K16" s="122"/>
      <c r="L16" s="122"/>
      <c r="M16" s="439"/>
      <c r="N16" s="350"/>
      <c r="O16" s="350"/>
      <c r="P16" s="350"/>
      <c r="Q16" s="62">
        <v>0</v>
      </c>
    </row>
    <row r="17" spans="1:23" ht="19.5" customHeight="1" x14ac:dyDescent="0.2">
      <c r="A17" s="275" t="s">
        <v>31</v>
      </c>
      <c r="B17" s="278">
        <f>SUM(B15+1)</f>
        <v>45884</v>
      </c>
      <c r="C17" s="288" t="s">
        <v>108</v>
      </c>
      <c r="D17" s="289"/>
      <c r="E17" s="126"/>
      <c r="F17" s="126"/>
      <c r="G17" s="123"/>
      <c r="H17" s="123"/>
      <c r="I17" s="123"/>
      <c r="J17" s="123"/>
      <c r="K17" s="126"/>
      <c r="L17" s="126"/>
      <c r="M17" s="348">
        <f>(F18-E18)+(L18-K18)</f>
        <v>0</v>
      </c>
      <c r="N17" s="348">
        <f>(H18-G18)+(J18-I18)</f>
        <v>0</v>
      </c>
      <c r="O17" s="348">
        <f>(H17-G17)+(J17-I17)</f>
        <v>0</v>
      </c>
      <c r="P17" s="348">
        <f>SUM(M17:O18)</f>
        <v>0</v>
      </c>
      <c r="W17" s="34"/>
    </row>
    <row r="18" spans="1:23" ht="19.5" customHeight="1" x14ac:dyDescent="0.2">
      <c r="A18" s="277"/>
      <c r="B18" s="280"/>
      <c r="C18" s="292"/>
      <c r="D18" s="293"/>
      <c r="E18" s="127"/>
      <c r="F18" s="124"/>
      <c r="G18" s="124"/>
      <c r="H18" s="124"/>
      <c r="I18" s="124"/>
      <c r="J18" s="124"/>
      <c r="K18" s="124"/>
      <c r="L18" s="124"/>
      <c r="M18" s="350"/>
      <c r="N18" s="350"/>
      <c r="O18" s="350"/>
      <c r="P18" s="350"/>
      <c r="Q18" s="62">
        <v>0</v>
      </c>
      <c r="W18" s="34"/>
    </row>
    <row r="19" spans="1:23" ht="19.5" customHeight="1" x14ac:dyDescent="0.2">
      <c r="A19" s="35" t="s">
        <v>34</v>
      </c>
      <c r="B19" s="36">
        <f>SUM(B17+1)</f>
        <v>45885</v>
      </c>
      <c r="C19" s="288" t="s">
        <v>108</v>
      </c>
      <c r="D19" s="289"/>
      <c r="E19" s="128"/>
      <c r="F19" s="124"/>
      <c r="G19" s="124"/>
      <c r="H19" s="124"/>
      <c r="I19" s="124"/>
      <c r="J19" s="124"/>
      <c r="K19" s="124"/>
      <c r="L19" s="129"/>
      <c r="M19" s="130"/>
      <c r="N19" s="130"/>
      <c r="O19" s="130"/>
      <c r="P19" s="130"/>
    </row>
    <row r="20" spans="1:23" ht="19.5" customHeight="1" x14ac:dyDescent="0.2">
      <c r="A20" s="37" t="s">
        <v>35</v>
      </c>
      <c r="B20" s="36">
        <f>SUM(B19+1)</f>
        <v>45886</v>
      </c>
      <c r="C20" s="292"/>
      <c r="D20" s="293"/>
      <c r="E20" s="131"/>
      <c r="F20" s="130"/>
      <c r="G20" s="130"/>
      <c r="H20" s="130"/>
      <c r="I20" s="130"/>
      <c r="J20" s="130"/>
      <c r="K20" s="130"/>
      <c r="L20" s="132"/>
      <c r="M20" s="130"/>
      <c r="N20" s="130"/>
      <c r="O20" s="130"/>
      <c r="P20" s="130"/>
    </row>
    <row r="21" spans="1:23" ht="30" customHeight="1" x14ac:dyDescent="0.2">
      <c r="A21" s="38"/>
      <c r="B21" s="38"/>
      <c r="C21" s="38"/>
      <c r="D21" s="38"/>
      <c r="E21" s="39"/>
      <c r="F21" s="40"/>
      <c r="G21" s="40"/>
      <c r="H21" s="38"/>
      <c r="I21" s="38"/>
      <c r="J21" s="38"/>
      <c r="K21" s="41"/>
      <c r="L21" s="41"/>
      <c r="M21" s="41"/>
      <c r="N21" s="38"/>
    </row>
    <row r="22" spans="1:23" ht="30.75" customHeight="1" x14ac:dyDescent="0.2">
      <c r="A22" s="38"/>
      <c r="B22" s="38"/>
      <c r="C22" s="38"/>
      <c r="D22" s="38"/>
      <c r="F22" s="38"/>
      <c r="G22" s="38"/>
      <c r="H22" s="38"/>
      <c r="I22" s="38"/>
      <c r="J22" s="281" t="s">
        <v>36</v>
      </c>
      <c r="K22" s="281"/>
      <c r="L22" s="281"/>
      <c r="M22" s="49">
        <f>SUM(M9+M11+M13+M15+M17+M19+M20)</f>
        <v>0</v>
      </c>
      <c r="N22" s="49">
        <f>SUM(N9+N11+N13+N15+N17+N19+N20)</f>
        <v>0</v>
      </c>
      <c r="O22" s="49">
        <f>SUM(O9+O11+O13+O15+O17+O19+O20)</f>
        <v>0</v>
      </c>
      <c r="P22" s="50">
        <f>SUM(P9+P11+P13+P15+P17+P19+P20)</f>
        <v>0</v>
      </c>
    </row>
    <row r="23" spans="1:23" ht="30.75" customHeight="1" x14ac:dyDescent="0.2">
      <c r="A23" s="38"/>
      <c r="B23" s="38"/>
      <c r="C23" s="38"/>
      <c r="D23" s="38"/>
      <c r="F23" s="38"/>
      <c r="G23" s="38"/>
      <c r="H23" s="38"/>
      <c r="I23" s="38"/>
      <c r="J23" s="281" t="s">
        <v>37</v>
      </c>
      <c r="K23" s="281"/>
      <c r="L23" s="282"/>
      <c r="M23" s="42"/>
      <c r="N23" s="51">
        <f>SUM(Q9:Q20)</f>
        <v>0</v>
      </c>
      <c r="O23" s="43"/>
    </row>
    <row r="24" spans="1:23" ht="30.75" customHeight="1" x14ac:dyDescent="0.2">
      <c r="A24" s="38"/>
      <c r="B24" s="38"/>
      <c r="C24" s="38"/>
      <c r="D24" s="38"/>
      <c r="F24" s="38"/>
      <c r="G24" s="38"/>
      <c r="H24" s="38"/>
      <c r="I24" s="38"/>
      <c r="J24" s="281" t="s">
        <v>38</v>
      </c>
      <c r="K24" s="281"/>
      <c r="L24" s="282"/>
      <c r="M24" s="42"/>
      <c r="N24" s="51">
        <f>SUM(P22-N23)</f>
        <v>0</v>
      </c>
      <c r="O24" s="43"/>
    </row>
    <row r="25" spans="1:23" ht="30.75" customHeight="1" x14ac:dyDescent="0.2">
      <c r="A25" s="38"/>
      <c r="B25" s="38"/>
      <c r="C25" s="38"/>
      <c r="D25" s="38"/>
      <c r="F25" s="38"/>
      <c r="G25" s="38"/>
      <c r="H25" s="38"/>
      <c r="I25" s="38"/>
      <c r="J25" s="281" t="s">
        <v>39</v>
      </c>
      <c r="K25" s="281"/>
      <c r="L25" s="282"/>
      <c r="M25" s="42"/>
      <c r="N25" s="51">
        <f>'SEM32'!N45</f>
        <v>11.279861111111112</v>
      </c>
      <c r="O25" s="43"/>
    </row>
    <row r="26" spans="1:23" ht="30.75" customHeight="1" x14ac:dyDescent="0.2">
      <c r="H26" s="38"/>
      <c r="I26" s="38"/>
      <c r="J26" s="281" t="s">
        <v>40</v>
      </c>
      <c r="K26" s="281"/>
      <c r="L26" s="282"/>
      <c r="M26" s="44"/>
      <c r="N26" s="52">
        <f>N24+N25</f>
        <v>11.279861111111112</v>
      </c>
      <c r="O26" s="45"/>
    </row>
    <row r="33" spans="6:9" x14ac:dyDescent="0.2">
      <c r="F33" s="38"/>
      <c r="G33" s="38"/>
      <c r="H33" s="38"/>
      <c r="I33" s="38"/>
    </row>
    <row r="34" spans="6:9" x14ac:dyDescent="0.2">
      <c r="F34" s="38"/>
      <c r="G34" s="38"/>
      <c r="H34" s="38"/>
      <c r="I34" s="38"/>
    </row>
    <row r="35" spans="6:9" x14ac:dyDescent="0.2">
      <c r="F35" s="38"/>
      <c r="G35" s="38"/>
      <c r="H35" s="38"/>
      <c r="I35" s="38"/>
    </row>
    <row r="36" spans="6:9" x14ac:dyDescent="0.2">
      <c r="F36" s="38"/>
      <c r="G36" s="38"/>
      <c r="H36" s="38"/>
      <c r="I36" s="38"/>
    </row>
    <row r="37" spans="6:9" x14ac:dyDescent="0.2">
      <c r="F37" s="38"/>
      <c r="G37" s="38"/>
      <c r="H37" s="38"/>
      <c r="I37" s="38"/>
    </row>
    <row r="38" spans="6:9" x14ac:dyDescent="0.2">
      <c r="F38" s="38"/>
      <c r="G38" s="38"/>
      <c r="H38" s="38"/>
      <c r="I38" s="38"/>
    </row>
  </sheetData>
  <mergeCells count="47">
    <mergeCell ref="Q6:Q7"/>
    <mergeCell ref="M17:M18"/>
    <mergeCell ref="N17:N18"/>
    <mergeCell ref="O17:O18"/>
    <mergeCell ref="P17:P18"/>
    <mergeCell ref="M15:M16"/>
    <mergeCell ref="N15:N16"/>
    <mergeCell ref="O15:O16"/>
    <mergeCell ref="P15:P16"/>
    <mergeCell ref="M13:M14"/>
    <mergeCell ref="O13:O14"/>
    <mergeCell ref="P13:P14"/>
    <mergeCell ref="M11:M12"/>
    <mergeCell ref="N11:N12"/>
    <mergeCell ref="O11:O12"/>
    <mergeCell ref="P11:P12"/>
    <mergeCell ref="N13:N14"/>
    <mergeCell ref="A11:A12"/>
    <mergeCell ref="A13:A14"/>
    <mergeCell ref="A15:A16"/>
    <mergeCell ref="J26:L26"/>
    <mergeCell ref="J22:L22"/>
    <mergeCell ref="J23:L23"/>
    <mergeCell ref="J24:L24"/>
    <mergeCell ref="J25:L25"/>
    <mergeCell ref="A17:A18"/>
    <mergeCell ref="B11:B12"/>
    <mergeCell ref="B13:B14"/>
    <mergeCell ref="B15:B16"/>
    <mergeCell ref="B17:B18"/>
    <mergeCell ref="C11:D12"/>
    <mergeCell ref="C13:D14"/>
    <mergeCell ref="A1:N1"/>
    <mergeCell ref="G6:H6"/>
    <mergeCell ref="I6:J6"/>
    <mergeCell ref="K6:L6"/>
    <mergeCell ref="M6:P6"/>
    <mergeCell ref="N9:N10"/>
    <mergeCell ref="O9:O10"/>
    <mergeCell ref="P9:P10"/>
    <mergeCell ref="B9:B10"/>
    <mergeCell ref="C9:D10"/>
    <mergeCell ref="C15:D16"/>
    <mergeCell ref="C17:D18"/>
    <mergeCell ref="C19:D20"/>
    <mergeCell ref="A9:A10"/>
    <mergeCell ref="M9:M10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90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Feuil92">
    <pageSetUpPr fitToPage="1"/>
  </sheetPr>
  <dimension ref="A1:W38"/>
  <sheetViews>
    <sheetView topLeftCell="A3" zoomScale="90" workbookViewId="0">
      <selection activeCell="T16" sqref="T16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</cols>
  <sheetData>
    <row r="1" spans="1:17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17" ht="60.6" hidden="1" customHeight="1" x14ac:dyDescent="0.2"/>
    <row r="3" spans="1:17" s="3" customFormat="1" ht="12.75" customHeight="1" x14ac:dyDescent="0.2">
      <c r="K3" s="4"/>
      <c r="L3" s="4"/>
      <c r="M3" s="4"/>
      <c r="O3" s="5"/>
      <c r="P3" s="5"/>
      <c r="Q3" s="60"/>
    </row>
    <row r="4" spans="1:17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17" ht="39" customHeight="1" x14ac:dyDescent="0.2">
      <c r="A5" s="12" t="s">
        <v>110</v>
      </c>
      <c r="B5" s="13" t="s">
        <v>3</v>
      </c>
      <c r="C5" s="14">
        <f>SUM('SEM33'!B20+1)</f>
        <v>45887</v>
      </c>
      <c r="D5" s="15" t="s">
        <v>4</v>
      </c>
      <c r="E5" s="16">
        <f>SUM(B20)</f>
        <v>45893</v>
      </c>
      <c r="F5" s="17"/>
      <c r="G5" s="17"/>
      <c r="H5" s="17"/>
      <c r="I5" s="17"/>
      <c r="J5" s="17"/>
      <c r="K5" s="18"/>
      <c r="L5" s="18"/>
      <c r="P5" s="19"/>
    </row>
    <row r="6" spans="1:17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17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17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17" ht="19.5" customHeight="1" x14ac:dyDescent="0.2">
      <c r="A9" s="275" t="s">
        <v>20</v>
      </c>
      <c r="B9" s="278">
        <f>SUM(C5)</f>
        <v>45887</v>
      </c>
      <c r="C9" s="288" t="s">
        <v>108</v>
      </c>
      <c r="D9" s="289"/>
      <c r="E9" s="126"/>
      <c r="F9" s="123"/>
      <c r="G9" s="123"/>
      <c r="H9" s="123"/>
      <c r="I9" s="123"/>
      <c r="J9" s="123"/>
      <c r="K9" s="123"/>
      <c r="L9" s="123"/>
      <c r="M9" s="348">
        <f>(F10-E10)+(L10-K10)</f>
        <v>0</v>
      </c>
      <c r="N9" s="348">
        <f>(H10-G10)+(J10-I10)</f>
        <v>0</v>
      </c>
      <c r="O9" s="348">
        <f>(H9-G9)+(J9-I9)</f>
        <v>0</v>
      </c>
      <c r="P9" s="348">
        <f>SUM(M9:O10)</f>
        <v>0</v>
      </c>
    </row>
    <row r="10" spans="1:17" ht="19.5" customHeight="1" x14ac:dyDescent="0.2">
      <c r="A10" s="277"/>
      <c r="B10" s="280"/>
      <c r="C10" s="292"/>
      <c r="D10" s="293"/>
      <c r="E10" s="127"/>
      <c r="F10" s="124"/>
      <c r="G10" s="124"/>
      <c r="H10" s="124"/>
      <c r="I10" s="124"/>
      <c r="J10" s="124"/>
      <c r="K10" s="124"/>
      <c r="L10" s="124"/>
      <c r="M10" s="350"/>
      <c r="N10" s="350"/>
      <c r="O10" s="350"/>
      <c r="P10" s="350"/>
      <c r="Q10" s="62">
        <v>0</v>
      </c>
    </row>
    <row r="11" spans="1:17" ht="19.5" customHeight="1" x14ac:dyDescent="0.2">
      <c r="A11" s="275" t="s">
        <v>22</v>
      </c>
      <c r="B11" s="278">
        <f>SUM(B9+1)</f>
        <v>45888</v>
      </c>
      <c r="C11" s="288" t="s">
        <v>108</v>
      </c>
      <c r="D11" s="289"/>
      <c r="E11" s="122"/>
      <c r="F11" s="133"/>
      <c r="G11" s="121"/>
      <c r="H11" s="121"/>
      <c r="I11" s="121"/>
      <c r="J11" s="121"/>
      <c r="K11" s="122"/>
      <c r="L11" s="122"/>
      <c r="M11" s="437">
        <f>(F12-E12)+(L12-K12)</f>
        <v>0</v>
      </c>
      <c r="N11" s="348">
        <f>(H12-G12)+(J12-I12)</f>
        <v>0</v>
      </c>
      <c r="O11" s="348">
        <f>(H11-G11)+(J11-I11)</f>
        <v>0</v>
      </c>
      <c r="P11" s="348">
        <f>SUM(M11:O12)</f>
        <v>0</v>
      </c>
    </row>
    <row r="12" spans="1:17" ht="19.5" customHeight="1" x14ac:dyDescent="0.2">
      <c r="A12" s="277"/>
      <c r="B12" s="280"/>
      <c r="C12" s="292"/>
      <c r="D12" s="293"/>
      <c r="E12" s="122"/>
      <c r="F12" s="122"/>
      <c r="G12" s="122"/>
      <c r="H12" s="122"/>
      <c r="I12" s="122"/>
      <c r="J12" s="122"/>
      <c r="K12" s="122"/>
      <c r="L12" s="122"/>
      <c r="M12" s="439"/>
      <c r="N12" s="350"/>
      <c r="O12" s="350"/>
      <c r="P12" s="350"/>
      <c r="Q12" s="62">
        <v>0</v>
      </c>
    </row>
    <row r="13" spans="1:17" ht="19.5" customHeight="1" x14ac:dyDescent="0.2">
      <c r="A13" s="275" t="s">
        <v>26</v>
      </c>
      <c r="B13" s="278">
        <f>SUM(B11+1)</f>
        <v>45889</v>
      </c>
      <c r="C13" s="288" t="s">
        <v>108</v>
      </c>
      <c r="D13" s="289"/>
      <c r="E13" s="126"/>
      <c r="F13" s="126"/>
      <c r="G13" s="123"/>
      <c r="H13" s="123"/>
      <c r="I13" s="123"/>
      <c r="J13" s="123"/>
      <c r="K13" s="126"/>
      <c r="L13" s="126"/>
      <c r="M13" s="348">
        <f>(F14-E14)+(L14-K14)</f>
        <v>0</v>
      </c>
      <c r="N13" s="348">
        <f>(H14-G14)+(J14-I14)</f>
        <v>0</v>
      </c>
      <c r="O13" s="348">
        <f>(H13-G13)+(J13-I13)</f>
        <v>0</v>
      </c>
      <c r="P13" s="348">
        <f>SUM(M13:O14)</f>
        <v>0</v>
      </c>
    </row>
    <row r="14" spans="1:17" ht="19.5" customHeight="1" x14ac:dyDescent="0.2">
      <c r="A14" s="277"/>
      <c r="B14" s="280"/>
      <c r="C14" s="292"/>
      <c r="D14" s="293"/>
      <c r="E14" s="127"/>
      <c r="F14" s="127"/>
      <c r="G14" s="127"/>
      <c r="H14" s="127"/>
      <c r="I14" s="127"/>
      <c r="J14" s="127"/>
      <c r="K14" s="127"/>
      <c r="L14" s="127"/>
      <c r="M14" s="350"/>
      <c r="N14" s="350"/>
      <c r="O14" s="350"/>
      <c r="P14" s="350"/>
      <c r="Q14" s="62">
        <v>0</v>
      </c>
    </row>
    <row r="15" spans="1:17" ht="19.5" customHeight="1" x14ac:dyDescent="0.2">
      <c r="A15" s="275" t="s">
        <v>30</v>
      </c>
      <c r="B15" s="278">
        <f>SUM(B13+1)</f>
        <v>45890</v>
      </c>
      <c r="C15" s="288" t="s">
        <v>108</v>
      </c>
      <c r="D15" s="289"/>
      <c r="E15" s="122"/>
      <c r="F15" s="122"/>
      <c r="G15" s="121"/>
      <c r="H15" s="121"/>
      <c r="I15" s="121"/>
      <c r="J15" s="121"/>
      <c r="K15" s="122"/>
      <c r="L15" s="122"/>
      <c r="M15" s="437">
        <f>(F16-E16)+(L16-K16)</f>
        <v>0</v>
      </c>
      <c r="N15" s="348">
        <f>(H16-G16)+(J16-I16)</f>
        <v>0</v>
      </c>
      <c r="O15" s="348">
        <f>(H15-G15)+(J15-I15)</f>
        <v>0</v>
      </c>
      <c r="P15" s="348">
        <f>SUM(M15:O16)</f>
        <v>0</v>
      </c>
    </row>
    <row r="16" spans="1:17" ht="19.5" customHeight="1" x14ac:dyDescent="0.2">
      <c r="A16" s="277"/>
      <c r="B16" s="280"/>
      <c r="C16" s="292"/>
      <c r="D16" s="293"/>
      <c r="E16" s="122"/>
      <c r="F16" s="122"/>
      <c r="G16" s="122"/>
      <c r="H16" s="122"/>
      <c r="I16" s="121"/>
      <c r="J16" s="122"/>
      <c r="K16" s="122"/>
      <c r="L16" s="122"/>
      <c r="M16" s="439"/>
      <c r="N16" s="350"/>
      <c r="O16" s="350"/>
      <c r="P16" s="350"/>
      <c r="Q16" s="62">
        <v>0</v>
      </c>
    </row>
    <row r="17" spans="1:23" ht="19.5" customHeight="1" x14ac:dyDescent="0.2">
      <c r="A17" s="275" t="s">
        <v>31</v>
      </c>
      <c r="B17" s="278">
        <f>SUM(B15+1)</f>
        <v>45891</v>
      </c>
      <c r="C17" s="288" t="s">
        <v>108</v>
      </c>
      <c r="D17" s="289"/>
      <c r="E17" s="126"/>
      <c r="F17" s="126"/>
      <c r="G17" s="123"/>
      <c r="H17" s="123"/>
      <c r="I17" s="123"/>
      <c r="J17" s="123"/>
      <c r="K17" s="126"/>
      <c r="L17" s="126"/>
      <c r="M17" s="348">
        <f>(F18-E18)+(L18-K18)</f>
        <v>0</v>
      </c>
      <c r="N17" s="348">
        <f>(H18-G18)+(J18-I18)</f>
        <v>0</v>
      </c>
      <c r="O17" s="348">
        <f>(H17-G17)+(J17-I17)</f>
        <v>0</v>
      </c>
      <c r="P17" s="348">
        <f>SUM(M17:O18)</f>
        <v>0</v>
      </c>
      <c r="W17" s="34"/>
    </row>
    <row r="18" spans="1:23" ht="19.5" customHeight="1" x14ac:dyDescent="0.2">
      <c r="A18" s="277"/>
      <c r="B18" s="280"/>
      <c r="C18" s="292"/>
      <c r="D18" s="293"/>
      <c r="E18" s="127"/>
      <c r="F18" s="124"/>
      <c r="G18" s="124"/>
      <c r="H18" s="124"/>
      <c r="I18" s="124"/>
      <c r="J18" s="124"/>
      <c r="K18" s="124"/>
      <c r="L18" s="124"/>
      <c r="M18" s="350"/>
      <c r="N18" s="350"/>
      <c r="O18" s="350"/>
      <c r="P18" s="350"/>
      <c r="Q18" s="62">
        <v>0</v>
      </c>
      <c r="W18" s="34"/>
    </row>
    <row r="19" spans="1:23" ht="19.5" customHeight="1" x14ac:dyDescent="0.2">
      <c r="A19" s="35" t="s">
        <v>34</v>
      </c>
      <c r="B19" s="36">
        <f>SUM(B17+1)</f>
        <v>45892</v>
      </c>
      <c r="C19" s="288" t="s">
        <v>108</v>
      </c>
      <c r="D19" s="289"/>
      <c r="E19" s="128"/>
      <c r="F19" s="124"/>
      <c r="G19" s="124"/>
      <c r="H19" s="124"/>
      <c r="I19" s="124"/>
      <c r="J19" s="124"/>
      <c r="K19" s="124"/>
      <c r="L19" s="129"/>
      <c r="M19" s="130"/>
      <c r="N19" s="130"/>
      <c r="O19" s="130"/>
      <c r="P19" s="130"/>
    </row>
    <row r="20" spans="1:23" ht="19.5" customHeight="1" x14ac:dyDescent="0.2">
      <c r="A20" s="37" t="s">
        <v>35</v>
      </c>
      <c r="B20" s="36">
        <f>SUM(B19+1)</f>
        <v>45893</v>
      </c>
      <c r="C20" s="292"/>
      <c r="D20" s="293"/>
      <c r="E20" s="131"/>
      <c r="F20" s="130"/>
      <c r="G20" s="130"/>
      <c r="H20" s="130"/>
      <c r="I20" s="130"/>
      <c r="J20" s="130"/>
      <c r="K20" s="130"/>
      <c r="L20" s="132"/>
      <c r="M20" s="130"/>
      <c r="N20" s="130"/>
      <c r="O20" s="130"/>
      <c r="P20" s="130"/>
    </row>
    <row r="21" spans="1:23" ht="30" customHeight="1" x14ac:dyDescent="0.2">
      <c r="A21" s="38"/>
      <c r="B21" s="38"/>
      <c r="C21" s="38"/>
      <c r="D21" s="38"/>
      <c r="E21" s="39"/>
      <c r="F21" s="40"/>
      <c r="G21" s="40"/>
      <c r="H21" s="38"/>
      <c r="I21" s="38"/>
      <c r="J21" s="38"/>
      <c r="K21" s="41"/>
      <c r="L21" s="41"/>
      <c r="M21" s="41"/>
      <c r="N21" s="38"/>
    </row>
    <row r="22" spans="1:23" ht="30.75" customHeight="1" x14ac:dyDescent="0.2">
      <c r="A22" s="38"/>
      <c r="B22" s="38"/>
      <c r="C22" s="38"/>
      <c r="D22" s="38"/>
      <c r="F22" s="38"/>
      <c r="G22" s="38"/>
      <c r="H22" s="38"/>
      <c r="I22" s="38"/>
      <c r="J22" s="281" t="s">
        <v>36</v>
      </c>
      <c r="K22" s="281"/>
      <c r="L22" s="281"/>
      <c r="M22" s="49">
        <f>SUM(M9+M11+M13+M15+M17+M19+M20)</f>
        <v>0</v>
      </c>
      <c r="N22" s="49">
        <f>SUM(N9+N11+N13+N15+N17+N19+N20)</f>
        <v>0</v>
      </c>
      <c r="O22" s="49">
        <f>SUM(O9+O11+O13+O15+O17+O19+O20)</f>
        <v>0</v>
      </c>
      <c r="P22" s="50">
        <f>SUM(P9+P11+P13+P15+P17+P19+P20)</f>
        <v>0</v>
      </c>
    </row>
    <row r="23" spans="1:23" ht="30.75" customHeight="1" x14ac:dyDescent="0.2">
      <c r="A23" s="38"/>
      <c r="B23" s="38"/>
      <c r="C23" s="38"/>
      <c r="D23" s="38"/>
      <c r="F23" s="38"/>
      <c r="G23" s="38"/>
      <c r="H23" s="38"/>
      <c r="I23" s="38"/>
      <c r="J23" s="281" t="s">
        <v>37</v>
      </c>
      <c r="K23" s="281"/>
      <c r="L23" s="282"/>
      <c r="M23" s="42"/>
      <c r="N23" s="51">
        <f>SUM(Q9:Q20)</f>
        <v>0</v>
      </c>
      <c r="O23" s="43"/>
    </row>
    <row r="24" spans="1:23" ht="30.75" customHeight="1" x14ac:dyDescent="0.2">
      <c r="A24" s="38"/>
      <c r="B24" s="38"/>
      <c r="C24" s="38"/>
      <c r="D24" s="38"/>
      <c r="F24" s="38"/>
      <c r="G24" s="38"/>
      <c r="H24" s="38"/>
      <c r="I24" s="38"/>
      <c r="J24" s="281" t="s">
        <v>38</v>
      </c>
      <c r="K24" s="281"/>
      <c r="L24" s="282"/>
      <c r="M24" s="42"/>
      <c r="N24" s="51">
        <f>SUM(P22-N23)</f>
        <v>0</v>
      </c>
      <c r="O24" s="43"/>
    </row>
    <row r="25" spans="1:23" ht="30.75" customHeight="1" x14ac:dyDescent="0.2">
      <c r="A25" s="38"/>
      <c r="B25" s="38"/>
      <c r="C25" s="38"/>
      <c r="D25" s="38"/>
      <c r="F25" s="38"/>
      <c r="G25" s="38"/>
      <c r="H25" s="38"/>
      <c r="I25" s="38"/>
      <c r="J25" s="281" t="s">
        <v>39</v>
      </c>
      <c r="K25" s="281"/>
      <c r="L25" s="282"/>
      <c r="M25" s="42"/>
      <c r="N25" s="51">
        <f>'SEM33'!N26</f>
        <v>11.279861111111112</v>
      </c>
      <c r="O25" s="43"/>
    </row>
    <row r="26" spans="1:23" ht="30.75" customHeight="1" x14ac:dyDescent="0.2">
      <c r="H26" s="38"/>
      <c r="I26" s="38"/>
      <c r="J26" s="281" t="s">
        <v>40</v>
      </c>
      <c r="K26" s="281"/>
      <c r="L26" s="282"/>
      <c r="M26" s="44"/>
      <c r="N26" s="52">
        <f>N24+N25</f>
        <v>11.279861111111112</v>
      </c>
      <c r="O26" s="45"/>
    </row>
    <row r="33" spans="6:9" x14ac:dyDescent="0.2">
      <c r="F33" s="38"/>
      <c r="G33" s="38"/>
      <c r="H33" s="38"/>
      <c r="I33" s="38"/>
    </row>
    <row r="34" spans="6:9" x14ac:dyDescent="0.2">
      <c r="F34" s="38"/>
      <c r="G34" s="38"/>
      <c r="H34" s="38"/>
      <c r="I34" s="38"/>
    </row>
    <row r="35" spans="6:9" x14ac:dyDescent="0.2">
      <c r="F35" s="38"/>
      <c r="G35" s="38"/>
      <c r="H35" s="38"/>
      <c r="I35" s="38"/>
    </row>
    <row r="36" spans="6:9" x14ac:dyDescent="0.2">
      <c r="F36" s="38"/>
      <c r="G36" s="38"/>
      <c r="H36" s="38"/>
      <c r="I36" s="38"/>
    </row>
    <row r="37" spans="6:9" x14ac:dyDescent="0.2">
      <c r="F37" s="38"/>
      <c r="G37" s="38"/>
      <c r="H37" s="38"/>
      <c r="I37" s="38"/>
    </row>
    <row r="38" spans="6:9" x14ac:dyDescent="0.2">
      <c r="F38" s="38"/>
      <c r="G38" s="38"/>
      <c r="H38" s="38"/>
      <c r="I38" s="38"/>
    </row>
  </sheetData>
  <mergeCells count="47">
    <mergeCell ref="Q6:Q7"/>
    <mergeCell ref="A1:N1"/>
    <mergeCell ref="G6:H6"/>
    <mergeCell ref="I6:J6"/>
    <mergeCell ref="K6:L6"/>
    <mergeCell ref="M6:P6"/>
    <mergeCell ref="A17:A18"/>
    <mergeCell ref="B9:B10"/>
    <mergeCell ref="B11:B12"/>
    <mergeCell ref="B13:B14"/>
    <mergeCell ref="B15:B16"/>
    <mergeCell ref="B17:B18"/>
    <mergeCell ref="A9:A10"/>
    <mergeCell ref="A11:A12"/>
    <mergeCell ref="A13:A14"/>
    <mergeCell ref="A15:A16"/>
    <mergeCell ref="M17:M18"/>
    <mergeCell ref="M9:M10"/>
    <mergeCell ref="N17:N18"/>
    <mergeCell ref="O17:O18"/>
    <mergeCell ref="J26:L26"/>
    <mergeCell ref="J22:L22"/>
    <mergeCell ref="J23:L23"/>
    <mergeCell ref="J24:L24"/>
    <mergeCell ref="J25:L25"/>
    <mergeCell ref="P17:P18"/>
    <mergeCell ref="N13:N14"/>
    <mergeCell ref="O13:O14"/>
    <mergeCell ref="M13:M14"/>
    <mergeCell ref="N9:N10"/>
    <mergeCell ref="O9:O10"/>
    <mergeCell ref="P9:P10"/>
    <mergeCell ref="P13:P14"/>
    <mergeCell ref="N15:N16"/>
    <mergeCell ref="O15:O16"/>
    <mergeCell ref="P15:P16"/>
    <mergeCell ref="M11:M12"/>
    <mergeCell ref="N11:N12"/>
    <mergeCell ref="O11:O12"/>
    <mergeCell ref="P11:P12"/>
    <mergeCell ref="M15:M16"/>
    <mergeCell ref="C19:D20"/>
    <mergeCell ref="C9:D10"/>
    <mergeCell ref="C11:D12"/>
    <mergeCell ref="C13:D14"/>
    <mergeCell ref="C15:D16"/>
    <mergeCell ref="C17:D18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90" orientation="landscape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Feuil91">
    <pageSetUpPr fitToPage="1"/>
  </sheetPr>
  <dimension ref="A1:W38"/>
  <sheetViews>
    <sheetView topLeftCell="A3" zoomScale="90" workbookViewId="0">
      <selection activeCell="S21" sqref="S21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9" width="13.85546875" customWidth="1"/>
  </cols>
  <sheetData>
    <row r="1" spans="1:19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19" ht="60.6" hidden="1" customHeight="1" x14ac:dyDescent="0.2"/>
    <row r="3" spans="1:19" s="3" customFormat="1" ht="12.75" customHeight="1" x14ac:dyDescent="0.2">
      <c r="K3" s="4"/>
      <c r="L3" s="4"/>
      <c r="M3" s="4"/>
      <c r="O3" s="5"/>
      <c r="P3" s="5"/>
      <c r="Q3" s="60"/>
    </row>
    <row r="4" spans="1:19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19" ht="39" customHeight="1" x14ac:dyDescent="0.2">
      <c r="A5" s="12" t="s">
        <v>111</v>
      </c>
      <c r="B5" s="13" t="s">
        <v>3</v>
      </c>
      <c r="C5" s="14">
        <f>SUM('SEM34'!B20+1)</f>
        <v>45894</v>
      </c>
      <c r="D5" s="15" t="s">
        <v>4</v>
      </c>
      <c r="E5" s="16">
        <f>SUM(B20)</f>
        <v>45900</v>
      </c>
      <c r="F5" s="17"/>
      <c r="G5" s="17"/>
      <c r="H5" s="17"/>
      <c r="I5" s="17"/>
      <c r="J5" s="17"/>
      <c r="K5" s="18"/>
      <c r="L5" s="18"/>
      <c r="P5" s="19"/>
    </row>
    <row r="6" spans="1:19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19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19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19" ht="19.5" customHeight="1" x14ac:dyDescent="0.2">
      <c r="A9" s="275" t="s">
        <v>20</v>
      </c>
      <c r="B9" s="278">
        <f>SUM(C5)</f>
        <v>45894</v>
      </c>
      <c r="C9" s="288" t="s">
        <v>108</v>
      </c>
      <c r="D9" s="289"/>
      <c r="E9" s="352"/>
      <c r="F9" s="352"/>
      <c r="G9" s="355">
        <v>0</v>
      </c>
      <c r="H9" s="355">
        <v>0</v>
      </c>
      <c r="I9" s="355">
        <v>0</v>
      </c>
      <c r="J9" s="355">
        <v>0</v>
      </c>
      <c r="K9" s="352"/>
      <c r="L9" s="352"/>
      <c r="M9" s="348">
        <f>(F10-E10)+(L10-K10)</f>
        <v>0</v>
      </c>
      <c r="N9" s="348">
        <f>(H9-G9)</f>
        <v>0</v>
      </c>
      <c r="O9" s="348">
        <f>(J9-I9)</f>
        <v>0</v>
      </c>
      <c r="P9" s="348">
        <f>SUM(M9:O10)</f>
        <v>0</v>
      </c>
    </row>
    <row r="10" spans="1:19" ht="19.5" customHeight="1" x14ac:dyDescent="0.2">
      <c r="A10" s="277"/>
      <c r="B10" s="280"/>
      <c r="C10" s="292"/>
      <c r="D10" s="293"/>
      <c r="E10" s="354"/>
      <c r="F10" s="354"/>
      <c r="G10" s="357"/>
      <c r="H10" s="357"/>
      <c r="I10" s="357"/>
      <c r="J10" s="357"/>
      <c r="K10" s="354"/>
      <c r="L10" s="354"/>
      <c r="M10" s="350"/>
      <c r="N10" s="350"/>
      <c r="O10" s="350"/>
      <c r="P10" s="350"/>
      <c r="Q10" s="62">
        <v>0</v>
      </c>
    </row>
    <row r="11" spans="1:19" ht="19.5" customHeight="1" x14ac:dyDescent="0.2">
      <c r="A11" s="275" t="s">
        <v>22</v>
      </c>
      <c r="B11" s="278">
        <f>SUM(B9+1)</f>
        <v>45895</v>
      </c>
      <c r="C11" s="288" t="s">
        <v>108</v>
      </c>
      <c r="D11" s="289"/>
      <c r="E11" s="352"/>
      <c r="F11" s="352"/>
      <c r="G11" s="355">
        <v>0</v>
      </c>
      <c r="H11" s="355">
        <v>0</v>
      </c>
      <c r="I11" s="355">
        <v>0</v>
      </c>
      <c r="J11" s="355">
        <v>0</v>
      </c>
      <c r="K11" s="352"/>
      <c r="L11" s="352"/>
      <c r="M11" s="348">
        <f>(F12-E12)+(L12-K12)</f>
        <v>0</v>
      </c>
      <c r="N11" s="348">
        <f>(H11-G11)</f>
        <v>0</v>
      </c>
      <c r="O11" s="348">
        <f>(J11-I11)</f>
        <v>0</v>
      </c>
      <c r="P11" s="348">
        <f>SUM(M11:O12)</f>
        <v>0</v>
      </c>
    </row>
    <row r="12" spans="1:19" ht="19.5" customHeight="1" x14ac:dyDescent="0.2">
      <c r="A12" s="277"/>
      <c r="B12" s="280"/>
      <c r="C12" s="292"/>
      <c r="D12" s="293"/>
      <c r="E12" s="354"/>
      <c r="F12" s="354"/>
      <c r="G12" s="357"/>
      <c r="H12" s="357"/>
      <c r="I12" s="357"/>
      <c r="J12" s="357"/>
      <c r="K12" s="354"/>
      <c r="L12" s="354"/>
      <c r="M12" s="350"/>
      <c r="N12" s="350"/>
      <c r="O12" s="350"/>
      <c r="P12" s="350"/>
      <c r="Q12" s="62">
        <v>0</v>
      </c>
    </row>
    <row r="13" spans="1:19" ht="19.5" customHeight="1" x14ac:dyDescent="0.2">
      <c r="A13" s="275" t="s">
        <v>26</v>
      </c>
      <c r="B13" s="278">
        <f>SUM(B11+1)</f>
        <v>45896</v>
      </c>
      <c r="C13" s="288" t="s">
        <v>108</v>
      </c>
      <c r="D13" s="289"/>
      <c r="E13" s="352"/>
      <c r="F13" s="352"/>
      <c r="G13" s="355">
        <v>0</v>
      </c>
      <c r="H13" s="355">
        <v>0</v>
      </c>
      <c r="I13" s="355">
        <v>0</v>
      </c>
      <c r="J13" s="355">
        <v>0</v>
      </c>
      <c r="K13" s="352"/>
      <c r="L13" s="352"/>
      <c r="M13" s="348">
        <f>(F14-E14)+(L14-K14)</f>
        <v>0</v>
      </c>
      <c r="N13" s="348">
        <f>(H13-G13)</f>
        <v>0</v>
      </c>
      <c r="O13" s="348">
        <f>(J13-I13)</f>
        <v>0</v>
      </c>
      <c r="P13" s="348">
        <f>SUM(M13:O14)</f>
        <v>0</v>
      </c>
    </row>
    <row r="14" spans="1:19" ht="19.5" customHeight="1" x14ac:dyDescent="0.2">
      <c r="A14" s="277"/>
      <c r="B14" s="280"/>
      <c r="C14" s="292"/>
      <c r="D14" s="293"/>
      <c r="E14" s="354"/>
      <c r="F14" s="354"/>
      <c r="G14" s="357"/>
      <c r="H14" s="357"/>
      <c r="I14" s="357"/>
      <c r="J14" s="357"/>
      <c r="K14" s="354"/>
      <c r="L14" s="354"/>
      <c r="M14" s="350"/>
      <c r="N14" s="350"/>
      <c r="O14" s="350"/>
      <c r="P14" s="350"/>
      <c r="Q14" s="62">
        <v>0</v>
      </c>
    </row>
    <row r="15" spans="1:19" ht="19.5" customHeight="1" x14ac:dyDescent="0.2">
      <c r="A15" s="275" t="s">
        <v>30</v>
      </c>
      <c r="B15" s="278">
        <f>SUM(B13+1)</f>
        <v>45897</v>
      </c>
      <c r="C15" s="288" t="s">
        <v>108</v>
      </c>
      <c r="D15" s="289"/>
      <c r="E15" s="352"/>
      <c r="F15" s="352"/>
      <c r="G15" s="355">
        <v>0</v>
      </c>
      <c r="H15" s="355">
        <v>0</v>
      </c>
      <c r="I15" s="355">
        <v>0</v>
      </c>
      <c r="J15" s="355">
        <v>0</v>
      </c>
      <c r="K15" s="352"/>
      <c r="L15" s="352"/>
      <c r="M15" s="348">
        <f>(F16-E16)+(L16-K16)</f>
        <v>0</v>
      </c>
      <c r="N15" s="348">
        <f>(H15-G15)</f>
        <v>0</v>
      </c>
      <c r="O15" s="348">
        <f>(J15-I15)</f>
        <v>0</v>
      </c>
      <c r="P15" s="348">
        <f>SUM(M15:O16)</f>
        <v>0</v>
      </c>
      <c r="S15" s="34"/>
    </row>
    <row r="16" spans="1:19" ht="19.5" customHeight="1" x14ac:dyDescent="0.2">
      <c r="A16" s="277"/>
      <c r="B16" s="280"/>
      <c r="C16" s="292"/>
      <c r="D16" s="293"/>
      <c r="E16" s="354"/>
      <c r="F16" s="354"/>
      <c r="G16" s="357"/>
      <c r="H16" s="357"/>
      <c r="I16" s="357"/>
      <c r="J16" s="357"/>
      <c r="K16" s="354"/>
      <c r="L16" s="354"/>
      <c r="M16" s="350"/>
      <c r="N16" s="350"/>
      <c r="O16" s="350"/>
      <c r="P16" s="350"/>
      <c r="Q16" s="62">
        <v>0</v>
      </c>
    </row>
    <row r="17" spans="1:23" ht="19.5" customHeight="1" x14ac:dyDescent="0.2">
      <c r="A17" s="275" t="s">
        <v>31</v>
      </c>
      <c r="B17" s="278">
        <f>SUM(B15+1)</f>
        <v>45898</v>
      </c>
      <c r="C17" s="288" t="s">
        <v>108</v>
      </c>
      <c r="D17" s="289"/>
      <c r="E17" s="352"/>
      <c r="F17" s="352"/>
      <c r="G17" s="355">
        <v>0</v>
      </c>
      <c r="H17" s="355">
        <v>0</v>
      </c>
      <c r="I17" s="355">
        <v>0</v>
      </c>
      <c r="J17" s="355">
        <v>0</v>
      </c>
      <c r="K17" s="352"/>
      <c r="L17" s="352"/>
      <c r="M17" s="348">
        <f>(F18-E18)+(L18-K18)</f>
        <v>0</v>
      </c>
      <c r="N17" s="348">
        <f>(H17-G17)</f>
        <v>0</v>
      </c>
      <c r="O17" s="348">
        <f>(J17-I17)</f>
        <v>0</v>
      </c>
      <c r="P17" s="348">
        <f>SUM(M17:O18)</f>
        <v>0</v>
      </c>
      <c r="W17" s="34"/>
    </row>
    <row r="18" spans="1:23" ht="19.5" customHeight="1" x14ac:dyDescent="0.2">
      <c r="A18" s="277"/>
      <c r="B18" s="280"/>
      <c r="C18" s="292"/>
      <c r="D18" s="293"/>
      <c r="E18" s="354"/>
      <c r="F18" s="354"/>
      <c r="G18" s="357"/>
      <c r="H18" s="357"/>
      <c r="I18" s="357"/>
      <c r="J18" s="357"/>
      <c r="K18" s="354"/>
      <c r="L18" s="354"/>
      <c r="M18" s="350"/>
      <c r="N18" s="350"/>
      <c r="O18" s="350"/>
      <c r="P18" s="350"/>
      <c r="Q18" s="62">
        <v>0</v>
      </c>
      <c r="W18" s="34"/>
    </row>
    <row r="19" spans="1:23" ht="19.5" customHeight="1" x14ac:dyDescent="0.2">
      <c r="A19" s="35" t="s">
        <v>34</v>
      </c>
      <c r="B19" s="36">
        <f>SUM(B17+1)</f>
        <v>45899</v>
      </c>
      <c r="C19" s="443"/>
      <c r="D19" s="444"/>
      <c r="E19" s="300"/>
      <c r="F19" s="300"/>
      <c r="G19" s="300"/>
      <c r="H19" s="300"/>
      <c r="I19" s="300"/>
      <c r="J19" s="300"/>
      <c r="K19" s="300"/>
      <c r="L19" s="300"/>
      <c r="M19" s="300"/>
      <c r="N19" s="300"/>
      <c r="O19" s="300"/>
      <c r="P19" s="300"/>
    </row>
    <row r="20" spans="1:23" ht="19.5" customHeight="1" x14ac:dyDescent="0.2">
      <c r="A20" s="37" t="s">
        <v>35</v>
      </c>
      <c r="B20" s="36">
        <f>SUM(B19+1)</f>
        <v>45900</v>
      </c>
      <c r="C20" s="445"/>
      <c r="D20" s="446"/>
      <c r="E20" s="302"/>
      <c r="F20" s="302"/>
      <c r="G20" s="302"/>
      <c r="H20" s="302"/>
      <c r="I20" s="302"/>
      <c r="J20" s="302"/>
      <c r="K20" s="302"/>
      <c r="L20" s="302"/>
      <c r="M20" s="302"/>
      <c r="N20" s="302"/>
      <c r="O20" s="302"/>
      <c r="P20" s="302"/>
    </row>
    <row r="21" spans="1:23" ht="30" customHeight="1" x14ac:dyDescent="0.2">
      <c r="A21" s="38"/>
      <c r="B21" s="38"/>
      <c r="C21" s="38"/>
      <c r="D21" s="38"/>
      <c r="E21" s="39"/>
      <c r="F21" s="40"/>
      <c r="G21" s="40"/>
      <c r="H21" s="38"/>
      <c r="I21" s="38"/>
      <c r="J21" s="38"/>
      <c r="K21" s="41"/>
      <c r="L21" s="41"/>
      <c r="M21" s="41"/>
      <c r="N21" s="38"/>
    </row>
    <row r="22" spans="1:23" ht="30.75" customHeight="1" x14ac:dyDescent="0.2">
      <c r="A22" s="38"/>
      <c r="B22" s="38"/>
      <c r="C22" s="38"/>
      <c r="D22" s="38"/>
      <c r="F22" s="38"/>
      <c r="G22" s="38"/>
      <c r="H22" s="38"/>
      <c r="I22" s="38"/>
      <c r="J22" s="281" t="s">
        <v>36</v>
      </c>
      <c r="K22" s="281"/>
      <c r="L22" s="281"/>
      <c r="M22" s="108">
        <f>SUM(M9+M11+M13+M15+M17+M19+M20)</f>
        <v>0</v>
      </c>
      <c r="N22" s="110">
        <f>SUM(N9+N11+N13+N15+N17+N19+N20)</f>
        <v>0</v>
      </c>
      <c r="O22" s="109">
        <f>SUM(O9+O11+O13+O15+O17+O19+O20)</f>
        <v>0</v>
      </c>
      <c r="P22" s="111">
        <f>SUM(P9+P11+P13+P15+P17+P19+P20)</f>
        <v>0</v>
      </c>
    </row>
    <row r="23" spans="1:23" ht="30.75" customHeight="1" x14ac:dyDescent="0.2">
      <c r="A23" s="38"/>
      <c r="B23" s="38"/>
      <c r="C23" s="38"/>
      <c r="D23" s="38"/>
      <c r="F23" s="38"/>
      <c r="G23" s="38"/>
      <c r="H23" s="38"/>
      <c r="I23" s="38"/>
      <c r="J23" s="281" t="s">
        <v>37</v>
      </c>
      <c r="K23" s="281"/>
      <c r="L23" s="282"/>
      <c r="M23" s="42"/>
      <c r="N23" s="51">
        <f>SUM(Q9:Q20)</f>
        <v>0</v>
      </c>
      <c r="O23" s="43"/>
    </row>
    <row r="24" spans="1:23" ht="30.75" customHeight="1" x14ac:dyDescent="0.2">
      <c r="A24" s="38"/>
      <c r="B24" s="38"/>
      <c r="C24" s="38"/>
      <c r="D24" s="38"/>
      <c r="F24" s="38"/>
      <c r="G24" s="38"/>
      <c r="H24" s="38"/>
      <c r="I24" s="38"/>
      <c r="J24" s="281" t="s">
        <v>38</v>
      </c>
      <c r="K24" s="281"/>
      <c r="L24" s="282"/>
      <c r="M24" s="42"/>
      <c r="N24" s="51">
        <f>SUM(P22-N23)</f>
        <v>0</v>
      </c>
      <c r="O24" s="43"/>
    </row>
    <row r="25" spans="1:23" ht="30.75" customHeight="1" x14ac:dyDescent="0.2">
      <c r="A25" s="38"/>
      <c r="B25" s="38"/>
      <c r="C25" s="38"/>
      <c r="D25" s="38"/>
      <c r="F25" s="38"/>
      <c r="G25" s="38"/>
      <c r="H25" s="38"/>
      <c r="I25" s="38"/>
      <c r="J25" s="281" t="s">
        <v>39</v>
      </c>
      <c r="K25" s="281"/>
      <c r="L25" s="282"/>
      <c r="M25" s="42"/>
      <c r="N25" s="51">
        <f>'SEM34'!N26</f>
        <v>11.279861111111112</v>
      </c>
      <c r="O25" s="43"/>
    </row>
    <row r="26" spans="1:23" ht="30.75" customHeight="1" x14ac:dyDescent="0.2">
      <c r="H26" s="38"/>
      <c r="I26" s="38"/>
      <c r="J26" s="281" t="s">
        <v>40</v>
      </c>
      <c r="K26" s="281"/>
      <c r="L26" s="282"/>
      <c r="M26" s="44"/>
      <c r="N26" s="52">
        <f>N24+N25</f>
        <v>11.279861111111112</v>
      </c>
      <c r="O26" s="45"/>
    </row>
    <row r="33" spans="6:9" x14ac:dyDescent="0.2">
      <c r="F33" s="38"/>
      <c r="G33" s="38"/>
      <c r="H33" s="38"/>
      <c r="I33" s="38"/>
    </row>
    <row r="34" spans="6:9" x14ac:dyDescent="0.2">
      <c r="F34" s="38"/>
      <c r="G34" s="38"/>
      <c r="H34" s="38"/>
      <c r="I34" s="38"/>
    </row>
    <row r="35" spans="6:9" x14ac:dyDescent="0.2">
      <c r="F35" s="38"/>
      <c r="G35" s="38"/>
      <c r="H35" s="38"/>
      <c r="I35" s="38"/>
    </row>
    <row r="36" spans="6:9" x14ac:dyDescent="0.2">
      <c r="F36" s="38"/>
      <c r="G36" s="38"/>
      <c r="H36" s="38"/>
      <c r="I36" s="38"/>
    </row>
    <row r="37" spans="6:9" x14ac:dyDescent="0.2">
      <c r="F37" s="38"/>
      <c r="G37" s="38"/>
      <c r="H37" s="38"/>
      <c r="I37" s="38"/>
    </row>
    <row r="38" spans="6:9" x14ac:dyDescent="0.2">
      <c r="F38" s="38"/>
      <c r="G38" s="38"/>
      <c r="H38" s="38"/>
      <c r="I38" s="38"/>
    </row>
  </sheetData>
  <mergeCells count="99">
    <mergeCell ref="L17:L18"/>
    <mergeCell ref="K11:K12"/>
    <mergeCell ref="L11:L12"/>
    <mergeCell ref="K13:K14"/>
    <mergeCell ref="L13:L14"/>
    <mergeCell ref="K15:K16"/>
    <mergeCell ref="L15:L16"/>
    <mergeCell ref="J11:J12"/>
    <mergeCell ref="J13:J14"/>
    <mergeCell ref="J15:J16"/>
    <mergeCell ref="J17:J18"/>
    <mergeCell ref="K17:K18"/>
    <mergeCell ref="H11:H12"/>
    <mergeCell ref="H13:H14"/>
    <mergeCell ref="H15:H16"/>
    <mergeCell ref="H17:H18"/>
    <mergeCell ref="I11:I12"/>
    <mergeCell ref="I13:I14"/>
    <mergeCell ref="I15:I16"/>
    <mergeCell ref="I17:I18"/>
    <mergeCell ref="Q6:Q7"/>
    <mergeCell ref="M17:M18"/>
    <mergeCell ref="N17:N18"/>
    <mergeCell ref="O17:O18"/>
    <mergeCell ref="P17:P18"/>
    <mergeCell ref="M15:M16"/>
    <mergeCell ref="N15:N16"/>
    <mergeCell ref="O15:O16"/>
    <mergeCell ref="P15:P16"/>
    <mergeCell ref="M13:M14"/>
    <mergeCell ref="O13:O14"/>
    <mergeCell ref="P13:P14"/>
    <mergeCell ref="M11:M12"/>
    <mergeCell ref="N11:N12"/>
    <mergeCell ref="O11:O12"/>
    <mergeCell ref="P11:P12"/>
    <mergeCell ref="N13:N14"/>
    <mergeCell ref="A11:A12"/>
    <mergeCell ref="A13:A14"/>
    <mergeCell ref="A15:A16"/>
    <mergeCell ref="J26:L26"/>
    <mergeCell ref="J22:L22"/>
    <mergeCell ref="J23:L23"/>
    <mergeCell ref="J24:L24"/>
    <mergeCell ref="J25:L25"/>
    <mergeCell ref="A17:A18"/>
    <mergeCell ref="B11:B12"/>
    <mergeCell ref="B13:B14"/>
    <mergeCell ref="B15:B16"/>
    <mergeCell ref="B17:B18"/>
    <mergeCell ref="C11:D12"/>
    <mergeCell ref="C13:D14"/>
    <mergeCell ref="A1:N1"/>
    <mergeCell ref="G6:H6"/>
    <mergeCell ref="I6:J6"/>
    <mergeCell ref="K6:L6"/>
    <mergeCell ref="M6:P6"/>
    <mergeCell ref="N9:N10"/>
    <mergeCell ref="O9:O10"/>
    <mergeCell ref="P9:P10"/>
    <mergeCell ref="B9:B10"/>
    <mergeCell ref="C9:D10"/>
    <mergeCell ref="E9:E10"/>
    <mergeCell ref="F9:F10"/>
    <mergeCell ref="G9:G10"/>
    <mergeCell ref="I9:I10"/>
    <mergeCell ref="K9:K10"/>
    <mergeCell ref="L9:L10"/>
    <mergeCell ref="H9:H10"/>
    <mergeCell ref="J9:J10"/>
    <mergeCell ref="C15:D16"/>
    <mergeCell ref="C17:D18"/>
    <mergeCell ref="A9:A10"/>
    <mergeCell ref="M9:M10"/>
    <mergeCell ref="E11:E12"/>
    <mergeCell ref="F11:F12"/>
    <mergeCell ref="E13:E14"/>
    <mergeCell ref="F13:F14"/>
    <mergeCell ref="E15:E16"/>
    <mergeCell ref="F15:F16"/>
    <mergeCell ref="E17:E18"/>
    <mergeCell ref="F17:F18"/>
    <mergeCell ref="G11:G12"/>
    <mergeCell ref="G13:G14"/>
    <mergeCell ref="G15:G16"/>
    <mergeCell ref="G17:G18"/>
    <mergeCell ref="O19:O20"/>
    <mergeCell ref="P19:P20"/>
    <mergeCell ref="C19:D20"/>
    <mergeCell ref="J19:J20"/>
    <mergeCell ref="K19:K20"/>
    <mergeCell ref="L19:L20"/>
    <mergeCell ref="M19:M20"/>
    <mergeCell ref="N19:N20"/>
    <mergeCell ref="E19:E20"/>
    <mergeCell ref="F19:F20"/>
    <mergeCell ref="G19:G20"/>
    <mergeCell ref="H19:H20"/>
    <mergeCell ref="I19:I20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90" orientation="landscape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Feuil90">
    <pageSetUpPr fitToPage="1"/>
  </sheetPr>
  <dimension ref="A1:AC133"/>
  <sheetViews>
    <sheetView topLeftCell="J5" zoomScale="90" workbookViewId="0">
      <selection activeCell="W109" sqref="W109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24.140625" customWidth="1"/>
    <col min="19" max="19" width="13.28515625" customWidth="1"/>
    <col min="20" max="20" width="17.85546875" customWidth="1"/>
    <col min="21" max="21" width="19.5703125" customWidth="1"/>
    <col min="22" max="22" width="19.140625" customWidth="1"/>
    <col min="23" max="23" width="12.5703125" customWidth="1"/>
  </cols>
  <sheetData>
    <row r="1" spans="1:22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2" ht="60.6" hidden="1" customHeight="1" x14ac:dyDescent="0.2"/>
    <row r="3" spans="1:22" s="3" customFormat="1" ht="12.75" customHeight="1" x14ac:dyDescent="0.2">
      <c r="K3" s="4"/>
      <c r="L3" s="4"/>
      <c r="M3" s="4"/>
      <c r="O3" s="5"/>
      <c r="P3" s="5"/>
      <c r="Q3" s="60"/>
    </row>
    <row r="4" spans="1:22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2" ht="39" customHeight="1" x14ac:dyDescent="0.2">
      <c r="A5" s="12" t="s">
        <v>112</v>
      </c>
      <c r="B5" s="13" t="s">
        <v>3</v>
      </c>
      <c r="C5" s="14">
        <f>SUM('SEM35'!B20+1)</f>
        <v>45901</v>
      </c>
      <c r="D5" s="15" t="s">
        <v>4</v>
      </c>
      <c r="E5" s="16">
        <f>SUM(B115)</f>
        <v>45907</v>
      </c>
      <c r="F5" s="17"/>
      <c r="G5" s="17"/>
      <c r="H5" s="17"/>
      <c r="I5" s="17"/>
      <c r="J5" s="17"/>
      <c r="K5" s="18"/>
      <c r="L5" s="18"/>
      <c r="P5" s="19"/>
    </row>
    <row r="6" spans="1:22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2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2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2" ht="19.5" customHeight="1" x14ac:dyDescent="0.2">
      <c r="A9" s="275" t="s">
        <v>20</v>
      </c>
      <c r="B9" s="278">
        <f>SUM(C5)</f>
        <v>45901</v>
      </c>
      <c r="C9" s="294" t="s">
        <v>1736</v>
      </c>
      <c r="D9" s="295"/>
      <c r="E9" s="300"/>
      <c r="F9" s="300"/>
      <c r="G9" s="303">
        <v>0.35416666666666669</v>
      </c>
      <c r="H9" s="303">
        <v>0.52083333333333337</v>
      </c>
      <c r="I9" s="306">
        <v>0.56944444444444442</v>
      </c>
      <c r="J9" s="306">
        <v>0.73541666666666672</v>
      </c>
      <c r="K9" s="300"/>
      <c r="L9" s="300"/>
      <c r="M9" s="263">
        <f>(F28-E28)+(L28-K28)</f>
        <v>0</v>
      </c>
      <c r="N9" s="266">
        <f>(H9-G9)</f>
        <v>0.16666666666666669</v>
      </c>
      <c r="O9" s="269">
        <f>(J9-I9)</f>
        <v>0.1659722222222223</v>
      </c>
      <c r="P9" s="272">
        <f>SUM(M9:O28)</f>
        <v>0.33263888888888898</v>
      </c>
      <c r="R9" s="34" t="s">
        <v>177</v>
      </c>
      <c r="S9" t="s">
        <v>28</v>
      </c>
    </row>
    <row r="10" spans="1:22" ht="19.5" customHeight="1" x14ac:dyDescent="0.2">
      <c r="A10" s="276"/>
      <c r="B10" s="279"/>
      <c r="C10" s="296"/>
      <c r="D10" s="297"/>
      <c r="E10" s="301"/>
      <c r="F10" s="301"/>
      <c r="G10" s="304"/>
      <c r="H10" s="304"/>
      <c r="I10" s="307"/>
      <c r="J10" s="307"/>
      <c r="K10" s="301"/>
      <c r="L10" s="301"/>
      <c r="M10" s="265"/>
      <c r="N10" s="267"/>
      <c r="O10" s="270"/>
      <c r="P10" s="273"/>
      <c r="R10" s="34"/>
      <c r="S10" s="202" t="s">
        <v>182</v>
      </c>
    </row>
    <row r="11" spans="1:22" ht="19.5" customHeight="1" x14ac:dyDescent="0.2">
      <c r="A11" s="276"/>
      <c r="B11" s="279"/>
      <c r="C11" s="296"/>
      <c r="D11" s="297"/>
      <c r="E11" s="301"/>
      <c r="F11" s="301"/>
      <c r="G11" s="304"/>
      <c r="H11" s="304"/>
      <c r="I11" s="307"/>
      <c r="J11" s="307"/>
      <c r="K11" s="301"/>
      <c r="L11" s="301"/>
      <c r="M11" s="265"/>
      <c r="N11" s="267"/>
      <c r="O11" s="270"/>
      <c r="P11" s="273"/>
      <c r="R11" s="34" t="s">
        <v>1730</v>
      </c>
      <c r="S11" t="s">
        <v>32</v>
      </c>
    </row>
    <row r="12" spans="1:22" ht="19.5" customHeight="1" x14ac:dyDescent="0.2">
      <c r="A12" s="276"/>
      <c r="B12" s="279"/>
      <c r="C12" s="296"/>
      <c r="D12" s="297"/>
      <c r="E12" s="301"/>
      <c r="F12" s="301"/>
      <c r="G12" s="304"/>
      <c r="H12" s="304"/>
      <c r="I12" s="307"/>
      <c r="J12" s="307"/>
      <c r="K12" s="301"/>
      <c r="L12" s="301"/>
      <c r="M12" s="265"/>
      <c r="N12" s="267"/>
      <c r="O12" s="270"/>
      <c r="P12" s="273"/>
      <c r="S12" s="34" t="s">
        <v>1731</v>
      </c>
    </row>
    <row r="13" spans="1:22" ht="19.5" customHeight="1" x14ac:dyDescent="0.2">
      <c r="A13" s="276"/>
      <c r="B13" s="279"/>
      <c r="C13" s="296"/>
      <c r="D13" s="297"/>
      <c r="E13" s="301"/>
      <c r="F13" s="301"/>
      <c r="G13" s="304"/>
      <c r="H13" s="304"/>
      <c r="I13" s="307"/>
      <c r="J13" s="307"/>
      <c r="K13" s="301"/>
      <c r="L13" s="301"/>
      <c r="M13" s="265"/>
      <c r="N13" s="267"/>
      <c r="O13" s="270"/>
      <c r="P13" s="273"/>
      <c r="S13" s="34" t="s">
        <v>1732</v>
      </c>
      <c r="V13" s="202" t="s">
        <v>182</v>
      </c>
    </row>
    <row r="14" spans="1:22" ht="19.5" customHeight="1" x14ac:dyDescent="0.2">
      <c r="A14" s="276"/>
      <c r="B14" s="279"/>
      <c r="C14" s="296"/>
      <c r="D14" s="297"/>
      <c r="E14" s="301"/>
      <c r="F14" s="301"/>
      <c r="G14" s="304"/>
      <c r="H14" s="304"/>
      <c r="I14" s="307"/>
      <c r="J14" s="307"/>
      <c r="K14" s="301"/>
      <c r="L14" s="301"/>
      <c r="M14" s="265"/>
      <c r="N14" s="267"/>
      <c r="O14" s="270"/>
      <c r="P14" s="273"/>
      <c r="R14" s="34" t="s">
        <v>1099</v>
      </c>
      <c r="S14" s="34" t="s">
        <v>24</v>
      </c>
    </row>
    <row r="15" spans="1:22" ht="19.5" customHeight="1" x14ac:dyDescent="0.2">
      <c r="A15" s="276"/>
      <c r="B15" s="279"/>
      <c r="C15" s="296"/>
      <c r="D15" s="297"/>
      <c r="E15" s="301"/>
      <c r="F15" s="301"/>
      <c r="G15" s="304"/>
      <c r="H15" s="304"/>
      <c r="I15" s="307"/>
      <c r="J15" s="307"/>
      <c r="K15" s="301"/>
      <c r="L15" s="301"/>
      <c r="M15" s="265"/>
      <c r="N15" s="267"/>
      <c r="O15" s="270"/>
      <c r="P15" s="273"/>
      <c r="R15" s="34"/>
      <c r="S15" s="34" t="s">
        <v>1100</v>
      </c>
    </row>
    <row r="16" spans="1:22" ht="19.5" customHeight="1" x14ac:dyDescent="0.2">
      <c r="A16" s="276"/>
      <c r="B16" s="279"/>
      <c r="C16" s="296"/>
      <c r="D16" s="297"/>
      <c r="E16" s="301"/>
      <c r="F16" s="301"/>
      <c r="G16" s="304"/>
      <c r="H16" s="304"/>
      <c r="I16" s="307"/>
      <c r="J16" s="307"/>
      <c r="K16" s="301"/>
      <c r="L16" s="301"/>
      <c r="M16" s="265"/>
      <c r="N16" s="267"/>
      <c r="O16" s="270"/>
      <c r="P16" s="273"/>
      <c r="R16" s="34"/>
      <c r="S16" s="34" t="s">
        <v>1733</v>
      </c>
      <c r="U16" s="202" t="s">
        <v>182</v>
      </c>
    </row>
    <row r="17" spans="1:29" ht="19.5" customHeight="1" x14ac:dyDescent="0.2">
      <c r="A17" s="276"/>
      <c r="B17" s="279"/>
      <c r="C17" s="296"/>
      <c r="D17" s="297"/>
      <c r="E17" s="301"/>
      <c r="F17" s="301"/>
      <c r="G17" s="304"/>
      <c r="H17" s="304"/>
      <c r="I17" s="307"/>
      <c r="J17" s="307"/>
      <c r="K17" s="301"/>
      <c r="L17" s="301"/>
      <c r="M17" s="265"/>
      <c r="N17" s="267"/>
      <c r="O17" s="270"/>
      <c r="P17" s="273"/>
      <c r="R17" s="34" t="s">
        <v>202</v>
      </c>
      <c r="S17" s="34" t="s">
        <v>32</v>
      </c>
    </row>
    <row r="18" spans="1:29" ht="19.5" customHeight="1" x14ac:dyDescent="0.2">
      <c r="A18" s="276"/>
      <c r="B18" s="279"/>
      <c r="C18" s="296"/>
      <c r="D18" s="297"/>
      <c r="E18" s="301"/>
      <c r="F18" s="301"/>
      <c r="G18" s="304"/>
      <c r="H18" s="304"/>
      <c r="I18" s="307"/>
      <c r="J18" s="307"/>
      <c r="K18" s="301"/>
      <c r="L18" s="301"/>
      <c r="M18" s="265"/>
      <c r="N18" s="267"/>
      <c r="O18" s="270"/>
      <c r="P18" s="273"/>
      <c r="R18" s="34" t="s">
        <v>975</v>
      </c>
      <c r="S18" s="34" t="s">
        <v>32</v>
      </c>
    </row>
    <row r="19" spans="1:29" ht="19.5" customHeight="1" x14ac:dyDescent="0.2">
      <c r="A19" s="276"/>
      <c r="B19" s="279"/>
      <c r="C19" s="296"/>
      <c r="D19" s="297"/>
      <c r="E19" s="301"/>
      <c r="F19" s="301"/>
      <c r="G19" s="304"/>
      <c r="H19" s="304"/>
      <c r="I19" s="307"/>
      <c r="J19" s="307"/>
      <c r="K19" s="301"/>
      <c r="L19" s="301"/>
      <c r="M19" s="265"/>
      <c r="N19" s="267"/>
      <c r="O19" s="270"/>
      <c r="P19" s="273"/>
      <c r="R19" s="34"/>
      <c r="S19" s="34" t="s">
        <v>976</v>
      </c>
    </row>
    <row r="20" spans="1:29" ht="19.5" customHeight="1" x14ac:dyDescent="0.2">
      <c r="A20" s="276"/>
      <c r="B20" s="279"/>
      <c r="C20" s="296"/>
      <c r="D20" s="297"/>
      <c r="E20" s="301"/>
      <c r="F20" s="301"/>
      <c r="G20" s="304"/>
      <c r="H20" s="304"/>
      <c r="I20" s="307"/>
      <c r="J20" s="307"/>
      <c r="K20" s="301"/>
      <c r="L20" s="301"/>
      <c r="M20" s="265"/>
      <c r="N20" s="267"/>
      <c r="O20" s="270"/>
      <c r="P20" s="273"/>
      <c r="R20" s="34"/>
      <c r="S20" s="34" t="s">
        <v>1734</v>
      </c>
    </row>
    <row r="21" spans="1:29" ht="19.5" customHeight="1" x14ac:dyDescent="0.2">
      <c r="A21" s="276"/>
      <c r="B21" s="279"/>
      <c r="C21" s="296"/>
      <c r="D21" s="297"/>
      <c r="E21" s="301"/>
      <c r="F21" s="301"/>
      <c r="G21" s="304"/>
      <c r="H21" s="304"/>
      <c r="I21" s="307"/>
      <c r="J21" s="307"/>
      <c r="K21" s="301"/>
      <c r="L21" s="301"/>
      <c r="M21" s="265"/>
      <c r="N21" s="267"/>
      <c r="O21" s="270"/>
      <c r="P21" s="273"/>
      <c r="R21" s="34"/>
      <c r="S21" s="34"/>
      <c r="T21" t="s">
        <v>1281</v>
      </c>
      <c r="V21" s="202" t="s">
        <v>182</v>
      </c>
      <c r="W21" s="240" t="s">
        <v>694</v>
      </c>
      <c r="X21" s="197">
        <v>1024042</v>
      </c>
    </row>
    <row r="22" spans="1:29" ht="19.5" customHeight="1" x14ac:dyDescent="0.2">
      <c r="A22" s="276"/>
      <c r="B22" s="279"/>
      <c r="C22" s="296"/>
      <c r="D22" s="297"/>
      <c r="E22" s="301"/>
      <c r="F22" s="301"/>
      <c r="G22" s="304"/>
      <c r="H22" s="304"/>
      <c r="I22" s="307"/>
      <c r="J22" s="307"/>
      <c r="K22" s="301"/>
      <c r="L22" s="301"/>
      <c r="M22" s="265"/>
      <c r="N22" s="267"/>
      <c r="O22" s="270"/>
      <c r="P22" s="273"/>
      <c r="R22" s="34" t="s">
        <v>242</v>
      </c>
      <c r="S22" s="34" t="s">
        <v>28</v>
      </c>
    </row>
    <row r="23" spans="1:29" ht="19.5" customHeight="1" x14ac:dyDescent="0.2">
      <c r="A23" s="276"/>
      <c r="B23" s="279"/>
      <c r="C23" s="296"/>
      <c r="D23" s="297"/>
      <c r="E23" s="301"/>
      <c r="F23" s="301"/>
      <c r="G23" s="304"/>
      <c r="H23" s="304"/>
      <c r="I23" s="307"/>
      <c r="J23" s="307"/>
      <c r="K23" s="301"/>
      <c r="L23" s="301"/>
      <c r="M23" s="265"/>
      <c r="N23" s="267"/>
      <c r="O23" s="270"/>
      <c r="P23" s="273"/>
      <c r="R23" s="34"/>
      <c r="S23" s="34" t="s">
        <v>477</v>
      </c>
    </row>
    <row r="24" spans="1:29" ht="19.5" customHeight="1" x14ac:dyDescent="0.2">
      <c r="A24" s="276"/>
      <c r="B24" s="279"/>
      <c r="C24" s="296"/>
      <c r="D24" s="297"/>
      <c r="E24" s="301"/>
      <c r="F24" s="301"/>
      <c r="G24" s="304"/>
      <c r="H24" s="304"/>
      <c r="I24" s="307"/>
      <c r="J24" s="307"/>
      <c r="K24" s="301"/>
      <c r="L24" s="301"/>
      <c r="M24" s="265"/>
      <c r="N24" s="267"/>
      <c r="O24" s="270"/>
      <c r="P24" s="273"/>
      <c r="R24" s="34"/>
      <c r="S24" s="34" t="s">
        <v>1735</v>
      </c>
      <c r="W24" s="205" t="s">
        <v>644</v>
      </c>
      <c r="X24" s="214" t="s">
        <v>1738</v>
      </c>
      <c r="Y24" s="191"/>
      <c r="Z24" s="191"/>
      <c r="AA24" s="191"/>
      <c r="AB24" s="191"/>
      <c r="AC24" s="191"/>
    </row>
    <row r="25" spans="1:29" ht="19.5" customHeight="1" x14ac:dyDescent="0.2">
      <c r="A25" s="276"/>
      <c r="B25" s="279"/>
      <c r="C25" s="296"/>
      <c r="D25" s="297"/>
      <c r="E25" s="301"/>
      <c r="F25" s="301"/>
      <c r="G25" s="304"/>
      <c r="H25" s="304"/>
      <c r="I25" s="307"/>
      <c r="J25" s="307"/>
      <c r="K25" s="301"/>
      <c r="L25" s="301"/>
      <c r="M25" s="265"/>
      <c r="N25" s="267"/>
      <c r="O25" s="270"/>
      <c r="P25" s="273"/>
      <c r="R25" s="34" t="s">
        <v>191</v>
      </c>
      <c r="S25" s="34" t="s">
        <v>32</v>
      </c>
      <c r="W25" s="34"/>
    </row>
    <row r="26" spans="1:29" ht="19.5" customHeight="1" x14ac:dyDescent="0.2">
      <c r="A26" s="276"/>
      <c r="B26" s="279"/>
      <c r="C26" s="296"/>
      <c r="D26" s="297"/>
      <c r="E26" s="301"/>
      <c r="F26" s="301"/>
      <c r="G26" s="304"/>
      <c r="H26" s="304"/>
      <c r="I26" s="307"/>
      <c r="J26" s="307"/>
      <c r="K26" s="301"/>
      <c r="L26" s="301"/>
      <c r="M26" s="265"/>
      <c r="N26" s="267"/>
      <c r="O26" s="270"/>
      <c r="P26" s="273"/>
      <c r="R26" s="34"/>
      <c r="S26" s="34" t="s">
        <v>192</v>
      </c>
      <c r="W26" s="34"/>
    </row>
    <row r="27" spans="1:29" ht="19.5" customHeight="1" x14ac:dyDescent="0.2">
      <c r="A27" s="276"/>
      <c r="B27" s="279"/>
      <c r="C27" s="296"/>
      <c r="D27" s="297"/>
      <c r="E27" s="301"/>
      <c r="F27" s="301"/>
      <c r="G27" s="304"/>
      <c r="H27" s="304"/>
      <c r="I27" s="307"/>
      <c r="J27" s="307"/>
      <c r="K27" s="301"/>
      <c r="L27" s="301"/>
      <c r="M27" s="265"/>
      <c r="N27" s="267"/>
      <c r="O27" s="270"/>
      <c r="P27" s="273"/>
      <c r="R27" s="34"/>
      <c r="S27" s="34" t="s">
        <v>1737</v>
      </c>
      <c r="V27" s="202" t="s">
        <v>182</v>
      </c>
    </row>
    <row r="28" spans="1:29" ht="19.5" customHeight="1" x14ac:dyDescent="0.2">
      <c r="A28" s="277"/>
      <c r="B28" s="280"/>
      <c r="C28" s="298"/>
      <c r="D28" s="299"/>
      <c r="E28" s="302"/>
      <c r="F28" s="302"/>
      <c r="G28" s="305"/>
      <c r="H28" s="305"/>
      <c r="I28" s="308"/>
      <c r="J28" s="308"/>
      <c r="K28" s="302"/>
      <c r="L28" s="302"/>
      <c r="M28" s="264"/>
      <c r="N28" s="268"/>
      <c r="O28" s="271"/>
      <c r="P28" s="274"/>
      <c r="Q28" s="62">
        <v>0.29166666666666669</v>
      </c>
    </row>
    <row r="29" spans="1:29" ht="19.5" customHeight="1" x14ac:dyDescent="0.2">
      <c r="A29" s="275" t="s">
        <v>22</v>
      </c>
      <c r="B29" s="278">
        <f>SUM(B9+1)</f>
        <v>45902</v>
      </c>
      <c r="C29" s="294" t="s">
        <v>1751</v>
      </c>
      <c r="D29" s="295"/>
      <c r="E29" s="300"/>
      <c r="F29" s="300"/>
      <c r="G29" s="303">
        <v>0.34027777777777779</v>
      </c>
      <c r="H29" s="303">
        <v>0.52083333333333337</v>
      </c>
      <c r="I29" s="306">
        <v>0.55208333333333337</v>
      </c>
      <c r="J29" s="306">
        <v>0.75069444444444444</v>
      </c>
      <c r="K29" s="300"/>
      <c r="L29" s="300"/>
      <c r="M29" s="263">
        <f>(F57-E57)+(L57-K57)</f>
        <v>0</v>
      </c>
      <c r="N29" s="266">
        <f>(H29-G29)</f>
        <v>0.18055555555555558</v>
      </c>
      <c r="O29" s="269">
        <f>(J29-I29)</f>
        <v>0.19861111111111107</v>
      </c>
      <c r="P29" s="272">
        <f>SUM(M29:O57)</f>
        <v>0.37916666666666665</v>
      </c>
      <c r="R29" t="s">
        <v>1336</v>
      </c>
      <c r="S29" s="34" t="s">
        <v>58</v>
      </c>
    </row>
    <row r="30" spans="1:29" ht="19.5" customHeight="1" x14ac:dyDescent="0.2">
      <c r="A30" s="276"/>
      <c r="B30" s="279"/>
      <c r="C30" s="296"/>
      <c r="D30" s="297"/>
      <c r="E30" s="301"/>
      <c r="F30" s="301"/>
      <c r="G30" s="304"/>
      <c r="H30" s="304"/>
      <c r="I30" s="307"/>
      <c r="J30" s="307"/>
      <c r="K30" s="301"/>
      <c r="L30" s="301"/>
      <c r="M30" s="265"/>
      <c r="N30" s="267"/>
      <c r="O30" s="270"/>
      <c r="P30" s="273"/>
      <c r="S30" t="s">
        <v>1337</v>
      </c>
    </row>
    <row r="31" spans="1:29" ht="19.5" customHeight="1" x14ac:dyDescent="0.2">
      <c r="A31" s="276"/>
      <c r="B31" s="279"/>
      <c r="C31" s="296"/>
      <c r="D31" s="297"/>
      <c r="E31" s="301"/>
      <c r="F31" s="301"/>
      <c r="G31" s="304"/>
      <c r="H31" s="304"/>
      <c r="I31" s="307"/>
      <c r="J31" s="307"/>
      <c r="K31" s="301"/>
      <c r="L31" s="301"/>
      <c r="M31" s="265"/>
      <c r="N31" s="267"/>
      <c r="O31" s="270"/>
      <c r="P31" s="273"/>
      <c r="S31" t="s">
        <v>1739</v>
      </c>
    </row>
    <row r="32" spans="1:29" ht="19.5" customHeight="1" x14ac:dyDescent="0.2">
      <c r="A32" s="276"/>
      <c r="B32" s="279"/>
      <c r="C32" s="296"/>
      <c r="D32" s="297"/>
      <c r="E32" s="301"/>
      <c r="F32" s="301"/>
      <c r="G32" s="304"/>
      <c r="H32" s="304"/>
      <c r="I32" s="307"/>
      <c r="J32" s="307"/>
      <c r="K32" s="301"/>
      <c r="L32" s="301"/>
      <c r="M32" s="265"/>
      <c r="N32" s="267"/>
      <c r="O32" s="270"/>
      <c r="P32" s="273"/>
      <c r="S32" s="34"/>
      <c r="T32" t="s">
        <v>1740</v>
      </c>
      <c r="V32" s="196">
        <v>241369205540</v>
      </c>
      <c r="W32" s="202" t="s">
        <v>182</v>
      </c>
      <c r="X32" s="34" t="s">
        <v>1743</v>
      </c>
    </row>
    <row r="33" spans="1:26" ht="19.5" customHeight="1" x14ac:dyDescent="0.2">
      <c r="A33" s="276"/>
      <c r="B33" s="279"/>
      <c r="C33" s="296"/>
      <c r="D33" s="297"/>
      <c r="E33" s="301"/>
      <c r="F33" s="301"/>
      <c r="G33" s="304"/>
      <c r="H33" s="304"/>
      <c r="I33" s="307"/>
      <c r="J33" s="307"/>
      <c r="K33" s="301"/>
      <c r="L33" s="301"/>
      <c r="M33" s="265"/>
      <c r="N33" s="267"/>
      <c r="O33" s="270"/>
      <c r="P33" s="273"/>
      <c r="S33" s="34"/>
      <c r="T33" s="34" t="s">
        <v>1741</v>
      </c>
      <c r="V33" s="200" t="s">
        <v>1369</v>
      </c>
      <c r="W33" s="202" t="s">
        <v>182</v>
      </c>
    </row>
    <row r="34" spans="1:26" ht="19.5" customHeight="1" x14ac:dyDescent="0.2">
      <c r="A34" s="276"/>
      <c r="B34" s="279"/>
      <c r="C34" s="296"/>
      <c r="D34" s="297"/>
      <c r="E34" s="301"/>
      <c r="F34" s="301"/>
      <c r="G34" s="304"/>
      <c r="H34" s="304"/>
      <c r="I34" s="307"/>
      <c r="J34" s="307"/>
      <c r="K34" s="301"/>
      <c r="L34" s="301"/>
      <c r="M34" s="265"/>
      <c r="N34" s="267"/>
      <c r="O34" s="270"/>
      <c r="P34" s="273"/>
      <c r="R34" s="34"/>
      <c r="S34" s="34" t="s">
        <v>1742</v>
      </c>
      <c r="U34" s="202" t="s">
        <v>182</v>
      </c>
    </row>
    <row r="35" spans="1:26" ht="19.5" customHeight="1" x14ac:dyDescent="0.2">
      <c r="A35" s="276"/>
      <c r="B35" s="279"/>
      <c r="C35" s="296"/>
      <c r="D35" s="297"/>
      <c r="E35" s="301"/>
      <c r="F35" s="301"/>
      <c r="G35" s="304"/>
      <c r="H35" s="304"/>
      <c r="I35" s="307"/>
      <c r="J35" s="307"/>
      <c r="K35" s="301"/>
      <c r="L35" s="301"/>
      <c r="M35" s="265"/>
      <c r="N35" s="267"/>
      <c r="O35" s="270"/>
      <c r="P35" s="273"/>
      <c r="R35" s="34" t="s">
        <v>242</v>
      </c>
      <c r="S35" s="34" t="s">
        <v>32</v>
      </c>
    </row>
    <row r="36" spans="1:26" ht="19.5" customHeight="1" x14ac:dyDescent="0.2">
      <c r="A36" s="276"/>
      <c r="B36" s="279"/>
      <c r="C36" s="296"/>
      <c r="D36" s="297"/>
      <c r="E36" s="301"/>
      <c r="F36" s="301"/>
      <c r="G36" s="304"/>
      <c r="H36" s="304"/>
      <c r="I36" s="307"/>
      <c r="J36" s="307"/>
      <c r="K36" s="301"/>
      <c r="L36" s="301"/>
      <c r="M36" s="265"/>
      <c r="N36" s="267"/>
      <c r="O36" s="270"/>
      <c r="P36" s="273"/>
      <c r="R36" s="34"/>
      <c r="S36" s="34" t="s">
        <v>612</v>
      </c>
    </row>
    <row r="37" spans="1:26" ht="19.5" customHeight="1" x14ac:dyDescent="0.2">
      <c r="A37" s="276"/>
      <c r="B37" s="279"/>
      <c r="C37" s="296"/>
      <c r="D37" s="297"/>
      <c r="E37" s="301"/>
      <c r="F37" s="301"/>
      <c r="G37" s="304"/>
      <c r="H37" s="304"/>
      <c r="I37" s="307"/>
      <c r="J37" s="307"/>
      <c r="K37" s="301"/>
      <c r="L37" s="301"/>
      <c r="M37" s="265"/>
      <c r="N37" s="267"/>
      <c r="O37" s="270"/>
      <c r="P37" s="273"/>
      <c r="S37" s="34" t="s">
        <v>914</v>
      </c>
    </row>
    <row r="38" spans="1:26" ht="19.5" customHeight="1" x14ac:dyDescent="0.2">
      <c r="A38" s="276"/>
      <c r="B38" s="279"/>
      <c r="C38" s="296"/>
      <c r="D38" s="297"/>
      <c r="E38" s="301"/>
      <c r="F38" s="301"/>
      <c r="G38" s="304"/>
      <c r="H38" s="304"/>
      <c r="I38" s="307"/>
      <c r="J38" s="307"/>
      <c r="K38" s="301"/>
      <c r="L38" s="301"/>
      <c r="M38" s="265"/>
      <c r="N38" s="267"/>
      <c r="O38" s="270"/>
      <c r="P38" s="273"/>
      <c r="R38" s="34"/>
      <c r="S38" s="34"/>
      <c r="T38" s="34" t="s">
        <v>619</v>
      </c>
      <c r="U38" s="34" t="s">
        <v>677</v>
      </c>
      <c r="W38" s="205" t="s">
        <v>644</v>
      </c>
      <c r="X38" s="214" t="s">
        <v>1560</v>
      </c>
      <c r="Y38" s="191"/>
      <c r="Z38" s="191"/>
    </row>
    <row r="39" spans="1:26" ht="19.5" customHeight="1" x14ac:dyDescent="0.2">
      <c r="A39" s="276"/>
      <c r="B39" s="279"/>
      <c r="C39" s="296"/>
      <c r="D39" s="297"/>
      <c r="E39" s="301"/>
      <c r="F39" s="301"/>
      <c r="G39" s="304"/>
      <c r="H39" s="304"/>
      <c r="I39" s="307"/>
      <c r="J39" s="307"/>
      <c r="K39" s="301"/>
      <c r="L39" s="301"/>
      <c r="M39" s="265"/>
      <c r="N39" s="267"/>
      <c r="O39" s="270"/>
      <c r="P39" s="273"/>
      <c r="R39" s="34" t="s">
        <v>174</v>
      </c>
      <c r="S39" s="34" t="s">
        <v>32</v>
      </c>
    </row>
    <row r="40" spans="1:26" ht="19.5" customHeight="1" x14ac:dyDescent="0.2">
      <c r="A40" s="276"/>
      <c r="B40" s="279"/>
      <c r="C40" s="296"/>
      <c r="D40" s="297"/>
      <c r="E40" s="301"/>
      <c r="F40" s="301"/>
      <c r="G40" s="304"/>
      <c r="H40" s="304"/>
      <c r="I40" s="307"/>
      <c r="J40" s="307"/>
      <c r="K40" s="301"/>
      <c r="L40" s="301"/>
      <c r="M40" s="265"/>
      <c r="N40" s="267"/>
      <c r="O40" s="270"/>
      <c r="P40" s="273"/>
      <c r="R40" s="34"/>
      <c r="S40" s="34" t="s">
        <v>198</v>
      </c>
    </row>
    <row r="41" spans="1:26" ht="19.5" customHeight="1" x14ac:dyDescent="0.2">
      <c r="A41" s="276"/>
      <c r="B41" s="279"/>
      <c r="C41" s="296"/>
      <c r="D41" s="297"/>
      <c r="E41" s="301"/>
      <c r="F41" s="301"/>
      <c r="G41" s="304"/>
      <c r="H41" s="304"/>
      <c r="I41" s="307"/>
      <c r="J41" s="307"/>
      <c r="K41" s="301"/>
      <c r="L41" s="301"/>
      <c r="M41" s="265"/>
      <c r="N41" s="267"/>
      <c r="O41" s="270"/>
      <c r="P41" s="273"/>
      <c r="R41" s="34"/>
      <c r="S41" s="34" t="s">
        <v>1744</v>
      </c>
      <c r="Y41" s="202" t="s">
        <v>182</v>
      </c>
    </row>
    <row r="42" spans="1:26" ht="19.5" customHeight="1" x14ac:dyDescent="0.2">
      <c r="A42" s="276"/>
      <c r="B42" s="279"/>
      <c r="C42" s="296"/>
      <c r="D42" s="297"/>
      <c r="E42" s="301"/>
      <c r="F42" s="301"/>
      <c r="G42" s="304"/>
      <c r="H42" s="304"/>
      <c r="I42" s="307"/>
      <c r="J42" s="307"/>
      <c r="K42" s="301"/>
      <c r="L42" s="301"/>
      <c r="M42" s="265"/>
      <c r="N42" s="267"/>
      <c r="O42" s="270"/>
      <c r="P42" s="273"/>
      <c r="R42" s="34"/>
      <c r="S42" s="34"/>
      <c r="T42" s="34" t="s">
        <v>1745</v>
      </c>
      <c r="V42" s="196">
        <v>2403012174001</v>
      </c>
    </row>
    <row r="43" spans="1:26" ht="19.5" customHeight="1" x14ac:dyDescent="0.2">
      <c r="A43" s="276"/>
      <c r="B43" s="279"/>
      <c r="C43" s="296"/>
      <c r="D43" s="297"/>
      <c r="E43" s="301"/>
      <c r="F43" s="301"/>
      <c r="G43" s="304"/>
      <c r="H43" s="304"/>
      <c r="I43" s="307"/>
      <c r="J43" s="307"/>
      <c r="K43" s="301"/>
      <c r="L43" s="301"/>
      <c r="M43" s="265"/>
      <c r="N43" s="267"/>
      <c r="O43" s="270"/>
      <c r="P43" s="273"/>
      <c r="R43" s="34"/>
      <c r="S43" s="34"/>
      <c r="T43" s="34" t="s">
        <v>1746</v>
      </c>
      <c r="V43" s="196">
        <v>2403012174002</v>
      </c>
    </row>
    <row r="44" spans="1:26" ht="19.5" customHeight="1" x14ac:dyDescent="0.2">
      <c r="A44" s="276"/>
      <c r="B44" s="279"/>
      <c r="C44" s="296"/>
      <c r="D44" s="297"/>
      <c r="E44" s="301"/>
      <c r="F44" s="301"/>
      <c r="G44" s="304"/>
      <c r="H44" s="304"/>
      <c r="I44" s="307"/>
      <c r="J44" s="307"/>
      <c r="K44" s="301"/>
      <c r="L44" s="301"/>
      <c r="M44" s="265"/>
      <c r="N44" s="267"/>
      <c r="O44" s="270"/>
      <c r="P44" s="273"/>
      <c r="R44" s="34"/>
      <c r="S44" s="34"/>
      <c r="T44" s="34" t="s">
        <v>413</v>
      </c>
      <c r="V44" s="241" t="s">
        <v>1747</v>
      </c>
    </row>
    <row r="45" spans="1:26" ht="19.5" customHeight="1" x14ac:dyDescent="0.2">
      <c r="A45" s="276"/>
      <c r="B45" s="279"/>
      <c r="C45" s="296"/>
      <c r="D45" s="297"/>
      <c r="E45" s="301"/>
      <c r="F45" s="301"/>
      <c r="G45" s="304"/>
      <c r="H45" s="304"/>
      <c r="I45" s="307"/>
      <c r="J45" s="307"/>
      <c r="K45" s="301"/>
      <c r="L45" s="301"/>
      <c r="M45" s="265"/>
      <c r="N45" s="267"/>
      <c r="O45" s="270"/>
      <c r="P45" s="273"/>
      <c r="R45" s="34" t="s">
        <v>1423</v>
      </c>
      <c r="S45" s="34" t="s">
        <v>33</v>
      </c>
      <c r="T45" s="34"/>
    </row>
    <row r="46" spans="1:26" ht="19.5" customHeight="1" x14ac:dyDescent="0.2">
      <c r="A46" s="276"/>
      <c r="B46" s="279"/>
      <c r="C46" s="296"/>
      <c r="D46" s="297"/>
      <c r="E46" s="301"/>
      <c r="F46" s="301"/>
      <c r="G46" s="304"/>
      <c r="H46" s="304"/>
      <c r="I46" s="307"/>
      <c r="J46" s="307"/>
      <c r="K46" s="301"/>
      <c r="L46" s="301"/>
      <c r="M46" s="265"/>
      <c r="N46" s="267"/>
      <c r="O46" s="270"/>
      <c r="P46" s="273"/>
      <c r="R46" s="34"/>
      <c r="S46" s="34" t="s">
        <v>1553</v>
      </c>
      <c r="T46" s="34"/>
    </row>
    <row r="47" spans="1:26" ht="19.5" customHeight="1" x14ac:dyDescent="0.2">
      <c r="A47" s="276"/>
      <c r="B47" s="279"/>
      <c r="C47" s="296"/>
      <c r="D47" s="297"/>
      <c r="E47" s="301"/>
      <c r="F47" s="301"/>
      <c r="G47" s="304"/>
      <c r="H47" s="304"/>
      <c r="I47" s="307"/>
      <c r="J47" s="307"/>
      <c r="K47" s="301"/>
      <c r="L47" s="301"/>
      <c r="M47" s="265"/>
      <c r="N47" s="267"/>
      <c r="O47" s="270"/>
      <c r="P47" s="273"/>
      <c r="R47" s="34"/>
      <c r="S47" s="34" t="s">
        <v>1748</v>
      </c>
      <c r="T47" s="34"/>
      <c r="W47" s="202" t="s">
        <v>182</v>
      </c>
    </row>
    <row r="48" spans="1:26" ht="19.5" customHeight="1" x14ac:dyDescent="0.2">
      <c r="A48" s="276"/>
      <c r="B48" s="279"/>
      <c r="C48" s="296"/>
      <c r="D48" s="297"/>
      <c r="E48" s="301"/>
      <c r="F48" s="301"/>
      <c r="G48" s="304"/>
      <c r="H48" s="304"/>
      <c r="I48" s="307"/>
      <c r="J48" s="307"/>
      <c r="K48" s="301"/>
      <c r="L48" s="301"/>
      <c r="M48" s="265"/>
      <c r="N48" s="267"/>
      <c r="O48" s="270"/>
      <c r="P48" s="273"/>
      <c r="R48" s="34"/>
      <c r="S48" s="34" t="s">
        <v>1749</v>
      </c>
      <c r="T48" s="34"/>
      <c r="X48" s="202" t="s">
        <v>182</v>
      </c>
    </row>
    <row r="49" spans="1:24" ht="19.5" customHeight="1" x14ac:dyDescent="0.2">
      <c r="A49" s="276"/>
      <c r="B49" s="279"/>
      <c r="C49" s="296"/>
      <c r="D49" s="297"/>
      <c r="E49" s="301"/>
      <c r="F49" s="301"/>
      <c r="G49" s="304"/>
      <c r="H49" s="304"/>
      <c r="I49" s="307"/>
      <c r="J49" s="307"/>
      <c r="K49" s="301"/>
      <c r="L49" s="301"/>
      <c r="M49" s="265"/>
      <c r="N49" s="267"/>
      <c r="O49" s="270"/>
      <c r="P49" s="273"/>
      <c r="R49" s="34"/>
      <c r="S49" s="34" t="s">
        <v>1750</v>
      </c>
      <c r="T49" s="34"/>
      <c r="X49" s="202" t="s">
        <v>182</v>
      </c>
    </row>
    <row r="50" spans="1:24" ht="19.5" customHeight="1" x14ac:dyDescent="0.2">
      <c r="A50" s="276"/>
      <c r="B50" s="279"/>
      <c r="C50" s="296"/>
      <c r="D50" s="297"/>
      <c r="E50" s="301"/>
      <c r="F50" s="301"/>
      <c r="G50" s="304"/>
      <c r="H50" s="304"/>
      <c r="I50" s="307"/>
      <c r="J50" s="307"/>
      <c r="K50" s="301"/>
      <c r="L50" s="301"/>
      <c r="M50" s="265"/>
      <c r="N50" s="267"/>
      <c r="O50" s="270"/>
      <c r="P50" s="273"/>
      <c r="R50" s="34" t="s">
        <v>191</v>
      </c>
      <c r="S50" s="34" t="s">
        <v>24</v>
      </c>
      <c r="T50" s="34"/>
      <c r="X50" s="34"/>
    </row>
    <row r="51" spans="1:24" ht="19.5" customHeight="1" x14ac:dyDescent="0.2">
      <c r="A51" s="276"/>
      <c r="B51" s="279"/>
      <c r="C51" s="296"/>
      <c r="D51" s="297"/>
      <c r="E51" s="301"/>
      <c r="F51" s="301"/>
      <c r="G51" s="304"/>
      <c r="H51" s="304"/>
      <c r="I51" s="307"/>
      <c r="J51" s="307"/>
      <c r="K51" s="301"/>
      <c r="L51" s="301"/>
      <c r="M51" s="265"/>
      <c r="N51" s="267"/>
      <c r="O51" s="270"/>
      <c r="P51" s="273"/>
      <c r="R51" s="34"/>
      <c r="S51" s="34" t="s">
        <v>192</v>
      </c>
      <c r="T51" s="34"/>
      <c r="X51" s="34"/>
    </row>
    <row r="52" spans="1:24" ht="19.5" customHeight="1" x14ac:dyDescent="0.2">
      <c r="A52" s="276"/>
      <c r="B52" s="279"/>
      <c r="C52" s="296"/>
      <c r="D52" s="297"/>
      <c r="E52" s="301"/>
      <c r="F52" s="301"/>
      <c r="G52" s="304"/>
      <c r="H52" s="304"/>
      <c r="I52" s="307"/>
      <c r="J52" s="307"/>
      <c r="K52" s="301"/>
      <c r="L52" s="301"/>
      <c r="M52" s="265"/>
      <c r="N52" s="267"/>
      <c r="O52" s="270"/>
      <c r="P52" s="273"/>
      <c r="R52" s="34"/>
      <c r="S52" s="34" t="s">
        <v>914</v>
      </c>
      <c r="T52" s="34"/>
      <c r="X52" s="34"/>
    </row>
    <row r="53" spans="1:24" ht="19.5" customHeight="1" x14ac:dyDescent="0.2">
      <c r="A53" s="276"/>
      <c r="B53" s="279"/>
      <c r="C53" s="296"/>
      <c r="D53" s="297"/>
      <c r="E53" s="301"/>
      <c r="F53" s="301"/>
      <c r="G53" s="304"/>
      <c r="H53" s="304"/>
      <c r="I53" s="307"/>
      <c r="J53" s="307"/>
      <c r="K53" s="301"/>
      <c r="L53" s="301"/>
      <c r="M53" s="265"/>
      <c r="N53" s="267"/>
      <c r="O53" s="270"/>
      <c r="P53" s="273"/>
      <c r="R53" s="34"/>
      <c r="S53" s="34"/>
      <c r="T53" s="34" t="s">
        <v>619</v>
      </c>
      <c r="U53" s="196">
        <v>2403117219001</v>
      </c>
      <c r="W53" s="202" t="s">
        <v>182</v>
      </c>
      <c r="X53" s="34"/>
    </row>
    <row r="54" spans="1:24" ht="19.5" customHeight="1" x14ac:dyDescent="0.2">
      <c r="A54" s="276"/>
      <c r="B54" s="279"/>
      <c r="C54" s="296"/>
      <c r="D54" s="297"/>
      <c r="E54" s="301"/>
      <c r="F54" s="301"/>
      <c r="G54" s="304"/>
      <c r="H54" s="304"/>
      <c r="I54" s="307"/>
      <c r="J54" s="307"/>
      <c r="K54" s="301"/>
      <c r="L54" s="301"/>
      <c r="M54" s="265"/>
      <c r="N54" s="267"/>
      <c r="O54" s="270"/>
      <c r="P54" s="273"/>
      <c r="R54" s="34" t="s">
        <v>975</v>
      </c>
      <c r="S54" s="34" t="s">
        <v>32</v>
      </c>
      <c r="T54" s="34"/>
      <c r="U54" s="196"/>
      <c r="W54" s="34"/>
      <c r="X54" s="34"/>
    </row>
    <row r="55" spans="1:24" ht="19.5" customHeight="1" x14ac:dyDescent="0.2">
      <c r="A55" s="276"/>
      <c r="B55" s="279"/>
      <c r="C55" s="296"/>
      <c r="D55" s="297"/>
      <c r="E55" s="301"/>
      <c r="F55" s="301"/>
      <c r="G55" s="304"/>
      <c r="H55" s="304"/>
      <c r="I55" s="307"/>
      <c r="J55" s="307"/>
      <c r="K55" s="301"/>
      <c r="L55" s="301"/>
      <c r="M55" s="265"/>
      <c r="N55" s="267"/>
      <c r="O55" s="270"/>
      <c r="P55" s="273"/>
      <c r="R55" s="34"/>
      <c r="S55" s="34" t="s">
        <v>1753</v>
      </c>
      <c r="T55" s="34"/>
      <c r="U55" s="196"/>
      <c r="W55" s="34"/>
      <c r="X55" s="34"/>
    </row>
    <row r="56" spans="1:24" ht="19.5" customHeight="1" x14ac:dyDescent="0.2">
      <c r="A56" s="276"/>
      <c r="B56" s="279"/>
      <c r="C56" s="296"/>
      <c r="D56" s="297"/>
      <c r="E56" s="301"/>
      <c r="F56" s="301"/>
      <c r="G56" s="304"/>
      <c r="H56" s="304"/>
      <c r="I56" s="307"/>
      <c r="J56" s="307"/>
      <c r="K56" s="301"/>
      <c r="L56" s="301"/>
      <c r="M56" s="265"/>
      <c r="N56" s="267"/>
      <c r="O56" s="270"/>
      <c r="P56" s="273"/>
      <c r="R56" s="34"/>
      <c r="S56" s="34" t="s">
        <v>1752</v>
      </c>
      <c r="T56" s="34"/>
      <c r="U56" s="196"/>
      <c r="W56" s="202" t="s">
        <v>182</v>
      </c>
      <c r="X56" s="34"/>
    </row>
    <row r="57" spans="1:24" ht="19.5" customHeight="1" x14ac:dyDescent="0.2">
      <c r="A57" s="277"/>
      <c r="B57" s="280"/>
      <c r="C57" s="298"/>
      <c r="D57" s="299"/>
      <c r="E57" s="302"/>
      <c r="F57" s="302"/>
      <c r="G57" s="305"/>
      <c r="H57" s="305"/>
      <c r="I57" s="308"/>
      <c r="J57" s="308"/>
      <c r="K57" s="302"/>
      <c r="L57" s="302"/>
      <c r="M57" s="264"/>
      <c r="N57" s="268"/>
      <c r="O57" s="271"/>
      <c r="P57" s="274"/>
      <c r="Q57" s="62">
        <v>0.29166666666666669</v>
      </c>
    </row>
    <row r="58" spans="1:24" ht="19.5" customHeight="1" x14ac:dyDescent="0.2">
      <c r="A58" s="275" t="s">
        <v>26</v>
      </c>
      <c r="B58" s="278">
        <f>SUM(B29+1)</f>
        <v>45903</v>
      </c>
      <c r="C58" s="294" t="s">
        <v>1758</v>
      </c>
      <c r="D58" s="295"/>
      <c r="E58" s="300"/>
      <c r="F58" s="300"/>
      <c r="G58" s="303">
        <v>0.32222222222222224</v>
      </c>
      <c r="H58" s="303">
        <v>0.52083333333333337</v>
      </c>
      <c r="I58" s="306">
        <v>0.5625</v>
      </c>
      <c r="J58" s="306">
        <v>0.74097222222222225</v>
      </c>
      <c r="K58" s="300"/>
      <c r="L58" s="300"/>
      <c r="M58" s="263">
        <f>(F75-E75)+(L75-K75)</f>
        <v>0</v>
      </c>
      <c r="N58" s="266">
        <f>(H58-G58)</f>
        <v>0.19861111111111113</v>
      </c>
      <c r="O58" s="269">
        <f>(J58-I58)</f>
        <v>0.17847222222222225</v>
      </c>
      <c r="P58" s="272">
        <f>SUM(M58:O75)</f>
        <v>0.37708333333333338</v>
      </c>
      <c r="R58" t="s">
        <v>1336</v>
      </c>
      <c r="S58" s="34" t="s">
        <v>58</v>
      </c>
    </row>
    <row r="59" spans="1:24" ht="19.5" customHeight="1" x14ac:dyDescent="0.2">
      <c r="A59" s="276"/>
      <c r="B59" s="279"/>
      <c r="C59" s="296"/>
      <c r="D59" s="297"/>
      <c r="E59" s="301"/>
      <c r="F59" s="301"/>
      <c r="G59" s="304"/>
      <c r="H59" s="304"/>
      <c r="I59" s="307"/>
      <c r="J59" s="307"/>
      <c r="K59" s="301"/>
      <c r="L59" s="301"/>
      <c r="M59" s="265"/>
      <c r="N59" s="267"/>
      <c r="O59" s="270"/>
      <c r="P59" s="273"/>
      <c r="S59" t="s">
        <v>1337</v>
      </c>
    </row>
    <row r="60" spans="1:24" ht="19.5" customHeight="1" x14ac:dyDescent="0.2">
      <c r="A60" s="276"/>
      <c r="B60" s="279"/>
      <c r="C60" s="296"/>
      <c r="D60" s="297"/>
      <c r="E60" s="301"/>
      <c r="F60" s="301"/>
      <c r="G60" s="304"/>
      <c r="H60" s="304"/>
      <c r="I60" s="307"/>
      <c r="J60" s="307"/>
      <c r="K60" s="301"/>
      <c r="L60" s="301"/>
      <c r="M60" s="265"/>
      <c r="N60" s="267"/>
      <c r="O60" s="270"/>
      <c r="P60" s="273"/>
      <c r="S60" s="34" t="s">
        <v>1754</v>
      </c>
      <c r="V60" s="34"/>
    </row>
    <row r="61" spans="1:24" ht="19.5" customHeight="1" x14ac:dyDescent="0.2">
      <c r="A61" s="276"/>
      <c r="B61" s="279"/>
      <c r="C61" s="296"/>
      <c r="D61" s="297"/>
      <c r="E61" s="301"/>
      <c r="F61" s="301"/>
      <c r="G61" s="304"/>
      <c r="H61" s="304"/>
      <c r="I61" s="307"/>
      <c r="J61" s="307"/>
      <c r="K61" s="301"/>
      <c r="L61" s="301"/>
      <c r="M61" s="265"/>
      <c r="N61" s="267"/>
      <c r="O61" s="270"/>
      <c r="P61" s="273"/>
      <c r="S61" s="34"/>
      <c r="T61" s="34" t="s">
        <v>631</v>
      </c>
      <c r="U61" s="34" t="s">
        <v>1755</v>
      </c>
      <c r="V61" s="34"/>
      <c r="W61" s="205" t="s">
        <v>644</v>
      </c>
    </row>
    <row r="62" spans="1:24" ht="19.5" customHeight="1" x14ac:dyDescent="0.2">
      <c r="A62" s="276"/>
      <c r="B62" s="279"/>
      <c r="C62" s="296"/>
      <c r="D62" s="297"/>
      <c r="E62" s="301"/>
      <c r="F62" s="301"/>
      <c r="G62" s="304"/>
      <c r="H62" s="304"/>
      <c r="I62" s="307"/>
      <c r="J62" s="307"/>
      <c r="K62" s="301"/>
      <c r="L62" s="301"/>
      <c r="M62" s="265"/>
      <c r="N62" s="267"/>
      <c r="O62" s="270"/>
      <c r="P62" s="273"/>
      <c r="R62" s="34" t="s">
        <v>242</v>
      </c>
      <c r="S62" s="201" t="s">
        <v>1757</v>
      </c>
      <c r="T62" s="201"/>
      <c r="U62" s="201"/>
      <c r="V62" s="201"/>
    </row>
    <row r="63" spans="1:24" ht="19.5" customHeight="1" x14ac:dyDescent="0.2">
      <c r="A63" s="276"/>
      <c r="B63" s="279"/>
      <c r="C63" s="296"/>
      <c r="D63" s="297"/>
      <c r="E63" s="301"/>
      <c r="F63" s="301"/>
      <c r="G63" s="304"/>
      <c r="H63" s="304"/>
      <c r="I63" s="307"/>
      <c r="J63" s="307"/>
      <c r="K63" s="301"/>
      <c r="L63" s="301"/>
      <c r="M63" s="265"/>
      <c r="N63" s="267"/>
      <c r="O63" s="270"/>
      <c r="P63" s="273"/>
      <c r="S63" s="34" t="s">
        <v>612</v>
      </c>
      <c r="V63" s="34"/>
    </row>
    <row r="64" spans="1:24" ht="19.5" customHeight="1" x14ac:dyDescent="0.2">
      <c r="A64" s="276"/>
      <c r="B64" s="279"/>
      <c r="C64" s="296"/>
      <c r="D64" s="297"/>
      <c r="E64" s="301"/>
      <c r="F64" s="301"/>
      <c r="G64" s="304"/>
      <c r="H64" s="304"/>
      <c r="I64" s="307"/>
      <c r="J64" s="307"/>
      <c r="K64" s="301"/>
      <c r="L64" s="301"/>
      <c r="M64" s="265"/>
      <c r="N64" s="267"/>
      <c r="O64" s="270"/>
      <c r="P64" s="273"/>
      <c r="S64" s="34" t="s">
        <v>1756</v>
      </c>
      <c r="W64" s="205" t="s">
        <v>644</v>
      </c>
    </row>
    <row r="65" spans="1:28" ht="19.5" customHeight="1" x14ac:dyDescent="0.2">
      <c r="A65" s="276"/>
      <c r="B65" s="279"/>
      <c r="C65" s="296"/>
      <c r="D65" s="297"/>
      <c r="E65" s="301"/>
      <c r="F65" s="301"/>
      <c r="G65" s="304"/>
      <c r="H65" s="304"/>
      <c r="I65" s="307"/>
      <c r="J65" s="307"/>
      <c r="K65" s="301"/>
      <c r="L65" s="301"/>
      <c r="M65" s="265"/>
      <c r="N65" s="267"/>
      <c r="O65" s="270"/>
      <c r="P65" s="273"/>
      <c r="S65" s="34" t="s">
        <v>1777</v>
      </c>
      <c r="W65" s="202" t="s">
        <v>182</v>
      </c>
      <c r="X65" s="191" t="s">
        <v>895</v>
      </c>
      <c r="Y65" s="191"/>
    </row>
    <row r="66" spans="1:28" ht="19.5" customHeight="1" x14ac:dyDescent="0.2">
      <c r="A66" s="276"/>
      <c r="B66" s="279"/>
      <c r="C66" s="296"/>
      <c r="D66" s="297"/>
      <c r="E66" s="301"/>
      <c r="F66" s="301"/>
      <c r="G66" s="304"/>
      <c r="H66" s="304"/>
      <c r="I66" s="307"/>
      <c r="J66" s="307"/>
      <c r="K66" s="301"/>
      <c r="L66" s="301"/>
      <c r="M66" s="265"/>
      <c r="N66" s="267"/>
      <c r="O66" s="270"/>
      <c r="P66" s="273"/>
      <c r="R66" t="s">
        <v>1099</v>
      </c>
      <c r="S66" s="34" t="s">
        <v>33</v>
      </c>
    </row>
    <row r="67" spans="1:28" ht="19.5" customHeight="1" x14ac:dyDescent="0.2">
      <c r="A67" s="276"/>
      <c r="B67" s="279"/>
      <c r="C67" s="296"/>
      <c r="D67" s="297"/>
      <c r="E67" s="301"/>
      <c r="F67" s="301"/>
      <c r="G67" s="304"/>
      <c r="H67" s="304"/>
      <c r="I67" s="307"/>
      <c r="J67" s="307"/>
      <c r="K67" s="301"/>
      <c r="L67" s="301"/>
      <c r="M67" s="265"/>
      <c r="N67" s="267"/>
      <c r="O67" s="270"/>
      <c r="P67" s="273"/>
      <c r="S67" t="s">
        <v>1100</v>
      </c>
    </row>
    <row r="68" spans="1:28" ht="19.5" customHeight="1" x14ac:dyDescent="0.2">
      <c r="A68" s="276"/>
      <c r="B68" s="279"/>
      <c r="C68" s="296"/>
      <c r="D68" s="297"/>
      <c r="E68" s="301"/>
      <c r="F68" s="301"/>
      <c r="G68" s="304"/>
      <c r="H68" s="304"/>
      <c r="I68" s="307"/>
      <c r="J68" s="307"/>
      <c r="K68" s="301"/>
      <c r="L68" s="301"/>
      <c r="M68" s="265"/>
      <c r="N68" s="267"/>
      <c r="O68" s="270"/>
      <c r="P68" s="273"/>
      <c r="S68" t="s">
        <v>1759</v>
      </c>
    </row>
    <row r="69" spans="1:28" ht="19.5" customHeight="1" x14ac:dyDescent="0.2">
      <c r="A69" s="276"/>
      <c r="B69" s="279"/>
      <c r="C69" s="296"/>
      <c r="D69" s="297"/>
      <c r="E69" s="301"/>
      <c r="F69" s="301"/>
      <c r="G69" s="304"/>
      <c r="H69" s="304"/>
      <c r="I69" s="307"/>
      <c r="J69" s="307"/>
      <c r="K69" s="301"/>
      <c r="L69" s="301"/>
      <c r="M69" s="265"/>
      <c r="N69" s="267"/>
      <c r="O69" s="270"/>
      <c r="P69" s="273"/>
      <c r="T69" t="s">
        <v>1760</v>
      </c>
      <c r="V69" t="s">
        <v>1761</v>
      </c>
      <c r="W69" s="205" t="s">
        <v>644</v>
      </c>
      <c r="X69" s="240" t="s">
        <v>694</v>
      </c>
      <c r="Y69" s="197">
        <v>1024097</v>
      </c>
    </row>
    <row r="70" spans="1:28" ht="19.5" customHeight="1" x14ac:dyDescent="0.2">
      <c r="A70" s="276"/>
      <c r="B70" s="279"/>
      <c r="C70" s="296"/>
      <c r="D70" s="297"/>
      <c r="E70" s="301"/>
      <c r="F70" s="301"/>
      <c r="G70" s="304"/>
      <c r="H70" s="304"/>
      <c r="I70" s="307"/>
      <c r="J70" s="307"/>
      <c r="K70" s="301"/>
      <c r="L70" s="301"/>
      <c r="M70" s="265"/>
      <c r="N70" s="267"/>
      <c r="O70" s="270"/>
      <c r="P70" s="273"/>
      <c r="S70" t="s">
        <v>1763</v>
      </c>
    </row>
    <row r="71" spans="1:28" ht="19.5" customHeight="1" x14ac:dyDescent="0.2">
      <c r="A71" s="276"/>
      <c r="B71" s="279"/>
      <c r="C71" s="296"/>
      <c r="D71" s="297"/>
      <c r="E71" s="301"/>
      <c r="F71" s="301"/>
      <c r="G71" s="304"/>
      <c r="H71" s="304"/>
      <c r="I71" s="307"/>
      <c r="J71" s="307"/>
      <c r="K71" s="301"/>
      <c r="L71" s="301"/>
      <c r="M71" s="265"/>
      <c r="N71" s="267"/>
      <c r="O71" s="270"/>
      <c r="P71" s="273"/>
      <c r="T71" t="s">
        <v>1765</v>
      </c>
      <c r="U71" t="s">
        <v>1764</v>
      </c>
      <c r="W71" s="202" t="s">
        <v>182</v>
      </c>
      <c r="X71" s="240" t="s">
        <v>694</v>
      </c>
      <c r="Y71" s="197">
        <v>1023659</v>
      </c>
      <c r="Z71" s="191" t="s">
        <v>1331</v>
      </c>
      <c r="AA71" s="191"/>
      <c r="AB71" s="191"/>
    </row>
    <row r="72" spans="1:28" ht="19.5" customHeight="1" x14ac:dyDescent="0.2">
      <c r="A72" s="276"/>
      <c r="B72" s="279"/>
      <c r="C72" s="296"/>
      <c r="D72" s="297"/>
      <c r="E72" s="301"/>
      <c r="F72" s="301"/>
      <c r="G72" s="304"/>
      <c r="H72" s="304"/>
      <c r="I72" s="307"/>
      <c r="J72" s="307"/>
      <c r="K72" s="301"/>
      <c r="L72" s="301"/>
      <c r="M72" s="265"/>
      <c r="N72" s="267"/>
      <c r="O72" s="270"/>
      <c r="P72" s="273"/>
      <c r="T72" t="s">
        <v>1766</v>
      </c>
      <c r="U72" t="s">
        <v>1767</v>
      </c>
      <c r="W72" s="202" t="s">
        <v>182</v>
      </c>
      <c r="X72" s="240" t="s">
        <v>694</v>
      </c>
      <c r="Y72" s="197">
        <v>1023659</v>
      </c>
    </row>
    <row r="73" spans="1:28" ht="19.5" customHeight="1" x14ac:dyDescent="0.2">
      <c r="A73" s="276"/>
      <c r="B73" s="279"/>
      <c r="C73" s="296"/>
      <c r="D73" s="297"/>
      <c r="E73" s="301"/>
      <c r="F73" s="301"/>
      <c r="G73" s="304"/>
      <c r="H73" s="304"/>
      <c r="I73" s="307"/>
      <c r="J73" s="307"/>
      <c r="K73" s="301"/>
      <c r="L73" s="301"/>
      <c r="M73" s="265"/>
      <c r="N73" s="267"/>
      <c r="O73" s="270"/>
      <c r="P73" s="273"/>
      <c r="T73" t="s">
        <v>1768</v>
      </c>
      <c r="U73" t="s">
        <v>1769</v>
      </c>
      <c r="W73" s="202" t="s">
        <v>182</v>
      </c>
      <c r="X73" s="240" t="s">
        <v>694</v>
      </c>
      <c r="Y73" s="197">
        <v>1023659</v>
      </c>
    </row>
    <row r="74" spans="1:28" ht="19.5" customHeight="1" x14ac:dyDescent="0.2">
      <c r="A74" s="276"/>
      <c r="B74" s="279"/>
      <c r="C74" s="296"/>
      <c r="D74" s="297"/>
      <c r="E74" s="301"/>
      <c r="F74" s="301"/>
      <c r="G74" s="304"/>
      <c r="H74" s="304"/>
      <c r="I74" s="307"/>
      <c r="J74" s="307"/>
      <c r="K74" s="301"/>
      <c r="L74" s="301"/>
      <c r="M74" s="265"/>
      <c r="N74" s="267"/>
      <c r="O74" s="270"/>
      <c r="P74" s="273"/>
      <c r="S74" t="s">
        <v>1762</v>
      </c>
      <c r="W74" s="202" t="s">
        <v>182</v>
      </c>
    </row>
    <row r="75" spans="1:28" ht="19.5" customHeight="1" x14ac:dyDescent="0.2">
      <c r="A75" s="277"/>
      <c r="B75" s="280"/>
      <c r="C75" s="298"/>
      <c r="D75" s="299"/>
      <c r="E75" s="302"/>
      <c r="F75" s="302"/>
      <c r="G75" s="305"/>
      <c r="H75" s="305"/>
      <c r="I75" s="308"/>
      <c r="J75" s="308"/>
      <c r="K75" s="302"/>
      <c r="L75" s="302"/>
      <c r="M75" s="264"/>
      <c r="N75" s="268"/>
      <c r="O75" s="271"/>
      <c r="P75" s="274"/>
      <c r="Q75" s="62">
        <v>0.16666666666666666</v>
      </c>
    </row>
    <row r="76" spans="1:28" ht="19.5" customHeight="1" x14ac:dyDescent="0.2">
      <c r="A76" s="275" t="s">
        <v>30</v>
      </c>
      <c r="B76" s="278">
        <f>SUM(B58+1)</f>
        <v>45904</v>
      </c>
      <c r="C76" s="294" t="s">
        <v>1775</v>
      </c>
      <c r="D76" s="295"/>
      <c r="E76" s="300"/>
      <c r="F76" s="300"/>
      <c r="G76" s="303">
        <v>0.32777777777777778</v>
      </c>
      <c r="H76" s="303">
        <v>0.52083333333333337</v>
      </c>
      <c r="I76" s="306">
        <v>0.56944444444444442</v>
      </c>
      <c r="J76" s="306">
        <v>0.73541666666666672</v>
      </c>
      <c r="K76" s="300"/>
      <c r="L76" s="300"/>
      <c r="M76" s="263">
        <f>(F94-E94)+(L94-K94)</f>
        <v>0</v>
      </c>
      <c r="N76" s="266">
        <f>(H76-G76)</f>
        <v>0.19305555555555559</v>
      </c>
      <c r="O76" s="269">
        <f>(J76-I76)</f>
        <v>0.1659722222222223</v>
      </c>
      <c r="P76" s="272">
        <f>SUM(M76:O94)</f>
        <v>0.35902777777777789</v>
      </c>
      <c r="R76" t="s">
        <v>1099</v>
      </c>
      <c r="S76" s="34" t="s">
        <v>33</v>
      </c>
    </row>
    <row r="77" spans="1:28" ht="19.5" customHeight="1" x14ac:dyDescent="0.2">
      <c r="A77" s="276"/>
      <c r="B77" s="279"/>
      <c r="C77" s="296"/>
      <c r="D77" s="297"/>
      <c r="E77" s="301"/>
      <c r="F77" s="301"/>
      <c r="G77" s="304"/>
      <c r="H77" s="304"/>
      <c r="I77" s="307"/>
      <c r="J77" s="307"/>
      <c r="K77" s="301"/>
      <c r="L77" s="301"/>
      <c r="M77" s="265"/>
      <c r="N77" s="267"/>
      <c r="O77" s="270"/>
      <c r="P77" s="273"/>
      <c r="S77" t="s">
        <v>1100</v>
      </c>
    </row>
    <row r="78" spans="1:28" ht="19.5" customHeight="1" x14ac:dyDescent="0.2">
      <c r="A78" s="276"/>
      <c r="B78" s="279"/>
      <c r="C78" s="296"/>
      <c r="D78" s="297"/>
      <c r="E78" s="301"/>
      <c r="F78" s="301"/>
      <c r="G78" s="304"/>
      <c r="H78" s="304"/>
      <c r="I78" s="307"/>
      <c r="J78" s="307"/>
      <c r="K78" s="301"/>
      <c r="L78" s="301"/>
      <c r="M78" s="265"/>
      <c r="N78" s="267"/>
      <c r="O78" s="270"/>
      <c r="P78" s="273"/>
      <c r="S78" s="34" t="s">
        <v>1772</v>
      </c>
      <c r="W78" s="202" t="s">
        <v>182</v>
      </c>
    </row>
    <row r="79" spans="1:28" ht="19.5" customHeight="1" x14ac:dyDescent="0.2">
      <c r="A79" s="276"/>
      <c r="B79" s="279"/>
      <c r="C79" s="296"/>
      <c r="D79" s="297"/>
      <c r="E79" s="301"/>
      <c r="F79" s="301"/>
      <c r="G79" s="304"/>
      <c r="H79" s="304"/>
      <c r="I79" s="307"/>
      <c r="J79" s="307"/>
      <c r="K79" s="301"/>
      <c r="L79" s="301"/>
      <c r="M79" s="265"/>
      <c r="N79" s="267"/>
      <c r="O79" s="270"/>
      <c r="P79" s="273"/>
      <c r="S79" s="34" t="s">
        <v>1771</v>
      </c>
      <c r="W79" s="205" t="s">
        <v>644</v>
      </c>
    </row>
    <row r="80" spans="1:28" ht="19.5" customHeight="1" x14ac:dyDescent="0.2">
      <c r="A80" s="276"/>
      <c r="B80" s="279"/>
      <c r="C80" s="296"/>
      <c r="D80" s="297"/>
      <c r="E80" s="301"/>
      <c r="F80" s="301"/>
      <c r="G80" s="304"/>
      <c r="H80" s="304"/>
      <c r="I80" s="307"/>
      <c r="J80" s="307"/>
      <c r="K80" s="301"/>
      <c r="L80" s="301"/>
      <c r="M80" s="265"/>
      <c r="N80" s="267"/>
      <c r="O80" s="270"/>
      <c r="P80" s="273"/>
      <c r="R80" t="s">
        <v>1336</v>
      </c>
      <c r="S80" s="193" t="s">
        <v>1780</v>
      </c>
    </row>
    <row r="81" spans="1:25" ht="19.5" customHeight="1" x14ac:dyDescent="0.2">
      <c r="A81" s="276"/>
      <c r="B81" s="279"/>
      <c r="C81" s="296"/>
      <c r="D81" s="297"/>
      <c r="E81" s="301"/>
      <c r="F81" s="301"/>
      <c r="G81" s="304"/>
      <c r="H81" s="304"/>
      <c r="I81" s="307"/>
      <c r="J81" s="307"/>
      <c r="K81" s="301"/>
      <c r="L81" s="301"/>
      <c r="M81" s="265"/>
      <c r="N81" s="267"/>
      <c r="O81" s="270"/>
      <c r="P81" s="273"/>
      <c r="S81" t="s">
        <v>1337</v>
      </c>
    </row>
    <row r="82" spans="1:25" ht="19.5" customHeight="1" x14ac:dyDescent="0.2">
      <c r="A82" s="276"/>
      <c r="B82" s="279"/>
      <c r="C82" s="296"/>
      <c r="D82" s="297"/>
      <c r="E82" s="301"/>
      <c r="F82" s="301"/>
      <c r="G82" s="304"/>
      <c r="H82" s="304"/>
      <c r="I82" s="307"/>
      <c r="J82" s="307"/>
      <c r="K82" s="301"/>
      <c r="L82" s="301"/>
      <c r="M82" s="265"/>
      <c r="N82" s="267"/>
      <c r="O82" s="270"/>
      <c r="P82" s="273"/>
      <c r="S82" s="34" t="s">
        <v>1754</v>
      </c>
      <c r="V82" s="34"/>
    </row>
    <row r="83" spans="1:25" ht="19.5" customHeight="1" x14ac:dyDescent="0.2">
      <c r="A83" s="276"/>
      <c r="B83" s="279"/>
      <c r="C83" s="296"/>
      <c r="D83" s="297"/>
      <c r="E83" s="301"/>
      <c r="F83" s="301"/>
      <c r="G83" s="304"/>
      <c r="H83" s="304"/>
      <c r="I83" s="307"/>
      <c r="J83" s="307"/>
      <c r="K83" s="301"/>
      <c r="L83" s="301"/>
      <c r="M83" s="265"/>
      <c r="N83" s="267"/>
      <c r="O83" s="270"/>
      <c r="P83" s="273"/>
      <c r="S83" s="34"/>
      <c r="T83" s="34" t="s">
        <v>631</v>
      </c>
      <c r="U83" s="34" t="s">
        <v>1755</v>
      </c>
      <c r="V83" s="34"/>
      <c r="W83" s="205" t="s">
        <v>644</v>
      </c>
    </row>
    <row r="84" spans="1:25" ht="19.5" customHeight="1" x14ac:dyDescent="0.2">
      <c r="A84" s="276"/>
      <c r="B84" s="279"/>
      <c r="C84" s="296"/>
      <c r="D84" s="297"/>
      <c r="E84" s="301"/>
      <c r="F84" s="301"/>
      <c r="G84" s="304"/>
      <c r="H84" s="304"/>
      <c r="I84" s="307"/>
      <c r="J84" s="307"/>
      <c r="K84" s="301"/>
      <c r="L84" s="301"/>
      <c r="M84" s="265"/>
      <c r="N84" s="267"/>
      <c r="O84" s="270"/>
      <c r="P84" s="273"/>
      <c r="R84" t="s">
        <v>1605</v>
      </c>
      <c r="S84" s="34" t="s">
        <v>32</v>
      </c>
    </row>
    <row r="85" spans="1:25" ht="19.5" customHeight="1" x14ac:dyDescent="0.2">
      <c r="A85" s="276"/>
      <c r="B85" s="279"/>
      <c r="C85" s="296"/>
      <c r="D85" s="297"/>
      <c r="E85" s="301"/>
      <c r="F85" s="301"/>
      <c r="G85" s="304"/>
      <c r="H85" s="304"/>
      <c r="I85" s="307"/>
      <c r="J85" s="307"/>
      <c r="K85" s="301"/>
      <c r="L85" s="301"/>
      <c r="M85" s="265"/>
      <c r="N85" s="267"/>
      <c r="O85" s="270"/>
      <c r="P85" s="273"/>
      <c r="S85" s="34" t="s">
        <v>661</v>
      </c>
    </row>
    <row r="86" spans="1:25" ht="19.5" customHeight="1" x14ac:dyDescent="0.2">
      <c r="A86" s="276"/>
      <c r="B86" s="279"/>
      <c r="C86" s="296"/>
      <c r="D86" s="297"/>
      <c r="E86" s="301"/>
      <c r="F86" s="301"/>
      <c r="G86" s="304"/>
      <c r="H86" s="304"/>
      <c r="I86" s="307"/>
      <c r="J86" s="307"/>
      <c r="K86" s="301"/>
      <c r="L86" s="301"/>
      <c r="M86" s="265"/>
      <c r="N86" s="267"/>
      <c r="O86" s="270"/>
      <c r="P86" s="273"/>
      <c r="S86" s="34" t="s">
        <v>1773</v>
      </c>
    </row>
    <row r="87" spans="1:25" ht="19.5" customHeight="1" x14ac:dyDescent="0.2">
      <c r="A87" s="276"/>
      <c r="B87" s="279"/>
      <c r="C87" s="296"/>
      <c r="D87" s="297"/>
      <c r="E87" s="301"/>
      <c r="F87" s="301"/>
      <c r="G87" s="304"/>
      <c r="H87" s="304"/>
      <c r="I87" s="307"/>
      <c r="J87" s="307"/>
      <c r="K87" s="301"/>
      <c r="L87" s="301"/>
      <c r="M87" s="265"/>
      <c r="N87" s="267"/>
      <c r="O87" s="270"/>
      <c r="P87" s="273"/>
      <c r="S87" t="s">
        <v>1774</v>
      </c>
      <c r="Y87" s="205" t="s">
        <v>644</v>
      </c>
    </row>
    <row r="88" spans="1:25" ht="19.5" customHeight="1" x14ac:dyDescent="0.2">
      <c r="A88" s="276"/>
      <c r="B88" s="279"/>
      <c r="C88" s="296"/>
      <c r="D88" s="297"/>
      <c r="E88" s="301"/>
      <c r="F88" s="301"/>
      <c r="G88" s="304"/>
      <c r="H88" s="304"/>
      <c r="I88" s="307"/>
      <c r="J88" s="307"/>
      <c r="K88" s="301"/>
      <c r="L88" s="301"/>
      <c r="M88" s="265"/>
      <c r="N88" s="267"/>
      <c r="O88" s="270"/>
      <c r="P88" s="273"/>
      <c r="R88" t="s">
        <v>242</v>
      </c>
      <c r="S88" s="34" t="s">
        <v>48</v>
      </c>
    </row>
    <row r="89" spans="1:25" ht="19.5" customHeight="1" x14ac:dyDescent="0.2">
      <c r="A89" s="276"/>
      <c r="B89" s="279"/>
      <c r="C89" s="296"/>
      <c r="D89" s="297"/>
      <c r="E89" s="301"/>
      <c r="F89" s="301"/>
      <c r="G89" s="304"/>
      <c r="H89" s="304"/>
      <c r="I89" s="307"/>
      <c r="J89" s="307"/>
      <c r="K89" s="301"/>
      <c r="L89" s="301"/>
      <c r="M89" s="265"/>
      <c r="N89" s="267"/>
      <c r="O89" s="270"/>
      <c r="P89" s="273"/>
      <c r="S89" t="s">
        <v>477</v>
      </c>
    </row>
    <row r="90" spans="1:25" ht="19.5" customHeight="1" x14ac:dyDescent="0.2">
      <c r="A90" s="276"/>
      <c r="B90" s="279"/>
      <c r="C90" s="296"/>
      <c r="D90" s="297"/>
      <c r="E90" s="301"/>
      <c r="F90" s="301"/>
      <c r="G90" s="304"/>
      <c r="H90" s="304"/>
      <c r="I90" s="307"/>
      <c r="J90" s="307"/>
      <c r="K90" s="301"/>
      <c r="L90" s="301"/>
      <c r="M90" s="265"/>
      <c r="N90" s="267"/>
      <c r="O90" s="270"/>
      <c r="P90" s="273"/>
      <c r="S90" t="s">
        <v>1776</v>
      </c>
      <c r="W90" s="202" t="s">
        <v>182</v>
      </c>
    </row>
    <row r="91" spans="1:25" ht="19.5" customHeight="1" x14ac:dyDescent="0.2">
      <c r="A91" s="276"/>
      <c r="B91" s="279"/>
      <c r="C91" s="296"/>
      <c r="D91" s="297"/>
      <c r="E91" s="301"/>
      <c r="F91" s="301"/>
      <c r="G91" s="304"/>
      <c r="H91" s="304"/>
      <c r="I91" s="307"/>
      <c r="J91" s="307"/>
      <c r="K91" s="301"/>
      <c r="L91" s="301"/>
      <c r="M91" s="265"/>
      <c r="N91" s="267"/>
      <c r="O91" s="270"/>
      <c r="P91" s="273"/>
      <c r="S91" s="34" t="s">
        <v>1777</v>
      </c>
      <c r="W91" s="202" t="s">
        <v>182</v>
      </c>
      <c r="X91" s="191" t="s">
        <v>895</v>
      </c>
      <c r="Y91" s="191"/>
    </row>
    <row r="92" spans="1:25" ht="19.5" customHeight="1" x14ac:dyDescent="0.2">
      <c r="A92" s="276"/>
      <c r="B92" s="279"/>
      <c r="C92" s="296"/>
      <c r="D92" s="297"/>
      <c r="E92" s="301"/>
      <c r="F92" s="301"/>
      <c r="G92" s="304"/>
      <c r="H92" s="304"/>
      <c r="I92" s="307"/>
      <c r="J92" s="307"/>
      <c r="K92" s="301"/>
      <c r="L92" s="301"/>
      <c r="M92" s="265"/>
      <c r="N92" s="267"/>
      <c r="O92" s="270"/>
      <c r="P92" s="273"/>
      <c r="S92" s="34" t="s">
        <v>1778</v>
      </c>
    </row>
    <row r="93" spans="1:25" ht="19.5" customHeight="1" x14ac:dyDescent="0.2">
      <c r="A93" s="276"/>
      <c r="B93" s="279"/>
      <c r="C93" s="296"/>
      <c r="D93" s="297"/>
      <c r="E93" s="301"/>
      <c r="F93" s="301"/>
      <c r="G93" s="304"/>
      <c r="H93" s="304"/>
      <c r="I93" s="307"/>
      <c r="J93" s="307"/>
      <c r="K93" s="301"/>
      <c r="L93" s="301"/>
      <c r="M93" s="265"/>
      <c r="N93" s="267"/>
      <c r="O93" s="270"/>
      <c r="P93" s="273"/>
      <c r="T93" t="s">
        <v>1779</v>
      </c>
      <c r="U93" t="s">
        <v>1452</v>
      </c>
      <c r="W93" s="205" t="s">
        <v>644</v>
      </c>
    </row>
    <row r="94" spans="1:25" ht="19.5" customHeight="1" x14ac:dyDescent="0.2">
      <c r="A94" s="277"/>
      <c r="B94" s="280"/>
      <c r="C94" s="298"/>
      <c r="D94" s="299"/>
      <c r="E94" s="302"/>
      <c r="F94" s="302"/>
      <c r="G94" s="305"/>
      <c r="H94" s="305"/>
      <c r="I94" s="308"/>
      <c r="J94" s="308"/>
      <c r="K94" s="302"/>
      <c r="L94" s="302"/>
      <c r="M94" s="264"/>
      <c r="N94" s="268"/>
      <c r="O94" s="271"/>
      <c r="P94" s="274"/>
      <c r="Q94" s="62">
        <v>0.29166666666666669</v>
      </c>
    </row>
    <row r="95" spans="1:25" ht="19.5" customHeight="1" x14ac:dyDescent="0.2">
      <c r="A95" s="275" t="s">
        <v>31</v>
      </c>
      <c r="B95" s="278">
        <f>SUM(B76+1)</f>
        <v>45905</v>
      </c>
      <c r="C95" s="294" t="s">
        <v>1783</v>
      </c>
      <c r="D95" s="295"/>
      <c r="E95" s="300"/>
      <c r="F95" s="300"/>
      <c r="G95" s="303">
        <v>0.36805555555555558</v>
      </c>
      <c r="H95" s="303">
        <v>0.52083333333333337</v>
      </c>
      <c r="I95" s="306">
        <v>0.55208333333333337</v>
      </c>
      <c r="J95" s="306">
        <v>0.6875</v>
      </c>
      <c r="K95" s="300"/>
      <c r="L95" s="300"/>
      <c r="M95" s="263">
        <f>(F113-E113)+(L113-K113)</f>
        <v>0</v>
      </c>
      <c r="N95" s="266">
        <f>(H95-G95)</f>
        <v>0.15277777777777779</v>
      </c>
      <c r="O95" s="269">
        <f>(J95-I95)</f>
        <v>0.13541666666666663</v>
      </c>
      <c r="P95" s="272">
        <f>SUM(M95:O113)</f>
        <v>0.28819444444444442</v>
      </c>
      <c r="R95" t="s">
        <v>242</v>
      </c>
      <c r="S95" s="34" t="s">
        <v>32</v>
      </c>
      <c r="W95" s="34"/>
    </row>
    <row r="96" spans="1:25" ht="19.5" customHeight="1" x14ac:dyDescent="0.2">
      <c r="A96" s="276"/>
      <c r="B96" s="279"/>
      <c r="C96" s="296"/>
      <c r="D96" s="297"/>
      <c r="E96" s="301"/>
      <c r="F96" s="301"/>
      <c r="G96" s="304"/>
      <c r="H96" s="304"/>
      <c r="I96" s="307"/>
      <c r="J96" s="307"/>
      <c r="K96" s="301"/>
      <c r="L96" s="301"/>
      <c r="M96" s="265"/>
      <c r="N96" s="267"/>
      <c r="O96" s="270"/>
      <c r="P96" s="273"/>
      <c r="S96" t="s">
        <v>477</v>
      </c>
      <c r="W96" s="34"/>
    </row>
    <row r="97" spans="1:25" ht="19.5" customHeight="1" x14ac:dyDescent="0.2">
      <c r="A97" s="276"/>
      <c r="B97" s="279"/>
      <c r="C97" s="296"/>
      <c r="D97" s="297"/>
      <c r="E97" s="301"/>
      <c r="F97" s="301"/>
      <c r="G97" s="304"/>
      <c r="H97" s="304"/>
      <c r="I97" s="307"/>
      <c r="J97" s="307"/>
      <c r="K97" s="301"/>
      <c r="L97" s="301"/>
      <c r="M97" s="265"/>
      <c r="N97" s="267"/>
      <c r="O97" s="270"/>
      <c r="P97" s="273"/>
      <c r="S97" s="34" t="s">
        <v>1781</v>
      </c>
      <c r="W97" s="202" t="s">
        <v>182</v>
      </c>
    </row>
    <row r="98" spans="1:25" ht="19.5" customHeight="1" x14ac:dyDescent="0.2">
      <c r="A98" s="276"/>
      <c r="B98" s="279"/>
      <c r="C98" s="296"/>
      <c r="D98" s="297"/>
      <c r="E98" s="301"/>
      <c r="F98" s="301"/>
      <c r="G98" s="304"/>
      <c r="H98" s="304"/>
      <c r="I98" s="307"/>
      <c r="J98" s="307"/>
      <c r="K98" s="301"/>
      <c r="L98" s="301"/>
      <c r="M98" s="265"/>
      <c r="N98" s="267"/>
      <c r="O98" s="270"/>
      <c r="P98" s="273"/>
      <c r="S98" s="34" t="s">
        <v>1778</v>
      </c>
    </row>
    <row r="99" spans="1:25" ht="19.5" customHeight="1" x14ac:dyDescent="0.2">
      <c r="A99" s="276"/>
      <c r="B99" s="279"/>
      <c r="C99" s="296"/>
      <c r="D99" s="297"/>
      <c r="E99" s="301"/>
      <c r="F99" s="301"/>
      <c r="G99" s="304"/>
      <c r="H99" s="304"/>
      <c r="I99" s="307"/>
      <c r="J99" s="307"/>
      <c r="K99" s="301"/>
      <c r="L99" s="301"/>
      <c r="M99" s="265"/>
      <c r="N99" s="267"/>
      <c r="O99" s="270"/>
      <c r="P99" s="273"/>
      <c r="T99" t="s">
        <v>1779</v>
      </c>
      <c r="U99" t="s">
        <v>1452</v>
      </c>
      <c r="W99" s="205" t="s">
        <v>644</v>
      </c>
    </row>
    <row r="100" spans="1:25" ht="19.5" customHeight="1" x14ac:dyDescent="0.2">
      <c r="A100" s="276"/>
      <c r="B100" s="279"/>
      <c r="C100" s="296"/>
      <c r="D100" s="297"/>
      <c r="E100" s="301"/>
      <c r="F100" s="301"/>
      <c r="G100" s="304"/>
      <c r="H100" s="304"/>
      <c r="I100" s="307"/>
      <c r="J100" s="307"/>
      <c r="K100" s="301"/>
      <c r="L100" s="301"/>
      <c r="M100" s="265"/>
      <c r="N100" s="267"/>
      <c r="O100" s="270"/>
      <c r="P100" s="273"/>
      <c r="R100" t="s">
        <v>1099</v>
      </c>
      <c r="S100" s="34" t="s">
        <v>61</v>
      </c>
      <c r="W100" s="34"/>
    </row>
    <row r="101" spans="1:25" ht="19.5" customHeight="1" x14ac:dyDescent="0.2">
      <c r="A101" s="276"/>
      <c r="B101" s="279"/>
      <c r="C101" s="296"/>
      <c r="D101" s="297"/>
      <c r="E101" s="301"/>
      <c r="F101" s="301"/>
      <c r="G101" s="304"/>
      <c r="H101" s="304"/>
      <c r="I101" s="307"/>
      <c r="J101" s="307"/>
      <c r="K101" s="301"/>
      <c r="L101" s="301"/>
      <c r="M101" s="265"/>
      <c r="N101" s="267"/>
      <c r="O101" s="270"/>
      <c r="P101" s="273"/>
      <c r="S101" s="34" t="s">
        <v>1100</v>
      </c>
      <c r="W101" s="34"/>
    </row>
    <row r="102" spans="1:25" ht="19.5" customHeight="1" x14ac:dyDescent="0.2">
      <c r="A102" s="276"/>
      <c r="B102" s="279"/>
      <c r="C102" s="296"/>
      <c r="D102" s="297"/>
      <c r="E102" s="301"/>
      <c r="F102" s="301"/>
      <c r="G102" s="304"/>
      <c r="H102" s="304"/>
      <c r="I102" s="307"/>
      <c r="J102" s="307"/>
      <c r="K102" s="301"/>
      <c r="L102" s="301"/>
      <c r="M102" s="265"/>
      <c r="N102" s="267"/>
      <c r="O102" s="270"/>
      <c r="P102" s="273"/>
      <c r="S102" s="34" t="s">
        <v>1782</v>
      </c>
      <c r="W102" s="202" t="s">
        <v>182</v>
      </c>
      <c r="X102" s="191" t="s">
        <v>1785</v>
      </c>
      <c r="Y102" s="191"/>
    </row>
    <row r="103" spans="1:25" ht="19.5" customHeight="1" x14ac:dyDescent="0.2">
      <c r="A103" s="276"/>
      <c r="B103" s="279"/>
      <c r="C103" s="296"/>
      <c r="D103" s="297"/>
      <c r="E103" s="301"/>
      <c r="F103" s="301"/>
      <c r="G103" s="304"/>
      <c r="H103" s="304"/>
      <c r="I103" s="307"/>
      <c r="J103" s="307"/>
      <c r="K103" s="301"/>
      <c r="L103" s="301"/>
      <c r="M103" s="265"/>
      <c r="N103" s="267"/>
      <c r="O103" s="270"/>
      <c r="P103" s="273"/>
      <c r="S103" s="34" t="s">
        <v>684</v>
      </c>
      <c r="W103" s="34"/>
    </row>
    <row r="104" spans="1:25" ht="19.5" customHeight="1" x14ac:dyDescent="0.2">
      <c r="A104" s="276"/>
      <c r="B104" s="279"/>
      <c r="C104" s="296"/>
      <c r="D104" s="297"/>
      <c r="E104" s="301"/>
      <c r="F104" s="301"/>
      <c r="G104" s="304"/>
      <c r="H104" s="304"/>
      <c r="I104" s="307"/>
      <c r="J104" s="307"/>
      <c r="K104" s="301"/>
      <c r="L104" s="301"/>
      <c r="M104" s="265"/>
      <c r="N104" s="267"/>
      <c r="O104" s="270"/>
      <c r="P104" s="273"/>
      <c r="S104" s="34"/>
      <c r="T104" t="s">
        <v>712</v>
      </c>
      <c r="U104" t="s">
        <v>1728</v>
      </c>
      <c r="W104" s="205" t="s">
        <v>644</v>
      </c>
    </row>
    <row r="105" spans="1:25" ht="19.5" customHeight="1" x14ac:dyDescent="0.2">
      <c r="A105" s="276"/>
      <c r="B105" s="279"/>
      <c r="C105" s="296"/>
      <c r="D105" s="297"/>
      <c r="E105" s="301"/>
      <c r="F105" s="301"/>
      <c r="G105" s="304"/>
      <c r="H105" s="304"/>
      <c r="I105" s="307"/>
      <c r="J105" s="307"/>
      <c r="K105" s="301"/>
      <c r="L105" s="301"/>
      <c r="M105" s="265"/>
      <c r="N105" s="267"/>
      <c r="O105" s="270"/>
      <c r="P105" s="273"/>
      <c r="S105" s="34"/>
      <c r="T105" t="s">
        <v>1784</v>
      </c>
      <c r="U105" t="s">
        <v>1490</v>
      </c>
      <c r="W105" s="202" t="s">
        <v>182</v>
      </c>
    </row>
    <row r="106" spans="1:25" ht="19.5" customHeight="1" x14ac:dyDescent="0.2">
      <c r="A106" s="276"/>
      <c r="B106" s="279"/>
      <c r="C106" s="296"/>
      <c r="D106" s="297"/>
      <c r="E106" s="301"/>
      <c r="F106" s="301"/>
      <c r="G106" s="304"/>
      <c r="H106" s="304"/>
      <c r="I106" s="307"/>
      <c r="J106" s="307"/>
      <c r="K106" s="301"/>
      <c r="L106" s="301"/>
      <c r="M106" s="265"/>
      <c r="N106" s="267"/>
      <c r="O106" s="270"/>
      <c r="P106" s="273"/>
      <c r="R106" t="s">
        <v>1336</v>
      </c>
      <c r="S106" s="189"/>
    </row>
    <row r="107" spans="1:25" ht="19.5" customHeight="1" x14ac:dyDescent="0.2">
      <c r="A107" s="276"/>
      <c r="B107" s="279"/>
      <c r="C107" s="296"/>
      <c r="D107" s="297"/>
      <c r="E107" s="301"/>
      <c r="F107" s="301"/>
      <c r="G107" s="304"/>
      <c r="H107" s="304"/>
      <c r="I107" s="307"/>
      <c r="J107" s="307"/>
      <c r="K107" s="301"/>
      <c r="L107" s="301"/>
      <c r="M107" s="265"/>
      <c r="N107" s="267"/>
      <c r="O107" s="270"/>
      <c r="P107" s="273"/>
      <c r="S107" t="s">
        <v>1337</v>
      </c>
    </row>
    <row r="108" spans="1:25" ht="19.5" customHeight="1" x14ac:dyDescent="0.2">
      <c r="A108" s="276"/>
      <c r="B108" s="279"/>
      <c r="C108" s="296"/>
      <c r="D108" s="297"/>
      <c r="E108" s="301"/>
      <c r="F108" s="301"/>
      <c r="G108" s="304"/>
      <c r="H108" s="304"/>
      <c r="I108" s="307"/>
      <c r="J108" s="307"/>
      <c r="K108" s="301"/>
      <c r="L108" s="301"/>
      <c r="M108" s="265"/>
      <c r="N108" s="267"/>
      <c r="O108" s="270"/>
      <c r="P108" s="273"/>
      <c r="S108" s="34" t="s">
        <v>1754</v>
      </c>
      <c r="V108" s="34"/>
    </row>
    <row r="109" spans="1:25" ht="19.5" customHeight="1" x14ac:dyDescent="0.2">
      <c r="A109" s="276"/>
      <c r="B109" s="279"/>
      <c r="C109" s="296"/>
      <c r="D109" s="297"/>
      <c r="E109" s="301"/>
      <c r="F109" s="301"/>
      <c r="G109" s="304"/>
      <c r="H109" s="304"/>
      <c r="I109" s="307"/>
      <c r="J109" s="307"/>
      <c r="K109" s="301"/>
      <c r="L109" s="301"/>
      <c r="M109" s="265"/>
      <c r="N109" s="267"/>
      <c r="O109" s="270"/>
      <c r="P109" s="273"/>
      <c r="S109" s="34"/>
      <c r="T109" s="34" t="s">
        <v>631</v>
      </c>
      <c r="U109" s="34" t="s">
        <v>1755</v>
      </c>
      <c r="V109" s="34"/>
      <c r="W109" s="205" t="s">
        <v>644</v>
      </c>
    </row>
    <row r="110" spans="1:25" ht="19.5" customHeight="1" x14ac:dyDescent="0.2">
      <c r="A110" s="276"/>
      <c r="B110" s="279"/>
      <c r="C110" s="296"/>
      <c r="D110" s="297"/>
      <c r="E110" s="301"/>
      <c r="F110" s="301"/>
      <c r="G110" s="304"/>
      <c r="H110" s="304"/>
      <c r="I110" s="307"/>
      <c r="J110" s="307"/>
      <c r="K110" s="301"/>
      <c r="L110" s="301"/>
      <c r="M110" s="265"/>
      <c r="N110" s="267"/>
      <c r="O110" s="270"/>
      <c r="P110" s="273"/>
    </row>
    <row r="111" spans="1:25" ht="19.5" customHeight="1" x14ac:dyDescent="0.2">
      <c r="A111" s="276"/>
      <c r="B111" s="279"/>
      <c r="C111" s="296"/>
      <c r="D111" s="297"/>
      <c r="E111" s="301"/>
      <c r="F111" s="301"/>
      <c r="G111" s="304"/>
      <c r="H111" s="304"/>
      <c r="I111" s="307"/>
      <c r="J111" s="307"/>
      <c r="K111" s="301"/>
      <c r="L111" s="301"/>
      <c r="M111" s="265"/>
      <c r="N111" s="267"/>
      <c r="O111" s="270"/>
      <c r="P111" s="273"/>
    </row>
    <row r="112" spans="1:25" ht="19.5" customHeight="1" x14ac:dyDescent="0.2">
      <c r="A112" s="276"/>
      <c r="B112" s="279"/>
      <c r="C112" s="296"/>
      <c r="D112" s="297"/>
      <c r="E112" s="301"/>
      <c r="F112" s="301"/>
      <c r="G112" s="304"/>
      <c r="H112" s="304"/>
      <c r="I112" s="307"/>
      <c r="J112" s="307"/>
      <c r="K112" s="301"/>
      <c r="L112" s="301"/>
      <c r="M112" s="265"/>
      <c r="N112" s="267"/>
      <c r="O112" s="270"/>
      <c r="P112" s="273"/>
    </row>
    <row r="113" spans="1:23" ht="19.5" customHeight="1" x14ac:dyDescent="0.2">
      <c r="A113" s="277"/>
      <c r="B113" s="280"/>
      <c r="C113" s="298"/>
      <c r="D113" s="299"/>
      <c r="E113" s="302"/>
      <c r="F113" s="302"/>
      <c r="G113" s="305"/>
      <c r="H113" s="305"/>
      <c r="I113" s="308"/>
      <c r="J113" s="308"/>
      <c r="K113" s="302"/>
      <c r="L113" s="302"/>
      <c r="M113" s="264"/>
      <c r="N113" s="268"/>
      <c r="O113" s="271"/>
      <c r="P113" s="274"/>
      <c r="Q113" s="62">
        <v>0.29166666666666669</v>
      </c>
      <c r="W113" s="34"/>
    </row>
    <row r="114" spans="1:23" ht="19.5" customHeight="1" x14ac:dyDescent="0.2">
      <c r="A114" s="35" t="s">
        <v>34</v>
      </c>
      <c r="B114" s="36">
        <f>SUM(B95+1)</f>
        <v>45906</v>
      </c>
      <c r="C114" s="294"/>
      <c r="D114" s="295"/>
      <c r="E114" s="300"/>
      <c r="F114" s="300"/>
      <c r="G114" s="300"/>
      <c r="H114" s="300"/>
      <c r="I114" s="300"/>
      <c r="J114" s="300"/>
      <c r="K114" s="300"/>
      <c r="L114" s="300"/>
      <c r="M114" s="263"/>
      <c r="N114" s="263"/>
      <c r="O114" s="263"/>
      <c r="P114" s="263"/>
    </row>
    <row r="115" spans="1:23" ht="19.5" customHeight="1" x14ac:dyDescent="0.2">
      <c r="A115" s="37" t="s">
        <v>35</v>
      </c>
      <c r="B115" s="36">
        <f>SUM(B114+1)</f>
        <v>45907</v>
      </c>
      <c r="C115" s="298"/>
      <c r="D115" s="299"/>
      <c r="E115" s="302"/>
      <c r="F115" s="302"/>
      <c r="G115" s="302"/>
      <c r="H115" s="302"/>
      <c r="I115" s="302"/>
      <c r="J115" s="302"/>
      <c r="K115" s="302"/>
      <c r="L115" s="302"/>
      <c r="M115" s="264"/>
      <c r="N115" s="264"/>
      <c r="O115" s="264"/>
      <c r="P115" s="264"/>
    </row>
    <row r="116" spans="1:23" ht="30" customHeight="1" x14ac:dyDescent="0.2">
      <c r="A116" s="38"/>
      <c r="B116" s="38"/>
      <c r="C116" s="38"/>
      <c r="D116" s="38"/>
      <c r="E116" s="39"/>
      <c r="F116" s="40"/>
      <c r="G116" s="40"/>
      <c r="H116" s="38"/>
      <c r="I116" s="38"/>
      <c r="J116" s="38"/>
      <c r="K116" s="41"/>
      <c r="L116" s="41"/>
      <c r="M116" s="41"/>
      <c r="N116" s="38"/>
    </row>
    <row r="117" spans="1:23" ht="30.75" customHeight="1" x14ac:dyDescent="0.2">
      <c r="A117" s="38"/>
      <c r="B117" s="38"/>
      <c r="C117" s="38"/>
      <c r="D117" s="38"/>
      <c r="F117" s="38"/>
      <c r="G117" s="38"/>
      <c r="H117" s="38"/>
      <c r="I117" s="38"/>
      <c r="J117" s="281" t="s">
        <v>36</v>
      </c>
      <c r="K117" s="281"/>
      <c r="L117" s="281"/>
      <c r="M117" s="108">
        <f>SUM(M9+M29+M58+M76+M95+M114+M115)</f>
        <v>0</v>
      </c>
      <c r="N117" s="110">
        <f>SUM(N9+N29+N58+N76+N95+N114+N115)</f>
        <v>0.89166666666666672</v>
      </c>
      <c r="O117" s="109">
        <f>SUM(O9+O29+O58+O76+O95+O114+O115)</f>
        <v>0.84444444444444455</v>
      </c>
      <c r="P117" s="111">
        <f>SUM(P9+P29+P58+P76+P95+P114+P115)</f>
        <v>1.7361111111111114</v>
      </c>
    </row>
    <row r="118" spans="1:23" ht="30.75" customHeight="1" x14ac:dyDescent="0.2">
      <c r="A118" s="38"/>
      <c r="B118" s="38"/>
      <c r="C118" s="38"/>
      <c r="D118" s="38"/>
      <c r="F118" s="38"/>
      <c r="G118" s="38"/>
      <c r="H118" s="38"/>
      <c r="I118" s="38"/>
      <c r="J118" s="281" t="s">
        <v>37</v>
      </c>
      <c r="K118" s="281"/>
      <c r="L118" s="282"/>
      <c r="M118" s="42"/>
      <c r="N118" s="51">
        <f>SUM(Q9:Q115)</f>
        <v>1.3333333333333335</v>
      </c>
      <c r="O118" s="43"/>
    </row>
    <row r="119" spans="1:23" ht="30.75" customHeight="1" x14ac:dyDescent="0.2">
      <c r="A119" s="38"/>
      <c r="B119" s="38"/>
      <c r="C119" s="38"/>
      <c r="D119" s="38"/>
      <c r="F119" s="38"/>
      <c r="G119" s="38"/>
      <c r="H119" s="38"/>
      <c r="I119" s="38"/>
      <c r="J119" s="281" t="s">
        <v>38</v>
      </c>
      <c r="K119" s="281"/>
      <c r="L119" s="282"/>
      <c r="M119" s="42"/>
      <c r="N119" s="51">
        <f>SUM(P117-N118)</f>
        <v>0.4027777777777779</v>
      </c>
      <c r="O119" s="43"/>
    </row>
    <row r="120" spans="1:23" ht="30.75" customHeight="1" x14ac:dyDescent="0.2">
      <c r="A120" s="38"/>
      <c r="B120" s="38"/>
      <c r="C120" s="38"/>
      <c r="D120" s="38"/>
      <c r="F120" s="38"/>
      <c r="G120" s="38"/>
      <c r="H120" s="38"/>
      <c r="I120" s="38"/>
      <c r="J120" s="281" t="s">
        <v>39</v>
      </c>
      <c r="K120" s="281"/>
      <c r="L120" s="282"/>
      <c r="M120" s="42"/>
      <c r="N120" s="51">
        <f>'SEM35'!N26</f>
        <v>11.279861111111112</v>
      </c>
      <c r="O120" s="43"/>
    </row>
    <row r="121" spans="1:23" ht="30.75" customHeight="1" x14ac:dyDescent="0.2">
      <c r="H121" s="38"/>
      <c r="I121" s="38"/>
      <c r="J121" s="281" t="s">
        <v>40</v>
      </c>
      <c r="K121" s="281"/>
      <c r="L121" s="282"/>
      <c r="M121" s="44"/>
      <c r="N121" s="52">
        <f>N119+N120</f>
        <v>11.68263888888889</v>
      </c>
      <c r="O121" s="45"/>
    </row>
    <row r="128" spans="1:23" x14ac:dyDescent="0.2">
      <c r="F128" s="38"/>
      <c r="G128" s="38"/>
      <c r="H128" s="38"/>
      <c r="I128" s="38"/>
    </row>
    <row r="129" spans="6:9" x14ac:dyDescent="0.2">
      <c r="F129" s="38"/>
      <c r="G129" s="38"/>
      <c r="H129" s="38"/>
      <c r="I129" s="38"/>
    </row>
    <row r="130" spans="6:9" x14ac:dyDescent="0.2">
      <c r="F130" s="38"/>
      <c r="G130" s="38"/>
      <c r="H130" s="38"/>
      <c r="I130" s="38"/>
    </row>
    <row r="131" spans="6:9" x14ac:dyDescent="0.2">
      <c r="F131" s="38"/>
      <c r="G131" s="38"/>
      <c r="H131" s="38"/>
      <c r="I131" s="38"/>
    </row>
    <row r="132" spans="6:9" x14ac:dyDescent="0.2">
      <c r="F132" s="38"/>
      <c r="G132" s="38"/>
      <c r="H132" s="38"/>
      <c r="I132" s="38"/>
    </row>
    <row r="133" spans="6:9" x14ac:dyDescent="0.2">
      <c r="F133" s="38"/>
      <c r="G133" s="38"/>
      <c r="H133" s="38"/>
      <c r="I133" s="38"/>
    </row>
  </sheetData>
  <mergeCells count="99">
    <mergeCell ref="Q6:Q7"/>
    <mergeCell ref="A1:N1"/>
    <mergeCell ref="G6:H6"/>
    <mergeCell ref="I6:J6"/>
    <mergeCell ref="K6:L6"/>
    <mergeCell ref="M6:P6"/>
    <mergeCell ref="J121:L121"/>
    <mergeCell ref="J117:L117"/>
    <mergeCell ref="J118:L118"/>
    <mergeCell ref="J119:L119"/>
    <mergeCell ref="J120:L120"/>
    <mergeCell ref="A95:A113"/>
    <mergeCell ref="B9:B28"/>
    <mergeCell ref="B29:B57"/>
    <mergeCell ref="B58:B75"/>
    <mergeCell ref="B76:B94"/>
    <mergeCell ref="B95:B113"/>
    <mergeCell ref="A9:A28"/>
    <mergeCell ref="A29:A57"/>
    <mergeCell ref="A58:A75"/>
    <mergeCell ref="A76:A94"/>
    <mergeCell ref="M9:M28"/>
    <mergeCell ref="N9:N28"/>
    <mergeCell ref="O9:O28"/>
    <mergeCell ref="P9:P28"/>
    <mergeCell ref="M29:M57"/>
    <mergeCell ref="N29:N57"/>
    <mergeCell ref="O29:O57"/>
    <mergeCell ref="P29:P57"/>
    <mergeCell ref="M95:M113"/>
    <mergeCell ref="N95:N113"/>
    <mergeCell ref="O95:O113"/>
    <mergeCell ref="P95:P113"/>
    <mergeCell ref="M58:M75"/>
    <mergeCell ref="N58:N75"/>
    <mergeCell ref="O58:O75"/>
    <mergeCell ref="P58:P75"/>
    <mergeCell ref="M76:M94"/>
    <mergeCell ref="N76:N94"/>
    <mergeCell ref="O76:O94"/>
    <mergeCell ref="P76:P94"/>
    <mergeCell ref="E95:E113"/>
    <mergeCell ref="F58:F75"/>
    <mergeCell ref="F76:F94"/>
    <mergeCell ref="F95:F113"/>
    <mergeCell ref="C9:D28"/>
    <mergeCell ref="C29:D57"/>
    <mergeCell ref="C58:D75"/>
    <mergeCell ref="C76:D94"/>
    <mergeCell ref="C95:D113"/>
    <mergeCell ref="L76:L94"/>
    <mergeCell ref="E29:E57"/>
    <mergeCell ref="F29:F57"/>
    <mergeCell ref="E58:E75"/>
    <mergeCell ref="E76:E94"/>
    <mergeCell ref="J29:J57"/>
    <mergeCell ref="J58:J75"/>
    <mergeCell ref="K29:K57"/>
    <mergeCell ref="L29:L57"/>
    <mergeCell ref="K58:K75"/>
    <mergeCell ref="L58:L75"/>
    <mergeCell ref="J76:J94"/>
    <mergeCell ref="J95:J113"/>
    <mergeCell ref="K95:K113"/>
    <mergeCell ref="L95:L113"/>
    <mergeCell ref="G29:G57"/>
    <mergeCell ref="G58:G75"/>
    <mergeCell ref="G76:G94"/>
    <mergeCell ref="G95:G113"/>
    <mergeCell ref="H29:H57"/>
    <mergeCell ref="H58:H75"/>
    <mergeCell ref="H76:H94"/>
    <mergeCell ref="H95:H113"/>
    <mergeCell ref="I29:I57"/>
    <mergeCell ref="I58:I75"/>
    <mergeCell ref="I76:I94"/>
    <mergeCell ref="I95:I113"/>
    <mergeCell ref="K76:K94"/>
    <mergeCell ref="E114:E115"/>
    <mergeCell ref="F114:F115"/>
    <mergeCell ref="G114:G115"/>
    <mergeCell ref="H114:H115"/>
    <mergeCell ref="I114:I115"/>
    <mergeCell ref="O114:O115"/>
    <mergeCell ref="P114:P115"/>
    <mergeCell ref="C114:D115"/>
    <mergeCell ref="E9:E28"/>
    <mergeCell ref="F9:F28"/>
    <mergeCell ref="K9:K28"/>
    <mergeCell ref="L9:L28"/>
    <mergeCell ref="G9:G28"/>
    <mergeCell ref="H9:H28"/>
    <mergeCell ref="I9:I28"/>
    <mergeCell ref="J9:J28"/>
    <mergeCell ref="J114:J115"/>
    <mergeCell ref="K114:K115"/>
    <mergeCell ref="L114:L115"/>
    <mergeCell ref="M114:M115"/>
    <mergeCell ref="N114:N115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3"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Feuil89">
    <pageSetUpPr fitToPage="1"/>
  </sheetPr>
  <dimension ref="A1:AA104"/>
  <sheetViews>
    <sheetView topLeftCell="A4" zoomScale="85" zoomScaleNormal="85" workbookViewId="0">
      <selection activeCell="R43" sqref="R43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5.140625" customWidth="1"/>
  </cols>
  <sheetData>
    <row r="1" spans="1:23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3" ht="60.6" hidden="1" customHeight="1" x14ac:dyDescent="0.2"/>
    <row r="3" spans="1:23" s="3" customFormat="1" ht="12.75" customHeight="1" x14ac:dyDescent="0.2">
      <c r="K3" s="4"/>
      <c r="L3" s="4"/>
      <c r="M3" s="4"/>
      <c r="O3" s="5"/>
      <c r="P3" s="5"/>
      <c r="Q3" s="60"/>
    </row>
    <row r="4" spans="1:23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3" ht="39" customHeight="1" x14ac:dyDescent="0.2">
      <c r="A5" s="12" t="s">
        <v>113</v>
      </c>
      <c r="B5" s="13" t="s">
        <v>3</v>
      </c>
      <c r="C5" s="14">
        <f>SUM('SEM36'!B115+1)</f>
        <v>45908</v>
      </c>
      <c r="D5" s="15" t="s">
        <v>4</v>
      </c>
      <c r="E5" s="16">
        <f>SUM(B86)</f>
        <v>45914</v>
      </c>
      <c r="F5" s="17"/>
      <c r="G5" s="17"/>
      <c r="H5" s="17"/>
      <c r="I5" s="17"/>
      <c r="J5" s="17"/>
      <c r="K5" s="18"/>
      <c r="L5" s="18"/>
      <c r="P5" s="19"/>
    </row>
    <row r="6" spans="1:23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3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3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3" ht="19.5" customHeight="1" x14ac:dyDescent="0.2">
      <c r="A9" s="275" t="s">
        <v>20</v>
      </c>
      <c r="B9" s="278">
        <f>SUM(C5)</f>
        <v>45908</v>
      </c>
      <c r="C9" s="294" t="s">
        <v>1786</v>
      </c>
      <c r="D9" s="295"/>
      <c r="E9" s="310">
        <v>0</v>
      </c>
      <c r="F9" s="310">
        <v>0</v>
      </c>
      <c r="G9" s="303">
        <v>0.32708333333333334</v>
      </c>
      <c r="H9" s="303">
        <v>0.51041666666666663</v>
      </c>
      <c r="I9" s="306">
        <v>0.5625</v>
      </c>
      <c r="J9" s="306">
        <v>0.76180555555555551</v>
      </c>
      <c r="K9" s="310">
        <v>0</v>
      </c>
      <c r="L9" s="310">
        <v>0</v>
      </c>
      <c r="M9" s="263">
        <f>(F9-E9)+(L9-K9)</f>
        <v>0</v>
      </c>
      <c r="N9" s="266">
        <f>(H9-G9)</f>
        <v>0.18333333333333329</v>
      </c>
      <c r="O9" s="269">
        <f>(J9-I9)</f>
        <v>0.19930555555555551</v>
      </c>
      <c r="P9" s="272">
        <f>SUM(M9:O22)</f>
        <v>0.38263888888888881</v>
      </c>
      <c r="R9" t="s">
        <v>1336</v>
      </c>
      <c r="S9" s="189"/>
    </row>
    <row r="10" spans="1:23" ht="19.5" customHeight="1" x14ac:dyDescent="0.2">
      <c r="A10" s="276"/>
      <c r="B10" s="279"/>
      <c r="C10" s="296"/>
      <c r="D10" s="297"/>
      <c r="E10" s="311"/>
      <c r="F10" s="311"/>
      <c r="G10" s="304"/>
      <c r="H10" s="304"/>
      <c r="I10" s="307"/>
      <c r="J10" s="307"/>
      <c r="K10" s="311"/>
      <c r="L10" s="311"/>
      <c r="M10" s="265"/>
      <c r="N10" s="267"/>
      <c r="O10" s="270"/>
      <c r="P10" s="273"/>
      <c r="S10" t="s">
        <v>1337</v>
      </c>
    </row>
    <row r="11" spans="1:23" ht="19.5" customHeight="1" x14ac:dyDescent="0.2">
      <c r="A11" s="276"/>
      <c r="B11" s="279"/>
      <c r="C11" s="296"/>
      <c r="D11" s="297"/>
      <c r="E11" s="311"/>
      <c r="F11" s="311"/>
      <c r="G11" s="304"/>
      <c r="H11" s="304"/>
      <c r="I11" s="307"/>
      <c r="J11" s="307"/>
      <c r="K11" s="311"/>
      <c r="L11" s="311"/>
      <c r="M11" s="265"/>
      <c r="N11" s="267"/>
      <c r="O11" s="270"/>
      <c r="P11" s="273"/>
      <c r="S11" s="34" t="s">
        <v>1754</v>
      </c>
      <c r="V11" s="34"/>
    </row>
    <row r="12" spans="1:23" ht="19.5" customHeight="1" x14ac:dyDescent="0.2">
      <c r="A12" s="276"/>
      <c r="B12" s="279"/>
      <c r="C12" s="296"/>
      <c r="D12" s="297"/>
      <c r="E12" s="311"/>
      <c r="F12" s="311"/>
      <c r="G12" s="304"/>
      <c r="H12" s="304"/>
      <c r="I12" s="307"/>
      <c r="J12" s="307"/>
      <c r="K12" s="311"/>
      <c r="L12" s="311"/>
      <c r="M12" s="265"/>
      <c r="N12" s="267"/>
      <c r="O12" s="270"/>
      <c r="P12" s="273"/>
      <c r="S12" s="34"/>
      <c r="T12" s="34" t="s">
        <v>631</v>
      </c>
      <c r="U12" s="34" t="s">
        <v>1755</v>
      </c>
      <c r="V12" s="34"/>
      <c r="W12" s="205" t="s">
        <v>644</v>
      </c>
    </row>
    <row r="13" spans="1:23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11"/>
      <c r="L13" s="311"/>
      <c r="M13" s="265"/>
      <c r="N13" s="267"/>
      <c r="O13" s="270"/>
      <c r="P13" s="273"/>
      <c r="R13" t="s">
        <v>1099</v>
      </c>
      <c r="S13" s="34" t="s">
        <v>47</v>
      </c>
    </row>
    <row r="14" spans="1:23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S14" s="34" t="s">
        <v>1100</v>
      </c>
    </row>
    <row r="15" spans="1:23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265"/>
      <c r="N15" s="267"/>
      <c r="O15" s="270"/>
      <c r="P15" s="273"/>
      <c r="S15" s="34" t="s">
        <v>684</v>
      </c>
      <c r="W15" s="34"/>
    </row>
    <row r="16" spans="1:23" ht="19.5" customHeight="1" x14ac:dyDescent="0.2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11"/>
      <c r="L16" s="311"/>
      <c r="M16" s="265"/>
      <c r="N16" s="267"/>
      <c r="O16" s="270"/>
      <c r="P16" s="273"/>
      <c r="S16" s="34"/>
      <c r="T16" t="s">
        <v>712</v>
      </c>
      <c r="U16" t="s">
        <v>1728</v>
      </c>
      <c r="W16" s="205" t="s">
        <v>644</v>
      </c>
    </row>
    <row r="17" spans="1:25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265"/>
      <c r="N17" s="267"/>
      <c r="O17" s="270"/>
      <c r="P17" s="273"/>
      <c r="S17" s="34" t="s">
        <v>1789</v>
      </c>
      <c r="W17" s="202" t="s">
        <v>182</v>
      </c>
    </row>
    <row r="18" spans="1:25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R18" t="s">
        <v>1577</v>
      </c>
      <c r="S18" s="34" t="s">
        <v>28</v>
      </c>
    </row>
    <row r="19" spans="1:25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265"/>
      <c r="N19" s="267"/>
      <c r="O19" s="270"/>
      <c r="P19" s="273"/>
      <c r="S19" t="s">
        <v>1787</v>
      </c>
    </row>
    <row r="20" spans="1:25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265"/>
      <c r="N20" s="267"/>
      <c r="O20" s="270"/>
      <c r="P20" s="273"/>
      <c r="S20" t="s">
        <v>1788</v>
      </c>
      <c r="W20" s="202" t="s">
        <v>182</v>
      </c>
    </row>
    <row r="21" spans="1:25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265"/>
      <c r="N21" s="267"/>
      <c r="O21" s="270"/>
      <c r="P21" s="273"/>
    </row>
    <row r="22" spans="1:25" ht="19.5" customHeight="1" x14ac:dyDescent="0.2">
      <c r="A22" s="277"/>
      <c r="B22" s="280"/>
      <c r="C22" s="298"/>
      <c r="D22" s="299"/>
      <c r="E22" s="312"/>
      <c r="F22" s="312"/>
      <c r="G22" s="305"/>
      <c r="H22" s="305"/>
      <c r="I22" s="308"/>
      <c r="J22" s="308"/>
      <c r="K22" s="312"/>
      <c r="L22" s="312"/>
      <c r="M22" s="264"/>
      <c r="N22" s="268"/>
      <c r="O22" s="271"/>
      <c r="P22" s="274"/>
      <c r="Q22" s="62">
        <v>0.29166666666666669</v>
      </c>
    </row>
    <row r="23" spans="1:25" ht="19.5" customHeight="1" x14ac:dyDescent="0.2">
      <c r="A23" s="275" t="s">
        <v>22</v>
      </c>
      <c r="B23" s="278">
        <f>SUM(B9+1)</f>
        <v>45909</v>
      </c>
      <c r="C23" s="294" t="s">
        <v>1790</v>
      </c>
      <c r="D23" s="295"/>
      <c r="E23" s="300"/>
      <c r="F23" s="300"/>
      <c r="G23" s="303">
        <v>0.32291666666666669</v>
      </c>
      <c r="H23" s="303">
        <v>0.52083333333333337</v>
      </c>
      <c r="I23" s="306">
        <v>0.55208333333333337</v>
      </c>
      <c r="J23" s="306">
        <v>0.74375000000000002</v>
      </c>
      <c r="K23" s="300"/>
      <c r="L23" s="300"/>
      <c r="M23" s="263">
        <f>(F36-E36)+(L36-K36)</f>
        <v>0</v>
      </c>
      <c r="N23" s="266">
        <f>(H23-G23)</f>
        <v>0.19791666666666669</v>
      </c>
      <c r="O23" s="269">
        <f>(J23-I23)</f>
        <v>0.19166666666666665</v>
      </c>
      <c r="P23" s="272">
        <f>SUM(M23:O36)</f>
        <v>0.38958333333333334</v>
      </c>
      <c r="R23" t="s">
        <v>1099</v>
      </c>
      <c r="S23" s="34" t="s">
        <v>25</v>
      </c>
    </row>
    <row r="24" spans="1:25" ht="19.5" customHeight="1" x14ac:dyDescent="0.2">
      <c r="A24" s="276"/>
      <c r="B24" s="279"/>
      <c r="C24" s="296"/>
      <c r="D24" s="297"/>
      <c r="E24" s="301"/>
      <c r="F24" s="301"/>
      <c r="G24" s="304"/>
      <c r="H24" s="304"/>
      <c r="I24" s="307"/>
      <c r="J24" s="307"/>
      <c r="K24" s="301"/>
      <c r="L24" s="301"/>
      <c r="M24" s="265"/>
      <c r="N24" s="267"/>
      <c r="O24" s="270"/>
      <c r="P24" s="273"/>
      <c r="S24" s="34" t="s">
        <v>1100</v>
      </c>
    </row>
    <row r="25" spans="1:25" ht="19.5" customHeight="1" x14ac:dyDescent="0.2">
      <c r="A25" s="276"/>
      <c r="B25" s="279"/>
      <c r="C25" s="296"/>
      <c r="D25" s="297"/>
      <c r="E25" s="301"/>
      <c r="F25" s="301"/>
      <c r="G25" s="304"/>
      <c r="H25" s="304"/>
      <c r="I25" s="307"/>
      <c r="J25" s="307"/>
      <c r="K25" s="301"/>
      <c r="L25" s="301"/>
      <c r="M25" s="265"/>
      <c r="N25" s="267"/>
      <c r="O25" s="270"/>
      <c r="P25" s="273"/>
      <c r="S25" s="34" t="s">
        <v>1791</v>
      </c>
      <c r="W25" s="34"/>
    </row>
    <row r="26" spans="1:25" ht="19.5" customHeight="1" x14ac:dyDescent="0.2">
      <c r="A26" s="276"/>
      <c r="B26" s="279"/>
      <c r="C26" s="296"/>
      <c r="D26" s="297"/>
      <c r="E26" s="301"/>
      <c r="F26" s="301"/>
      <c r="G26" s="304"/>
      <c r="H26" s="304"/>
      <c r="I26" s="307"/>
      <c r="J26" s="307"/>
      <c r="K26" s="301"/>
      <c r="L26" s="301"/>
      <c r="M26" s="265"/>
      <c r="N26" s="267"/>
      <c r="O26" s="270"/>
      <c r="P26" s="273"/>
      <c r="S26" s="34"/>
      <c r="T26" t="s">
        <v>712</v>
      </c>
      <c r="U26" t="s">
        <v>1728</v>
      </c>
      <c r="W26" s="205" t="s">
        <v>644</v>
      </c>
      <c r="X26" s="192" t="s">
        <v>1795</v>
      </c>
      <c r="Y26" s="202" t="s">
        <v>182</v>
      </c>
    </row>
    <row r="27" spans="1:25" ht="19.5" customHeight="1" x14ac:dyDescent="0.2">
      <c r="A27" s="276"/>
      <c r="B27" s="279"/>
      <c r="C27" s="296"/>
      <c r="D27" s="297"/>
      <c r="E27" s="301"/>
      <c r="F27" s="301"/>
      <c r="G27" s="304"/>
      <c r="H27" s="304"/>
      <c r="I27" s="307"/>
      <c r="J27" s="307"/>
      <c r="K27" s="301"/>
      <c r="L27" s="301"/>
      <c r="M27" s="265"/>
      <c r="N27" s="267"/>
      <c r="O27" s="270"/>
      <c r="P27" s="273"/>
      <c r="T27" t="s">
        <v>1792</v>
      </c>
      <c r="W27" s="205" t="s">
        <v>644</v>
      </c>
      <c r="X27" s="192" t="s">
        <v>1795</v>
      </c>
    </row>
    <row r="28" spans="1:25" ht="19.5" customHeight="1" x14ac:dyDescent="0.2">
      <c r="A28" s="276"/>
      <c r="B28" s="279"/>
      <c r="C28" s="296"/>
      <c r="D28" s="297"/>
      <c r="E28" s="301"/>
      <c r="F28" s="301"/>
      <c r="G28" s="304"/>
      <c r="H28" s="304"/>
      <c r="I28" s="307"/>
      <c r="J28" s="307"/>
      <c r="K28" s="301"/>
      <c r="L28" s="301"/>
      <c r="M28" s="265"/>
      <c r="N28" s="267"/>
      <c r="O28" s="270"/>
      <c r="P28" s="273"/>
      <c r="T28" t="s">
        <v>1793</v>
      </c>
      <c r="W28" s="205" t="s">
        <v>644</v>
      </c>
      <c r="X28" s="192" t="s">
        <v>1795</v>
      </c>
    </row>
    <row r="29" spans="1:25" ht="19.5" customHeight="1" x14ac:dyDescent="0.2">
      <c r="A29" s="276"/>
      <c r="B29" s="279"/>
      <c r="C29" s="296"/>
      <c r="D29" s="297"/>
      <c r="E29" s="301"/>
      <c r="F29" s="301"/>
      <c r="G29" s="304"/>
      <c r="H29" s="304"/>
      <c r="I29" s="307"/>
      <c r="J29" s="307"/>
      <c r="K29" s="301"/>
      <c r="L29" s="301"/>
      <c r="M29" s="265"/>
      <c r="N29" s="267"/>
      <c r="O29" s="270"/>
      <c r="P29" s="273"/>
      <c r="T29" t="s">
        <v>1794</v>
      </c>
      <c r="W29" s="205" t="s">
        <v>644</v>
      </c>
      <c r="X29" s="192" t="s">
        <v>1795</v>
      </c>
    </row>
    <row r="30" spans="1:25" ht="19.5" customHeight="1" x14ac:dyDescent="0.2">
      <c r="A30" s="276"/>
      <c r="B30" s="279"/>
      <c r="C30" s="296"/>
      <c r="D30" s="297"/>
      <c r="E30" s="301"/>
      <c r="F30" s="301"/>
      <c r="G30" s="304"/>
      <c r="H30" s="304"/>
      <c r="I30" s="307"/>
      <c r="J30" s="307"/>
      <c r="K30" s="301"/>
      <c r="L30" s="301"/>
      <c r="M30" s="265"/>
      <c r="N30" s="267"/>
      <c r="O30" s="270"/>
      <c r="P30" s="273"/>
      <c r="W30" s="205" t="s">
        <v>644</v>
      </c>
      <c r="X30" s="192" t="s">
        <v>1795</v>
      </c>
    </row>
    <row r="31" spans="1:25" ht="19.5" customHeight="1" x14ac:dyDescent="0.2">
      <c r="A31" s="276"/>
      <c r="B31" s="279"/>
      <c r="C31" s="296"/>
      <c r="D31" s="297"/>
      <c r="E31" s="301"/>
      <c r="F31" s="301"/>
      <c r="G31" s="304"/>
      <c r="H31" s="304"/>
      <c r="I31" s="307"/>
      <c r="J31" s="307"/>
      <c r="K31" s="301"/>
      <c r="L31" s="301"/>
      <c r="M31" s="265"/>
      <c r="N31" s="267"/>
      <c r="O31" s="270"/>
      <c r="P31" s="273"/>
      <c r="R31" t="s">
        <v>1336</v>
      </c>
      <c r="S31" s="34" t="s">
        <v>25</v>
      </c>
    </row>
    <row r="32" spans="1:25" ht="19.5" customHeight="1" x14ac:dyDescent="0.2">
      <c r="A32" s="276"/>
      <c r="B32" s="279"/>
      <c r="C32" s="296"/>
      <c r="D32" s="297"/>
      <c r="E32" s="301"/>
      <c r="F32" s="301"/>
      <c r="G32" s="304"/>
      <c r="H32" s="304"/>
      <c r="I32" s="307"/>
      <c r="J32" s="307"/>
      <c r="K32" s="301"/>
      <c r="L32" s="301"/>
      <c r="M32" s="265"/>
      <c r="N32" s="267"/>
      <c r="O32" s="270"/>
      <c r="P32" s="273"/>
      <c r="S32" t="s">
        <v>1337</v>
      </c>
    </row>
    <row r="33" spans="1:23" ht="19.5" customHeight="1" x14ac:dyDescent="0.2">
      <c r="A33" s="276"/>
      <c r="B33" s="279"/>
      <c r="C33" s="296"/>
      <c r="D33" s="297"/>
      <c r="E33" s="301"/>
      <c r="F33" s="301"/>
      <c r="G33" s="304"/>
      <c r="H33" s="304"/>
      <c r="I33" s="307"/>
      <c r="J33" s="307"/>
      <c r="K33" s="301"/>
      <c r="L33" s="301"/>
      <c r="M33" s="265"/>
      <c r="N33" s="267"/>
      <c r="O33" s="270"/>
      <c r="P33" s="273"/>
      <c r="S33" s="34" t="s">
        <v>1754</v>
      </c>
      <c r="V33" s="34"/>
    </row>
    <row r="34" spans="1:23" ht="19.5" customHeight="1" x14ac:dyDescent="0.2">
      <c r="A34" s="276"/>
      <c r="B34" s="279"/>
      <c r="C34" s="296"/>
      <c r="D34" s="297"/>
      <c r="E34" s="301"/>
      <c r="F34" s="301"/>
      <c r="G34" s="304"/>
      <c r="H34" s="304"/>
      <c r="I34" s="307"/>
      <c r="J34" s="307"/>
      <c r="K34" s="301"/>
      <c r="L34" s="301"/>
      <c r="M34" s="265"/>
      <c r="N34" s="267"/>
      <c r="O34" s="270"/>
      <c r="P34" s="273"/>
      <c r="S34" s="34"/>
      <c r="T34" s="34" t="s">
        <v>631</v>
      </c>
      <c r="U34" s="314" t="s">
        <v>1755</v>
      </c>
      <c r="V34" s="314"/>
      <c r="W34" s="202" t="s">
        <v>182</v>
      </c>
    </row>
    <row r="35" spans="1:23" ht="19.5" customHeight="1" x14ac:dyDescent="0.2">
      <c r="A35" s="276"/>
      <c r="B35" s="279"/>
      <c r="C35" s="296"/>
      <c r="D35" s="297"/>
      <c r="E35" s="301"/>
      <c r="F35" s="301"/>
      <c r="G35" s="304"/>
      <c r="H35" s="304"/>
      <c r="I35" s="307"/>
      <c r="J35" s="307"/>
      <c r="K35" s="301"/>
      <c r="L35" s="301"/>
      <c r="M35" s="265"/>
      <c r="N35" s="267"/>
      <c r="O35" s="270"/>
      <c r="P35" s="273"/>
      <c r="S35" s="34"/>
      <c r="T35" s="34" t="s">
        <v>512</v>
      </c>
      <c r="U35" s="314" t="s">
        <v>1796</v>
      </c>
      <c r="V35" s="314"/>
      <c r="W35" s="202" t="s">
        <v>182</v>
      </c>
    </row>
    <row r="36" spans="1:23" ht="19.5" customHeight="1" x14ac:dyDescent="0.2">
      <c r="A36" s="277"/>
      <c r="B36" s="280"/>
      <c r="C36" s="298"/>
      <c r="D36" s="299"/>
      <c r="E36" s="302"/>
      <c r="F36" s="302"/>
      <c r="G36" s="305"/>
      <c r="H36" s="305"/>
      <c r="I36" s="308"/>
      <c r="J36" s="308"/>
      <c r="K36" s="302"/>
      <c r="L36" s="302"/>
      <c r="M36" s="264"/>
      <c r="N36" s="268"/>
      <c r="O36" s="271"/>
      <c r="P36" s="274"/>
      <c r="Q36" s="62">
        <v>0.29166666666666669</v>
      </c>
    </row>
    <row r="37" spans="1:23" ht="19.5" customHeight="1" x14ac:dyDescent="0.2">
      <c r="A37" s="275" t="s">
        <v>26</v>
      </c>
      <c r="B37" s="278">
        <f>SUM(B23+1)</f>
        <v>45910</v>
      </c>
      <c r="C37" s="294" t="s">
        <v>1799</v>
      </c>
      <c r="D37" s="295"/>
      <c r="E37" s="300"/>
      <c r="F37" s="300"/>
      <c r="G37" s="303">
        <v>0.31597222222222221</v>
      </c>
      <c r="H37" s="303">
        <v>0.51041666666666663</v>
      </c>
      <c r="I37" s="306">
        <v>0.5625</v>
      </c>
      <c r="J37" s="306">
        <v>0.69791666666666663</v>
      </c>
      <c r="K37" s="300"/>
      <c r="L37" s="300"/>
      <c r="M37" s="263">
        <f>(F53-E53)+(L53-K53)</f>
        <v>0</v>
      </c>
      <c r="N37" s="266">
        <f>(H37-G37)</f>
        <v>0.19444444444444442</v>
      </c>
      <c r="O37" s="269">
        <f>(J37-I37)</f>
        <v>0.13541666666666663</v>
      </c>
      <c r="P37" s="272">
        <f>SUM(M37:O53)</f>
        <v>0.32986111111111105</v>
      </c>
      <c r="R37" t="s">
        <v>242</v>
      </c>
      <c r="S37" t="s">
        <v>48</v>
      </c>
    </row>
    <row r="38" spans="1:23" ht="19.5" customHeight="1" x14ac:dyDescent="0.2">
      <c r="A38" s="276"/>
      <c r="B38" s="279"/>
      <c r="C38" s="296"/>
      <c r="D38" s="297"/>
      <c r="E38" s="301"/>
      <c r="F38" s="301"/>
      <c r="G38" s="304"/>
      <c r="H38" s="304"/>
      <c r="I38" s="307"/>
      <c r="J38" s="307"/>
      <c r="K38" s="301"/>
      <c r="L38" s="301"/>
      <c r="M38" s="265"/>
      <c r="N38" s="267"/>
      <c r="O38" s="270"/>
      <c r="P38" s="273"/>
      <c r="S38" t="s">
        <v>477</v>
      </c>
    </row>
    <row r="39" spans="1:23" ht="19.5" customHeight="1" x14ac:dyDescent="0.2">
      <c r="A39" s="276"/>
      <c r="B39" s="279"/>
      <c r="C39" s="296"/>
      <c r="D39" s="297"/>
      <c r="E39" s="301"/>
      <c r="F39" s="301"/>
      <c r="G39" s="304"/>
      <c r="H39" s="304"/>
      <c r="I39" s="307"/>
      <c r="J39" s="307"/>
      <c r="K39" s="301"/>
      <c r="L39" s="301"/>
      <c r="M39" s="265"/>
      <c r="N39" s="267"/>
      <c r="O39" s="270"/>
      <c r="P39" s="273"/>
      <c r="S39" t="s">
        <v>1797</v>
      </c>
    </row>
    <row r="40" spans="1:23" ht="19.5" customHeight="1" x14ac:dyDescent="0.2">
      <c r="A40" s="276"/>
      <c r="B40" s="279"/>
      <c r="C40" s="296"/>
      <c r="D40" s="297"/>
      <c r="E40" s="301"/>
      <c r="F40" s="301"/>
      <c r="G40" s="304"/>
      <c r="H40" s="304"/>
      <c r="I40" s="307"/>
      <c r="J40" s="307"/>
      <c r="K40" s="301"/>
      <c r="L40" s="301"/>
      <c r="M40" s="265"/>
      <c r="N40" s="267"/>
      <c r="O40" s="270"/>
      <c r="P40" s="273"/>
      <c r="T40" t="s">
        <v>1798</v>
      </c>
      <c r="U40" s="316" t="s">
        <v>1452</v>
      </c>
      <c r="V40" s="316"/>
      <c r="W40" s="205" t="s">
        <v>644</v>
      </c>
    </row>
    <row r="41" spans="1:23" ht="19.5" customHeight="1" x14ac:dyDescent="0.2">
      <c r="A41" s="276"/>
      <c r="B41" s="279"/>
      <c r="C41" s="296"/>
      <c r="D41" s="297"/>
      <c r="E41" s="301"/>
      <c r="F41" s="301"/>
      <c r="G41" s="304"/>
      <c r="H41" s="304"/>
      <c r="I41" s="307"/>
      <c r="J41" s="307"/>
      <c r="K41" s="301"/>
      <c r="L41" s="301"/>
      <c r="M41" s="265"/>
      <c r="N41" s="267"/>
      <c r="O41" s="270"/>
      <c r="P41" s="273"/>
      <c r="R41" t="s">
        <v>1800</v>
      </c>
      <c r="S41" s="189"/>
    </row>
    <row r="42" spans="1:23" ht="19.5" customHeight="1" x14ac:dyDescent="0.2">
      <c r="A42" s="276"/>
      <c r="B42" s="279"/>
      <c r="C42" s="296"/>
      <c r="D42" s="297"/>
      <c r="E42" s="301"/>
      <c r="F42" s="301"/>
      <c r="G42" s="304"/>
      <c r="H42" s="304"/>
      <c r="I42" s="307"/>
      <c r="J42" s="307"/>
      <c r="K42" s="301"/>
      <c r="L42" s="301"/>
      <c r="M42" s="265"/>
      <c r="N42" s="267"/>
      <c r="O42" s="270"/>
      <c r="P42" s="273"/>
      <c r="S42" t="s">
        <v>1803</v>
      </c>
      <c r="V42" s="193" t="s">
        <v>1804</v>
      </c>
    </row>
    <row r="43" spans="1:23" ht="19.5" customHeight="1" x14ac:dyDescent="0.2">
      <c r="A43" s="276"/>
      <c r="B43" s="279"/>
      <c r="C43" s="296"/>
      <c r="D43" s="297"/>
      <c r="E43" s="301"/>
      <c r="F43" s="301"/>
      <c r="G43" s="304"/>
      <c r="H43" s="304"/>
      <c r="I43" s="307"/>
      <c r="J43" s="307"/>
      <c r="K43" s="301"/>
      <c r="L43" s="301"/>
      <c r="M43" s="265"/>
      <c r="N43" s="267"/>
      <c r="O43" s="270"/>
      <c r="P43" s="273"/>
      <c r="R43" t="s">
        <v>1801</v>
      </c>
      <c r="S43" t="s">
        <v>32</v>
      </c>
    </row>
    <row r="44" spans="1:23" ht="19.5" customHeight="1" x14ac:dyDescent="0.2">
      <c r="A44" s="276"/>
      <c r="B44" s="279"/>
      <c r="C44" s="296"/>
      <c r="D44" s="297"/>
      <c r="E44" s="301"/>
      <c r="F44" s="301"/>
      <c r="G44" s="304"/>
      <c r="H44" s="304"/>
      <c r="I44" s="307"/>
      <c r="J44" s="307"/>
      <c r="K44" s="301"/>
      <c r="L44" s="301"/>
      <c r="M44" s="265"/>
      <c r="N44" s="267"/>
      <c r="O44" s="270"/>
      <c r="P44" s="273"/>
      <c r="S44" t="s">
        <v>1802</v>
      </c>
    </row>
    <row r="45" spans="1:23" ht="19.5" customHeight="1" x14ac:dyDescent="0.2">
      <c r="A45" s="276"/>
      <c r="B45" s="279"/>
      <c r="C45" s="296"/>
      <c r="D45" s="297"/>
      <c r="E45" s="301"/>
      <c r="F45" s="301"/>
      <c r="G45" s="304"/>
      <c r="H45" s="304"/>
      <c r="I45" s="307"/>
      <c r="J45" s="307"/>
      <c r="K45" s="301"/>
      <c r="L45" s="301"/>
      <c r="M45" s="265"/>
      <c r="N45" s="267"/>
      <c r="O45" s="270"/>
      <c r="P45" s="273"/>
      <c r="S45" t="s">
        <v>1836</v>
      </c>
      <c r="W45" s="202" t="s">
        <v>182</v>
      </c>
    </row>
    <row r="46" spans="1:23" ht="19.5" customHeight="1" x14ac:dyDescent="0.2">
      <c r="A46" s="276"/>
      <c r="B46" s="279"/>
      <c r="C46" s="296"/>
      <c r="D46" s="297"/>
      <c r="E46" s="301"/>
      <c r="F46" s="301"/>
      <c r="G46" s="304"/>
      <c r="H46" s="304"/>
      <c r="I46" s="307"/>
      <c r="J46" s="307"/>
      <c r="K46" s="301"/>
      <c r="L46" s="301"/>
      <c r="M46" s="265"/>
      <c r="N46" s="267"/>
      <c r="O46" s="270"/>
      <c r="P46" s="273"/>
      <c r="R46" t="s">
        <v>1805</v>
      </c>
      <c r="S46" t="s">
        <v>32</v>
      </c>
    </row>
    <row r="47" spans="1:23" ht="19.5" customHeight="1" x14ac:dyDescent="0.2">
      <c r="A47" s="276"/>
      <c r="B47" s="279"/>
      <c r="C47" s="296"/>
      <c r="D47" s="297"/>
      <c r="E47" s="301"/>
      <c r="F47" s="301"/>
      <c r="G47" s="304"/>
      <c r="H47" s="304"/>
      <c r="I47" s="307"/>
      <c r="J47" s="307"/>
      <c r="K47" s="301"/>
      <c r="L47" s="301"/>
      <c r="M47" s="265"/>
      <c r="N47" s="267"/>
      <c r="O47" s="270"/>
      <c r="P47" s="273"/>
      <c r="S47" t="s">
        <v>299</v>
      </c>
    </row>
    <row r="48" spans="1:23" ht="19.5" customHeight="1" x14ac:dyDescent="0.2">
      <c r="A48" s="276"/>
      <c r="B48" s="279"/>
      <c r="C48" s="296"/>
      <c r="D48" s="297"/>
      <c r="E48" s="301"/>
      <c r="F48" s="301"/>
      <c r="G48" s="304"/>
      <c r="H48" s="304"/>
      <c r="I48" s="307"/>
      <c r="J48" s="307"/>
      <c r="K48" s="301"/>
      <c r="L48" s="301"/>
      <c r="M48" s="265"/>
      <c r="N48" s="267"/>
      <c r="O48" s="270"/>
      <c r="P48" s="273"/>
      <c r="S48" t="s">
        <v>1806</v>
      </c>
    </row>
    <row r="49" spans="1:27" ht="19.5" customHeight="1" x14ac:dyDescent="0.2">
      <c r="A49" s="276"/>
      <c r="B49" s="279"/>
      <c r="C49" s="296"/>
      <c r="D49" s="297"/>
      <c r="E49" s="301"/>
      <c r="F49" s="301"/>
      <c r="G49" s="304"/>
      <c r="H49" s="304"/>
      <c r="I49" s="307"/>
      <c r="J49" s="307"/>
      <c r="K49" s="301"/>
      <c r="L49" s="301"/>
      <c r="M49" s="265"/>
      <c r="N49" s="267"/>
      <c r="O49" s="270"/>
      <c r="P49" s="273"/>
      <c r="S49" t="s">
        <v>1807</v>
      </c>
      <c r="W49" s="205" t="s">
        <v>644</v>
      </c>
      <c r="X49" s="191" t="s">
        <v>1808</v>
      </c>
      <c r="Y49" s="191"/>
      <c r="Z49" s="191"/>
    </row>
    <row r="50" spans="1:27" ht="19.5" customHeight="1" x14ac:dyDescent="0.2">
      <c r="A50" s="276"/>
      <c r="B50" s="279"/>
      <c r="C50" s="296"/>
      <c r="D50" s="297"/>
      <c r="E50" s="301"/>
      <c r="F50" s="301"/>
      <c r="G50" s="304"/>
      <c r="H50" s="304"/>
      <c r="I50" s="307"/>
      <c r="J50" s="307"/>
      <c r="K50" s="301"/>
      <c r="L50" s="301"/>
      <c r="M50" s="265"/>
      <c r="N50" s="267"/>
      <c r="O50" s="270"/>
      <c r="P50" s="273"/>
      <c r="R50" t="s">
        <v>1336</v>
      </c>
      <c r="S50" t="s">
        <v>32</v>
      </c>
      <c r="W50" s="34"/>
    </row>
    <row r="51" spans="1:27" ht="19.5" customHeight="1" x14ac:dyDescent="0.2">
      <c r="A51" s="276"/>
      <c r="B51" s="279"/>
      <c r="C51" s="296"/>
      <c r="D51" s="297"/>
      <c r="E51" s="301"/>
      <c r="F51" s="301"/>
      <c r="G51" s="304"/>
      <c r="H51" s="304"/>
      <c r="I51" s="307"/>
      <c r="J51" s="307"/>
      <c r="K51" s="301"/>
      <c r="L51" s="301"/>
      <c r="M51" s="265"/>
      <c r="N51" s="267"/>
      <c r="O51" s="270"/>
      <c r="P51" s="273"/>
      <c r="S51" t="s">
        <v>1337</v>
      </c>
      <c r="W51" s="34"/>
    </row>
    <row r="52" spans="1:27" ht="19.5" customHeight="1" x14ac:dyDescent="0.2">
      <c r="A52" s="276"/>
      <c r="B52" s="279"/>
      <c r="C52" s="296"/>
      <c r="D52" s="297"/>
      <c r="E52" s="301"/>
      <c r="F52" s="301"/>
      <c r="G52" s="304"/>
      <c r="H52" s="304"/>
      <c r="I52" s="307"/>
      <c r="J52" s="307"/>
      <c r="K52" s="301"/>
      <c r="L52" s="301"/>
      <c r="M52" s="265"/>
      <c r="N52" s="267"/>
      <c r="O52" s="270"/>
      <c r="P52" s="273"/>
      <c r="S52" t="s">
        <v>1809</v>
      </c>
      <c r="W52" s="202" t="s">
        <v>182</v>
      </c>
    </row>
    <row r="53" spans="1:27" ht="19.5" customHeight="1" x14ac:dyDescent="0.2">
      <c r="A53" s="277"/>
      <c r="B53" s="280"/>
      <c r="C53" s="298"/>
      <c r="D53" s="299"/>
      <c r="E53" s="302"/>
      <c r="F53" s="302"/>
      <c r="G53" s="305"/>
      <c r="H53" s="305"/>
      <c r="I53" s="308"/>
      <c r="J53" s="308"/>
      <c r="K53" s="302"/>
      <c r="L53" s="302"/>
      <c r="M53" s="264"/>
      <c r="N53" s="268"/>
      <c r="O53" s="271"/>
      <c r="P53" s="274"/>
      <c r="Q53" s="62">
        <v>0.29166666666666669</v>
      </c>
    </row>
    <row r="54" spans="1:27" ht="19.5" customHeight="1" x14ac:dyDescent="0.2">
      <c r="A54" s="275" t="s">
        <v>30</v>
      </c>
      <c r="B54" s="278">
        <f>SUM(B37+1)</f>
        <v>45911</v>
      </c>
      <c r="C54" s="294" t="s">
        <v>1816</v>
      </c>
      <c r="D54" s="295"/>
      <c r="E54" s="300"/>
      <c r="F54" s="300"/>
      <c r="G54" s="303">
        <v>0.37083333333333335</v>
      </c>
      <c r="H54" s="303">
        <v>0.52083333333333337</v>
      </c>
      <c r="I54" s="306">
        <v>0.56944444444444442</v>
      </c>
      <c r="J54" s="306">
        <v>0.73888888888888893</v>
      </c>
      <c r="K54" s="300"/>
      <c r="L54" s="300"/>
      <c r="M54" s="263">
        <f>(F71-E71)+(L71-K71)</f>
        <v>0</v>
      </c>
      <c r="N54" s="266">
        <f>(H54-G54)</f>
        <v>0.15000000000000002</v>
      </c>
      <c r="O54" s="269">
        <f>(J54-I54)</f>
        <v>0.16944444444444451</v>
      </c>
      <c r="P54" s="272">
        <f>SUM(M54:O71)</f>
        <v>0.31944444444444453</v>
      </c>
      <c r="R54" t="s">
        <v>231</v>
      </c>
      <c r="S54" t="s">
        <v>58</v>
      </c>
      <c r="W54" s="34"/>
    </row>
    <row r="55" spans="1:27" ht="19.5" customHeight="1" x14ac:dyDescent="0.2">
      <c r="A55" s="276"/>
      <c r="B55" s="279"/>
      <c r="C55" s="296"/>
      <c r="D55" s="297"/>
      <c r="E55" s="301"/>
      <c r="F55" s="301"/>
      <c r="G55" s="304"/>
      <c r="H55" s="304"/>
      <c r="I55" s="307"/>
      <c r="J55" s="307"/>
      <c r="K55" s="301"/>
      <c r="L55" s="301"/>
      <c r="M55" s="265"/>
      <c r="N55" s="267"/>
      <c r="O55" s="270"/>
      <c r="P55" s="273"/>
      <c r="S55" t="s">
        <v>148</v>
      </c>
      <c r="W55" s="34"/>
    </row>
    <row r="56" spans="1:27" ht="19.5" customHeight="1" x14ac:dyDescent="0.2">
      <c r="A56" s="276"/>
      <c r="B56" s="279"/>
      <c r="C56" s="296"/>
      <c r="D56" s="297"/>
      <c r="E56" s="301"/>
      <c r="F56" s="301"/>
      <c r="G56" s="304"/>
      <c r="H56" s="304"/>
      <c r="I56" s="307"/>
      <c r="J56" s="307"/>
      <c r="K56" s="301"/>
      <c r="L56" s="301"/>
      <c r="M56" s="265"/>
      <c r="N56" s="267"/>
      <c r="O56" s="270"/>
      <c r="P56" s="273"/>
      <c r="S56" t="s">
        <v>1810</v>
      </c>
    </row>
    <row r="57" spans="1:27" ht="19.5" customHeight="1" x14ac:dyDescent="0.2">
      <c r="A57" s="276"/>
      <c r="B57" s="279"/>
      <c r="C57" s="296"/>
      <c r="D57" s="297"/>
      <c r="E57" s="301"/>
      <c r="F57" s="301"/>
      <c r="G57" s="304"/>
      <c r="H57" s="304"/>
      <c r="I57" s="307"/>
      <c r="J57" s="307"/>
      <c r="K57" s="301"/>
      <c r="L57" s="301"/>
      <c r="M57" s="265"/>
      <c r="N57" s="267"/>
      <c r="O57" s="270"/>
      <c r="P57" s="273"/>
      <c r="T57" t="s">
        <v>1449</v>
      </c>
      <c r="U57" s="316" t="s">
        <v>1403</v>
      </c>
      <c r="V57" s="316"/>
      <c r="W57" s="202" t="s">
        <v>182</v>
      </c>
    </row>
    <row r="58" spans="1:27" ht="19.5" customHeight="1" x14ac:dyDescent="0.2">
      <c r="A58" s="276"/>
      <c r="B58" s="279"/>
      <c r="C58" s="296"/>
      <c r="D58" s="297"/>
      <c r="E58" s="301"/>
      <c r="F58" s="301"/>
      <c r="G58" s="304"/>
      <c r="H58" s="304"/>
      <c r="I58" s="307"/>
      <c r="J58" s="307"/>
      <c r="K58" s="301"/>
      <c r="L58" s="301"/>
      <c r="M58" s="265"/>
      <c r="N58" s="267"/>
      <c r="O58" s="270"/>
      <c r="P58" s="273"/>
      <c r="R58" t="s">
        <v>1811</v>
      </c>
      <c r="S58" t="s">
        <v>24</v>
      </c>
    </row>
    <row r="59" spans="1:27" ht="19.5" customHeight="1" x14ac:dyDescent="0.2">
      <c r="A59" s="276"/>
      <c r="B59" s="279"/>
      <c r="C59" s="296"/>
      <c r="D59" s="297"/>
      <c r="E59" s="301"/>
      <c r="F59" s="301"/>
      <c r="G59" s="304"/>
      <c r="H59" s="304"/>
      <c r="I59" s="307"/>
      <c r="J59" s="307"/>
      <c r="K59" s="301"/>
      <c r="L59" s="301"/>
      <c r="M59" s="265"/>
      <c r="N59" s="267"/>
      <c r="O59" s="270"/>
      <c r="P59" s="273"/>
      <c r="S59" t="s">
        <v>1812</v>
      </c>
    </row>
    <row r="60" spans="1:27" ht="19.5" customHeight="1" x14ac:dyDescent="0.2">
      <c r="A60" s="276"/>
      <c r="B60" s="279"/>
      <c r="C60" s="296"/>
      <c r="D60" s="297"/>
      <c r="E60" s="301"/>
      <c r="F60" s="301"/>
      <c r="G60" s="304"/>
      <c r="H60" s="304"/>
      <c r="I60" s="307"/>
      <c r="J60" s="307"/>
      <c r="K60" s="301"/>
      <c r="L60" s="301"/>
      <c r="M60" s="265"/>
      <c r="N60" s="267"/>
      <c r="O60" s="270"/>
      <c r="P60" s="273"/>
      <c r="S60" t="s">
        <v>1813</v>
      </c>
      <c r="X60" s="202" t="s">
        <v>182</v>
      </c>
    </row>
    <row r="61" spans="1:27" ht="19.5" customHeight="1" x14ac:dyDescent="0.2">
      <c r="A61" s="276"/>
      <c r="B61" s="279"/>
      <c r="C61" s="296"/>
      <c r="D61" s="297"/>
      <c r="E61" s="301"/>
      <c r="F61" s="301"/>
      <c r="G61" s="304"/>
      <c r="H61" s="304"/>
      <c r="I61" s="307"/>
      <c r="J61" s="307"/>
      <c r="K61" s="301"/>
      <c r="L61" s="301"/>
      <c r="M61" s="265"/>
      <c r="N61" s="267"/>
      <c r="O61" s="270"/>
      <c r="P61" s="273"/>
      <c r="S61" t="s">
        <v>1814</v>
      </c>
      <c r="X61" s="202" t="s">
        <v>182</v>
      </c>
      <c r="Y61" s="191" t="s">
        <v>1815</v>
      </c>
      <c r="Z61" s="191"/>
      <c r="AA61" s="191"/>
    </row>
    <row r="62" spans="1:27" ht="19.5" customHeight="1" x14ac:dyDescent="0.2">
      <c r="A62" s="276"/>
      <c r="B62" s="279"/>
      <c r="C62" s="296"/>
      <c r="D62" s="297"/>
      <c r="E62" s="301"/>
      <c r="F62" s="301"/>
      <c r="G62" s="304"/>
      <c r="H62" s="304"/>
      <c r="I62" s="307"/>
      <c r="J62" s="307"/>
      <c r="K62" s="301"/>
      <c r="L62" s="301"/>
      <c r="M62" s="265"/>
      <c r="N62" s="267"/>
      <c r="O62" s="270"/>
      <c r="P62" s="273"/>
      <c r="R62" t="s">
        <v>1336</v>
      </c>
      <c r="S62" t="s">
        <v>58</v>
      </c>
    </row>
    <row r="63" spans="1:27" ht="19.5" customHeight="1" x14ac:dyDescent="0.2">
      <c r="A63" s="276"/>
      <c r="B63" s="279"/>
      <c r="C63" s="296"/>
      <c r="D63" s="297"/>
      <c r="E63" s="301"/>
      <c r="F63" s="301"/>
      <c r="G63" s="304"/>
      <c r="H63" s="304"/>
      <c r="I63" s="307"/>
      <c r="J63" s="307"/>
      <c r="K63" s="301"/>
      <c r="L63" s="301"/>
      <c r="M63" s="265"/>
      <c r="N63" s="267"/>
      <c r="O63" s="270"/>
      <c r="P63" s="273"/>
      <c r="S63" s="34" t="s">
        <v>1337</v>
      </c>
    </row>
    <row r="64" spans="1:27" ht="19.5" customHeight="1" x14ac:dyDescent="0.2">
      <c r="A64" s="276"/>
      <c r="B64" s="279"/>
      <c r="C64" s="296"/>
      <c r="D64" s="297"/>
      <c r="E64" s="301"/>
      <c r="F64" s="301"/>
      <c r="G64" s="304"/>
      <c r="H64" s="304"/>
      <c r="I64" s="307"/>
      <c r="J64" s="307"/>
      <c r="K64" s="301"/>
      <c r="L64" s="301"/>
      <c r="M64" s="265"/>
      <c r="N64" s="267"/>
      <c r="O64" s="270"/>
      <c r="P64" s="273"/>
      <c r="S64" s="34" t="s">
        <v>1818</v>
      </c>
      <c r="V64" s="202" t="s">
        <v>182</v>
      </c>
    </row>
    <row r="65" spans="1:27" ht="19.5" customHeight="1" x14ac:dyDescent="0.2">
      <c r="A65" s="276"/>
      <c r="B65" s="279"/>
      <c r="C65" s="296"/>
      <c r="D65" s="297"/>
      <c r="E65" s="301"/>
      <c r="F65" s="301"/>
      <c r="G65" s="304"/>
      <c r="H65" s="304"/>
      <c r="I65" s="307"/>
      <c r="J65" s="307"/>
      <c r="K65" s="301"/>
      <c r="L65" s="301"/>
      <c r="M65" s="265"/>
      <c r="N65" s="267"/>
      <c r="O65" s="270"/>
      <c r="P65" s="273"/>
      <c r="S65" s="34" t="s">
        <v>1819</v>
      </c>
      <c r="T65" s="34"/>
      <c r="U65" s="202" t="s">
        <v>182</v>
      </c>
    </row>
    <row r="66" spans="1:27" ht="19.5" customHeight="1" x14ac:dyDescent="0.2">
      <c r="A66" s="276"/>
      <c r="B66" s="279"/>
      <c r="C66" s="296"/>
      <c r="D66" s="297"/>
      <c r="E66" s="301"/>
      <c r="F66" s="301"/>
      <c r="G66" s="304"/>
      <c r="H66" s="304"/>
      <c r="I66" s="307"/>
      <c r="J66" s="307"/>
      <c r="K66" s="301"/>
      <c r="L66" s="301"/>
      <c r="M66" s="265"/>
      <c r="N66" s="267"/>
      <c r="O66" s="270"/>
      <c r="P66" s="273"/>
      <c r="S66" s="34" t="s">
        <v>1820</v>
      </c>
      <c r="T66" s="34"/>
      <c r="U66" s="34"/>
    </row>
    <row r="67" spans="1:27" ht="19.5" customHeight="1" x14ac:dyDescent="0.2">
      <c r="A67" s="276"/>
      <c r="B67" s="279"/>
      <c r="C67" s="296"/>
      <c r="D67" s="297"/>
      <c r="E67" s="301"/>
      <c r="F67" s="301"/>
      <c r="G67" s="304"/>
      <c r="H67" s="304"/>
      <c r="I67" s="307"/>
      <c r="J67" s="307"/>
      <c r="K67" s="301"/>
      <c r="L67" s="301"/>
      <c r="M67" s="265"/>
      <c r="N67" s="267"/>
      <c r="O67" s="270"/>
      <c r="P67" s="273"/>
      <c r="S67" s="34"/>
      <c r="T67" s="34" t="s">
        <v>792</v>
      </c>
      <c r="U67" s="314" t="s">
        <v>1821</v>
      </c>
      <c r="V67" s="314"/>
      <c r="W67" s="202" t="s">
        <v>182</v>
      </c>
    </row>
    <row r="68" spans="1:27" ht="19.5" customHeight="1" x14ac:dyDescent="0.2">
      <c r="A68" s="276"/>
      <c r="B68" s="279"/>
      <c r="C68" s="296"/>
      <c r="D68" s="297"/>
      <c r="E68" s="301"/>
      <c r="F68" s="301"/>
      <c r="G68" s="304"/>
      <c r="H68" s="304"/>
      <c r="I68" s="307"/>
      <c r="J68" s="307"/>
      <c r="K68" s="301"/>
      <c r="L68" s="301"/>
      <c r="M68" s="265"/>
      <c r="N68" s="267"/>
      <c r="O68" s="270"/>
      <c r="P68" s="273"/>
      <c r="R68" t="s">
        <v>975</v>
      </c>
      <c r="S68" s="34" t="s">
        <v>24</v>
      </c>
    </row>
    <row r="69" spans="1:27" ht="19.5" customHeight="1" x14ac:dyDescent="0.2">
      <c r="A69" s="276"/>
      <c r="B69" s="279"/>
      <c r="C69" s="296"/>
      <c r="D69" s="297"/>
      <c r="E69" s="301"/>
      <c r="F69" s="301"/>
      <c r="G69" s="304"/>
      <c r="H69" s="304"/>
      <c r="I69" s="307"/>
      <c r="J69" s="307"/>
      <c r="K69" s="301"/>
      <c r="L69" s="301"/>
      <c r="M69" s="265"/>
      <c r="N69" s="267"/>
      <c r="O69" s="270"/>
      <c r="P69" s="273"/>
      <c r="S69" t="s">
        <v>976</v>
      </c>
    </row>
    <row r="70" spans="1:27" ht="19.5" customHeight="1" x14ac:dyDescent="0.2">
      <c r="A70" s="276"/>
      <c r="B70" s="279"/>
      <c r="C70" s="296"/>
      <c r="D70" s="297"/>
      <c r="E70" s="301"/>
      <c r="F70" s="301"/>
      <c r="G70" s="304"/>
      <c r="H70" s="304"/>
      <c r="I70" s="307"/>
      <c r="J70" s="307"/>
      <c r="K70" s="301"/>
      <c r="L70" s="301"/>
      <c r="M70" s="265"/>
      <c r="N70" s="267"/>
      <c r="O70" s="270"/>
      <c r="P70" s="273"/>
      <c r="S70" t="s">
        <v>1817</v>
      </c>
      <c r="X70" s="202" t="s">
        <v>182</v>
      </c>
    </row>
    <row r="71" spans="1:27" ht="19.5" customHeight="1" x14ac:dyDescent="0.2">
      <c r="A71" s="277"/>
      <c r="B71" s="280"/>
      <c r="C71" s="298"/>
      <c r="D71" s="299"/>
      <c r="E71" s="302"/>
      <c r="F71" s="302"/>
      <c r="G71" s="305"/>
      <c r="H71" s="305"/>
      <c r="I71" s="308"/>
      <c r="J71" s="308"/>
      <c r="K71" s="302"/>
      <c r="L71" s="302"/>
      <c r="M71" s="264"/>
      <c r="N71" s="268"/>
      <c r="O71" s="271"/>
      <c r="P71" s="274"/>
      <c r="Q71" s="62">
        <v>0.29166666666666669</v>
      </c>
    </row>
    <row r="72" spans="1:27" ht="19.5" customHeight="1" x14ac:dyDescent="0.2">
      <c r="A72" s="275" t="s">
        <v>31</v>
      </c>
      <c r="B72" s="278">
        <f>SUM(B54+1)</f>
        <v>45912</v>
      </c>
      <c r="C72" s="294" t="s">
        <v>242</v>
      </c>
      <c r="D72" s="295"/>
      <c r="E72" s="310"/>
      <c r="F72" s="310"/>
      <c r="G72" s="303">
        <v>0.36180555555555555</v>
      </c>
      <c r="H72" s="303">
        <v>0.52083333333333337</v>
      </c>
      <c r="I72" s="306">
        <v>0.55208333333333337</v>
      </c>
      <c r="J72" s="306">
        <v>0.68055555555555558</v>
      </c>
      <c r="K72" s="310"/>
      <c r="L72" s="310"/>
      <c r="M72" s="263">
        <f>(F72-E72)+(L72-K72)</f>
        <v>0</v>
      </c>
      <c r="N72" s="266">
        <f>(H72-G72)</f>
        <v>0.15902777777777782</v>
      </c>
      <c r="O72" s="269">
        <f>(J72-I72)</f>
        <v>0.12847222222222221</v>
      </c>
      <c r="P72" s="272">
        <f>SUM(M72:O84)</f>
        <v>0.28750000000000003</v>
      </c>
      <c r="R72" t="s">
        <v>242</v>
      </c>
      <c r="S72" t="s">
        <v>48</v>
      </c>
    </row>
    <row r="73" spans="1:27" ht="19.5" customHeight="1" x14ac:dyDescent="0.2">
      <c r="A73" s="276"/>
      <c r="B73" s="279"/>
      <c r="C73" s="296"/>
      <c r="D73" s="297"/>
      <c r="E73" s="311"/>
      <c r="F73" s="311"/>
      <c r="G73" s="304"/>
      <c r="H73" s="304"/>
      <c r="I73" s="307"/>
      <c r="J73" s="307"/>
      <c r="K73" s="311"/>
      <c r="L73" s="311"/>
      <c r="M73" s="265"/>
      <c r="N73" s="267"/>
      <c r="O73" s="270"/>
      <c r="P73" s="273"/>
      <c r="S73" t="s">
        <v>477</v>
      </c>
    </row>
    <row r="74" spans="1:27" ht="19.5" customHeight="1" x14ac:dyDescent="0.2">
      <c r="A74" s="276"/>
      <c r="B74" s="279"/>
      <c r="C74" s="296"/>
      <c r="D74" s="297"/>
      <c r="E74" s="311"/>
      <c r="F74" s="311"/>
      <c r="G74" s="304"/>
      <c r="H74" s="304"/>
      <c r="I74" s="307"/>
      <c r="J74" s="307"/>
      <c r="K74" s="311"/>
      <c r="L74" s="311"/>
      <c r="M74" s="265"/>
      <c r="N74" s="267"/>
      <c r="O74" s="270"/>
      <c r="P74" s="273"/>
      <c r="S74" t="s">
        <v>1797</v>
      </c>
    </row>
    <row r="75" spans="1:27" ht="19.5" customHeight="1" x14ac:dyDescent="0.2">
      <c r="A75" s="276"/>
      <c r="B75" s="279"/>
      <c r="C75" s="296"/>
      <c r="D75" s="297"/>
      <c r="E75" s="311"/>
      <c r="F75" s="311"/>
      <c r="G75" s="304"/>
      <c r="H75" s="304"/>
      <c r="I75" s="307"/>
      <c r="J75" s="307"/>
      <c r="K75" s="311"/>
      <c r="L75" s="311"/>
      <c r="M75" s="265"/>
      <c r="N75" s="267"/>
      <c r="O75" s="270"/>
      <c r="P75" s="273"/>
      <c r="T75" t="s">
        <v>1798</v>
      </c>
      <c r="U75" s="316" t="s">
        <v>1452</v>
      </c>
      <c r="V75" s="316"/>
      <c r="W75" s="202" t="s">
        <v>182</v>
      </c>
      <c r="X75" s="191" t="s">
        <v>1822</v>
      </c>
      <c r="Y75" s="191"/>
      <c r="Z75" s="191"/>
      <c r="AA75" s="191"/>
    </row>
    <row r="76" spans="1:27" ht="19.5" customHeight="1" x14ac:dyDescent="0.2">
      <c r="A76" s="276"/>
      <c r="B76" s="279"/>
      <c r="C76" s="296"/>
      <c r="D76" s="297"/>
      <c r="E76" s="311"/>
      <c r="F76" s="311"/>
      <c r="G76" s="304"/>
      <c r="H76" s="304"/>
      <c r="I76" s="307"/>
      <c r="J76" s="307"/>
      <c r="K76" s="311"/>
      <c r="L76" s="311"/>
      <c r="M76" s="265"/>
      <c r="N76" s="267"/>
      <c r="O76" s="270"/>
      <c r="P76" s="273"/>
      <c r="S76" t="s">
        <v>1825</v>
      </c>
      <c r="U76" s="1"/>
      <c r="V76" s="1"/>
      <c r="W76" s="202" t="s">
        <v>182</v>
      </c>
    </row>
    <row r="77" spans="1:27" ht="19.5" customHeight="1" x14ac:dyDescent="0.2">
      <c r="A77" s="276"/>
      <c r="B77" s="279"/>
      <c r="C77" s="296"/>
      <c r="D77" s="297"/>
      <c r="E77" s="311"/>
      <c r="F77" s="311"/>
      <c r="G77" s="304"/>
      <c r="H77" s="304"/>
      <c r="I77" s="307"/>
      <c r="J77" s="307"/>
      <c r="K77" s="311"/>
      <c r="L77" s="311"/>
      <c r="M77" s="265"/>
      <c r="N77" s="267"/>
      <c r="O77" s="270"/>
      <c r="P77" s="273"/>
      <c r="R77" t="s">
        <v>1099</v>
      </c>
      <c r="S77" t="s">
        <v>33</v>
      </c>
      <c r="W77" s="34"/>
    </row>
    <row r="78" spans="1:27" ht="19.5" customHeight="1" x14ac:dyDescent="0.2">
      <c r="A78" s="276"/>
      <c r="B78" s="279"/>
      <c r="C78" s="296"/>
      <c r="D78" s="297"/>
      <c r="E78" s="311"/>
      <c r="F78" s="311"/>
      <c r="G78" s="304"/>
      <c r="H78" s="304"/>
      <c r="I78" s="307"/>
      <c r="J78" s="307"/>
      <c r="K78" s="311"/>
      <c r="L78" s="311"/>
      <c r="M78" s="265"/>
      <c r="N78" s="267"/>
      <c r="O78" s="270"/>
      <c r="P78" s="273"/>
      <c r="S78" t="s">
        <v>1100</v>
      </c>
      <c r="W78" s="34"/>
    </row>
    <row r="79" spans="1:27" ht="19.5" customHeight="1" x14ac:dyDescent="0.2">
      <c r="A79" s="276"/>
      <c r="B79" s="279"/>
      <c r="C79" s="296"/>
      <c r="D79" s="297"/>
      <c r="E79" s="311"/>
      <c r="F79" s="311"/>
      <c r="G79" s="304"/>
      <c r="H79" s="304"/>
      <c r="I79" s="307"/>
      <c r="J79" s="307"/>
      <c r="K79" s="311"/>
      <c r="L79" s="311"/>
      <c r="M79" s="265"/>
      <c r="N79" s="267"/>
      <c r="O79" s="270"/>
      <c r="P79" s="273"/>
      <c r="S79" t="s">
        <v>758</v>
      </c>
      <c r="W79" s="34"/>
    </row>
    <row r="80" spans="1:27" ht="19.5" customHeight="1" x14ac:dyDescent="0.2">
      <c r="A80" s="276"/>
      <c r="B80" s="279"/>
      <c r="C80" s="296"/>
      <c r="D80" s="297"/>
      <c r="E80" s="311"/>
      <c r="F80" s="311"/>
      <c r="G80" s="304"/>
      <c r="H80" s="304"/>
      <c r="I80" s="307"/>
      <c r="J80" s="307"/>
      <c r="K80" s="311"/>
      <c r="L80" s="311"/>
      <c r="M80" s="265"/>
      <c r="N80" s="267"/>
      <c r="O80" s="270"/>
      <c r="P80" s="273"/>
      <c r="T80" t="s">
        <v>1823</v>
      </c>
      <c r="U80" s="316" t="s">
        <v>1824</v>
      </c>
      <c r="V80" s="316"/>
      <c r="W80" s="202" t="s">
        <v>182</v>
      </c>
    </row>
    <row r="81" spans="1:23" ht="19.5" customHeight="1" x14ac:dyDescent="0.2">
      <c r="A81" s="276"/>
      <c r="B81" s="279"/>
      <c r="C81" s="296"/>
      <c r="D81" s="297"/>
      <c r="E81" s="311"/>
      <c r="F81" s="311"/>
      <c r="G81" s="304"/>
      <c r="H81" s="304"/>
      <c r="I81" s="307"/>
      <c r="J81" s="307"/>
      <c r="K81" s="311"/>
      <c r="L81" s="311"/>
      <c r="M81" s="265"/>
      <c r="N81" s="267"/>
      <c r="O81" s="270"/>
      <c r="P81" s="273"/>
      <c r="S81" s="34" t="s">
        <v>1826</v>
      </c>
      <c r="V81" s="34"/>
      <c r="W81" s="34"/>
    </row>
    <row r="82" spans="1:23" ht="19.5" customHeight="1" x14ac:dyDescent="0.2">
      <c r="A82" s="276"/>
      <c r="B82" s="279"/>
      <c r="C82" s="296"/>
      <c r="D82" s="297"/>
      <c r="E82" s="311"/>
      <c r="F82" s="311"/>
      <c r="G82" s="304"/>
      <c r="H82" s="304"/>
      <c r="I82" s="307"/>
      <c r="J82" s="307"/>
      <c r="K82" s="311"/>
      <c r="L82" s="311"/>
      <c r="M82" s="265"/>
      <c r="N82" s="267"/>
      <c r="O82" s="270"/>
      <c r="P82" s="273"/>
      <c r="T82" s="34" t="s">
        <v>188</v>
      </c>
      <c r="U82" s="34" t="s">
        <v>1827</v>
      </c>
      <c r="V82" s="34"/>
      <c r="W82" s="205" t="s">
        <v>644</v>
      </c>
    </row>
    <row r="83" spans="1:23" ht="19.5" customHeight="1" x14ac:dyDescent="0.2">
      <c r="A83" s="276"/>
      <c r="B83" s="279"/>
      <c r="C83" s="296"/>
      <c r="D83" s="297"/>
      <c r="E83" s="311"/>
      <c r="F83" s="311"/>
      <c r="G83" s="304"/>
      <c r="H83" s="304"/>
      <c r="I83" s="307"/>
      <c r="J83" s="307"/>
      <c r="K83" s="311"/>
      <c r="L83" s="311"/>
      <c r="M83" s="265"/>
      <c r="N83" s="267"/>
      <c r="O83" s="270"/>
      <c r="P83" s="273"/>
      <c r="U83" s="1"/>
      <c r="V83" s="1"/>
      <c r="W83" s="34"/>
    </row>
    <row r="84" spans="1:23" ht="19.5" customHeight="1" x14ac:dyDescent="0.2">
      <c r="A84" s="277"/>
      <c r="B84" s="280"/>
      <c r="C84" s="298"/>
      <c r="D84" s="299"/>
      <c r="E84" s="312"/>
      <c r="F84" s="312"/>
      <c r="G84" s="305"/>
      <c r="H84" s="305"/>
      <c r="I84" s="308"/>
      <c r="J84" s="308"/>
      <c r="K84" s="312"/>
      <c r="L84" s="312"/>
      <c r="M84" s="264"/>
      <c r="N84" s="268"/>
      <c r="O84" s="271"/>
      <c r="P84" s="274"/>
      <c r="Q84" s="62">
        <v>0.29166666666666669</v>
      </c>
      <c r="W84" s="34"/>
    </row>
    <row r="85" spans="1:23" ht="19.5" customHeight="1" x14ac:dyDescent="0.2">
      <c r="A85" s="35" t="s">
        <v>34</v>
      </c>
      <c r="B85" s="36">
        <f>SUM(B72+1)</f>
        <v>45913</v>
      </c>
      <c r="C85" s="294"/>
      <c r="D85" s="295"/>
      <c r="E85" s="300"/>
      <c r="F85" s="300"/>
      <c r="G85" s="300"/>
      <c r="H85" s="300"/>
      <c r="I85" s="300"/>
      <c r="J85" s="300"/>
      <c r="K85" s="300"/>
      <c r="L85" s="300"/>
      <c r="M85" s="263"/>
      <c r="N85" s="263"/>
      <c r="O85" s="263"/>
      <c r="P85" s="263"/>
    </row>
    <row r="86" spans="1:23" ht="19.5" customHeight="1" x14ac:dyDescent="0.2">
      <c r="A86" s="37" t="s">
        <v>35</v>
      </c>
      <c r="B86" s="36">
        <f>SUM(B85+1)</f>
        <v>45914</v>
      </c>
      <c r="C86" s="298"/>
      <c r="D86" s="299"/>
      <c r="E86" s="302"/>
      <c r="F86" s="302"/>
      <c r="G86" s="302"/>
      <c r="H86" s="302"/>
      <c r="I86" s="302"/>
      <c r="J86" s="302"/>
      <c r="K86" s="302"/>
      <c r="L86" s="302"/>
      <c r="M86" s="264"/>
      <c r="N86" s="264"/>
      <c r="O86" s="264"/>
      <c r="P86" s="264"/>
    </row>
    <row r="87" spans="1:23" ht="30" customHeight="1" x14ac:dyDescent="0.2">
      <c r="A87" s="38"/>
      <c r="B87" s="38"/>
      <c r="C87" s="38"/>
      <c r="D87" s="38"/>
      <c r="E87" s="39"/>
      <c r="F87" s="40"/>
      <c r="G87" s="40"/>
      <c r="H87" s="38"/>
      <c r="I87" s="38"/>
      <c r="J87" s="38"/>
      <c r="K87" s="41"/>
      <c r="L87" s="41"/>
      <c r="M87" s="41"/>
      <c r="N87" s="38"/>
    </row>
    <row r="88" spans="1:23" ht="30.75" customHeight="1" x14ac:dyDescent="0.2">
      <c r="A88" s="38"/>
      <c r="B88" s="38"/>
      <c r="C88" s="38"/>
      <c r="D88" s="38"/>
      <c r="F88" s="38"/>
      <c r="G88" s="38"/>
      <c r="H88" s="38"/>
      <c r="I88" s="38"/>
      <c r="J88" s="281" t="s">
        <v>36</v>
      </c>
      <c r="K88" s="281"/>
      <c r="L88" s="281"/>
      <c r="M88" s="108">
        <f>SUM(M9+M23+M37+M54+M72+M85+M86)</f>
        <v>0</v>
      </c>
      <c r="N88" s="110">
        <f>SUM(N9+N23+N37+N54+N72+N85+N86)</f>
        <v>0.88472222222222219</v>
      </c>
      <c r="O88" s="109">
        <f>SUM(O9+O23+O37+O54+O72+O85+O86)</f>
        <v>0.82430555555555551</v>
      </c>
      <c r="P88" s="111">
        <f>SUM(P9+P23+P37+P54+P72+P85+P86)</f>
        <v>1.709027777777778</v>
      </c>
    </row>
    <row r="89" spans="1:23" ht="30.75" customHeight="1" x14ac:dyDescent="0.2">
      <c r="A89" s="38"/>
      <c r="B89" s="38"/>
      <c r="C89" s="38"/>
      <c r="D89" s="38"/>
      <c r="F89" s="38"/>
      <c r="G89" s="38"/>
      <c r="H89" s="38"/>
      <c r="I89" s="38"/>
      <c r="J89" s="281" t="s">
        <v>37</v>
      </c>
      <c r="K89" s="281"/>
      <c r="L89" s="282"/>
      <c r="M89" s="42"/>
      <c r="N89" s="51">
        <f>SUM(Q9:Q86)</f>
        <v>1.4583333333333335</v>
      </c>
      <c r="O89" s="43"/>
    </row>
    <row r="90" spans="1:23" ht="30.75" customHeight="1" x14ac:dyDescent="0.2">
      <c r="A90" s="38"/>
      <c r="B90" s="38"/>
      <c r="C90" s="38"/>
      <c r="D90" s="38"/>
      <c r="F90" s="38"/>
      <c r="G90" s="38"/>
      <c r="H90" s="38"/>
      <c r="I90" s="38"/>
      <c r="J90" s="281" t="s">
        <v>38</v>
      </c>
      <c r="K90" s="281"/>
      <c r="L90" s="282"/>
      <c r="M90" s="42"/>
      <c r="N90" s="51">
        <f>SUM(P88-N89)</f>
        <v>0.25069444444444455</v>
      </c>
      <c r="O90" s="43"/>
    </row>
    <row r="91" spans="1:23" ht="30.75" customHeight="1" x14ac:dyDescent="0.2">
      <c r="A91" s="38"/>
      <c r="B91" s="38"/>
      <c r="C91" s="38"/>
      <c r="D91" s="38"/>
      <c r="F91" s="38"/>
      <c r="G91" s="38"/>
      <c r="H91" s="38"/>
      <c r="I91" s="38"/>
      <c r="J91" s="281" t="s">
        <v>39</v>
      </c>
      <c r="K91" s="281"/>
      <c r="L91" s="282"/>
      <c r="M91" s="42"/>
      <c r="N91" s="51">
        <f>'SEM36'!N121</f>
        <v>11.68263888888889</v>
      </c>
      <c r="O91" s="43"/>
    </row>
    <row r="92" spans="1:23" ht="30.75" customHeight="1" x14ac:dyDescent="0.2">
      <c r="H92" s="38"/>
      <c r="I92" s="38"/>
      <c r="J92" s="281" t="s">
        <v>40</v>
      </c>
      <c r="K92" s="281"/>
      <c r="L92" s="282"/>
      <c r="M92" s="44"/>
      <c r="N92" s="52">
        <f>N90+N91</f>
        <v>11.933333333333335</v>
      </c>
      <c r="O92" s="45"/>
    </row>
    <row r="99" spans="6:9" x14ac:dyDescent="0.2">
      <c r="F99" s="38"/>
      <c r="G99" s="38"/>
      <c r="H99" s="38"/>
      <c r="I99" s="38"/>
    </row>
    <row r="100" spans="6:9" x14ac:dyDescent="0.2">
      <c r="F100" s="38"/>
      <c r="G100" s="38"/>
      <c r="H100" s="38"/>
      <c r="I100" s="38"/>
    </row>
    <row r="101" spans="6:9" x14ac:dyDescent="0.2">
      <c r="F101" s="38"/>
      <c r="G101" s="38"/>
      <c r="H101" s="38"/>
      <c r="I101" s="38"/>
    </row>
    <row r="102" spans="6:9" x14ac:dyDescent="0.2">
      <c r="F102" s="38"/>
      <c r="G102" s="38"/>
      <c r="H102" s="38"/>
      <c r="I102" s="38"/>
    </row>
    <row r="103" spans="6:9" x14ac:dyDescent="0.2">
      <c r="F103" s="38"/>
      <c r="G103" s="38"/>
      <c r="H103" s="38"/>
      <c r="I103" s="38"/>
    </row>
    <row r="104" spans="6:9" x14ac:dyDescent="0.2">
      <c r="F104" s="38"/>
      <c r="G104" s="38"/>
      <c r="H104" s="38"/>
      <c r="I104" s="38"/>
    </row>
  </sheetData>
  <mergeCells count="106">
    <mergeCell ref="C85:D86"/>
    <mergeCell ref="E85:E86"/>
    <mergeCell ref="F85:F86"/>
    <mergeCell ref="G85:G86"/>
    <mergeCell ref="H85:H86"/>
    <mergeCell ref="P85:P86"/>
    <mergeCell ref="I85:I86"/>
    <mergeCell ref="J85:J86"/>
    <mergeCell ref="K85:K86"/>
    <mergeCell ref="L85:L86"/>
    <mergeCell ref="O85:O86"/>
    <mergeCell ref="N85:N86"/>
    <mergeCell ref="M85:M86"/>
    <mergeCell ref="G37:G53"/>
    <mergeCell ref="G54:G71"/>
    <mergeCell ref="G72:G84"/>
    <mergeCell ref="H9:H22"/>
    <mergeCell ref="H23:H36"/>
    <mergeCell ref="H37:H53"/>
    <mergeCell ref="H54:H71"/>
    <mergeCell ref="H72:H84"/>
    <mergeCell ref="U40:V40"/>
    <mergeCell ref="J72:J84"/>
    <mergeCell ref="U57:V57"/>
    <mergeCell ref="U67:V67"/>
    <mergeCell ref="U75:V75"/>
    <mergeCell ref="U80:V80"/>
    <mergeCell ref="L72:L84"/>
    <mergeCell ref="I72:I84"/>
    <mergeCell ref="U34:V34"/>
    <mergeCell ref="U35:V35"/>
    <mergeCell ref="G23:G36"/>
    <mergeCell ref="Q6:Q7"/>
    <mergeCell ref="M72:M84"/>
    <mergeCell ref="N72:N84"/>
    <mergeCell ref="O72:O84"/>
    <mergeCell ref="P72:P84"/>
    <mergeCell ref="M54:M71"/>
    <mergeCell ref="N54:N71"/>
    <mergeCell ref="O54:O71"/>
    <mergeCell ref="P54:P71"/>
    <mergeCell ref="O37:O53"/>
    <mergeCell ref="P37:P53"/>
    <mergeCell ref="M23:M36"/>
    <mergeCell ref="N23:N36"/>
    <mergeCell ref="O23:O36"/>
    <mergeCell ref="P23:P36"/>
    <mergeCell ref="N37:N53"/>
    <mergeCell ref="J92:L92"/>
    <mergeCell ref="J88:L88"/>
    <mergeCell ref="J89:L89"/>
    <mergeCell ref="J90:L90"/>
    <mergeCell ref="J91:L91"/>
    <mergeCell ref="A72:A84"/>
    <mergeCell ref="B23:B36"/>
    <mergeCell ref="B37:B53"/>
    <mergeCell ref="B54:B71"/>
    <mergeCell ref="B72:B84"/>
    <mergeCell ref="C23:D36"/>
    <mergeCell ref="C37:D53"/>
    <mergeCell ref="C54:D71"/>
    <mergeCell ref="C72:D84"/>
    <mergeCell ref="E23:E36"/>
    <mergeCell ref="E37:E53"/>
    <mergeCell ref="E54:E71"/>
    <mergeCell ref="E72:E84"/>
    <mergeCell ref="F23:F36"/>
    <mergeCell ref="F37:F53"/>
    <mergeCell ref="F54:F71"/>
    <mergeCell ref="F72:F84"/>
    <mergeCell ref="K23:K36"/>
    <mergeCell ref="K72:K84"/>
    <mergeCell ref="A1:N1"/>
    <mergeCell ref="G6:H6"/>
    <mergeCell ref="I6:J6"/>
    <mergeCell ref="K6:L6"/>
    <mergeCell ref="M6:P6"/>
    <mergeCell ref="M37:M53"/>
    <mergeCell ref="A23:A36"/>
    <mergeCell ref="A37:A53"/>
    <mergeCell ref="A54:A71"/>
    <mergeCell ref="E9:E22"/>
    <mergeCell ref="K9:K22"/>
    <mergeCell ref="J9:J22"/>
    <mergeCell ref="J23:J36"/>
    <mergeCell ref="J37:J53"/>
    <mergeCell ref="J54:J71"/>
    <mergeCell ref="L23:L36"/>
    <mergeCell ref="K37:K53"/>
    <mergeCell ref="L37:L53"/>
    <mergeCell ref="K54:K71"/>
    <mergeCell ref="L54:L71"/>
    <mergeCell ref="I9:I22"/>
    <mergeCell ref="I23:I36"/>
    <mergeCell ref="I37:I53"/>
    <mergeCell ref="I54:I71"/>
    <mergeCell ref="A9:A22"/>
    <mergeCell ref="M9:M22"/>
    <mergeCell ref="N9:N22"/>
    <mergeCell ref="O9:O22"/>
    <mergeCell ref="P9:P22"/>
    <mergeCell ref="B9:B22"/>
    <mergeCell ref="C9:D22"/>
    <mergeCell ref="F9:F22"/>
    <mergeCell ref="L9:L22"/>
    <mergeCell ref="G9:G22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30" orientation="landscape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Feuil88">
    <pageSetUpPr fitToPage="1"/>
  </sheetPr>
  <dimension ref="A1:AB108"/>
  <sheetViews>
    <sheetView topLeftCell="A58" zoomScale="90" workbookViewId="0">
      <selection activeCell="X76" sqref="X76:AA76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2.85546875" customWidth="1"/>
    <col min="21" max="21" width="13" customWidth="1"/>
    <col min="23" max="23" width="13.140625" customWidth="1"/>
  </cols>
  <sheetData>
    <row r="1" spans="1:26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6" ht="60.6" hidden="1" customHeight="1" x14ac:dyDescent="0.2"/>
    <row r="3" spans="1:26" s="3" customFormat="1" ht="12.75" customHeight="1" x14ac:dyDescent="0.2">
      <c r="K3" s="4"/>
      <c r="L3" s="4"/>
      <c r="M3" s="4"/>
      <c r="O3" s="5"/>
      <c r="P3" s="5"/>
      <c r="Q3" s="60"/>
    </row>
    <row r="4" spans="1:26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6" ht="39" customHeight="1" x14ac:dyDescent="0.2">
      <c r="A5" s="12" t="s">
        <v>114</v>
      </c>
      <c r="B5" s="13" t="s">
        <v>3</v>
      </c>
      <c r="C5" s="14">
        <f>SUM('SEM37'!B86+1)</f>
        <v>45915</v>
      </c>
      <c r="D5" s="15" t="s">
        <v>4</v>
      </c>
      <c r="E5" s="16">
        <f>SUM(B90)</f>
        <v>45921</v>
      </c>
      <c r="F5" s="17"/>
      <c r="G5" s="17"/>
      <c r="H5" s="17"/>
      <c r="I5" s="17"/>
      <c r="J5" s="17"/>
      <c r="K5" s="18"/>
      <c r="L5" s="18"/>
      <c r="P5" s="19"/>
    </row>
    <row r="6" spans="1:26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6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6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6" ht="19.5" customHeight="1" x14ac:dyDescent="0.2">
      <c r="A9" s="275" t="s">
        <v>20</v>
      </c>
      <c r="B9" s="278">
        <f>SUM(C5)</f>
        <v>45915</v>
      </c>
      <c r="C9" s="294" t="s">
        <v>1832</v>
      </c>
      <c r="D9" s="295"/>
      <c r="E9" s="310"/>
      <c r="F9" s="310"/>
      <c r="G9" s="303">
        <v>0.3263888888888889</v>
      </c>
      <c r="H9" s="303">
        <v>0.5</v>
      </c>
      <c r="I9" s="306">
        <v>0.56944444444444442</v>
      </c>
      <c r="J9" s="306">
        <v>0.70416666666666672</v>
      </c>
      <c r="K9" s="310"/>
      <c r="L9" s="310"/>
      <c r="M9" s="263">
        <f>(F9-E9)+(L9-K9)</f>
        <v>0</v>
      </c>
      <c r="N9" s="266">
        <f>(H9-G9)</f>
        <v>0.1736111111111111</v>
      </c>
      <c r="O9" s="269">
        <f>(J9-I9)</f>
        <v>0.1347222222222223</v>
      </c>
      <c r="P9" s="272">
        <f>SUM(M9:O25)</f>
        <v>0.3083333333333334</v>
      </c>
      <c r="R9" s="34" t="s">
        <v>1099</v>
      </c>
      <c r="S9" s="34" t="s">
        <v>23</v>
      </c>
      <c r="V9" s="34"/>
    </row>
    <row r="10" spans="1:26" ht="19.5" customHeight="1" x14ac:dyDescent="0.2">
      <c r="A10" s="276"/>
      <c r="B10" s="279"/>
      <c r="C10" s="296"/>
      <c r="D10" s="297"/>
      <c r="E10" s="311"/>
      <c r="F10" s="311"/>
      <c r="G10" s="304"/>
      <c r="H10" s="304"/>
      <c r="I10" s="307"/>
      <c r="J10" s="307"/>
      <c r="K10" s="311"/>
      <c r="L10" s="311"/>
      <c r="M10" s="265"/>
      <c r="N10" s="267"/>
      <c r="O10" s="270"/>
      <c r="P10" s="273"/>
      <c r="S10" s="34" t="s">
        <v>1100</v>
      </c>
      <c r="V10" s="34"/>
    </row>
    <row r="11" spans="1:26" ht="19.5" customHeight="1" x14ac:dyDescent="0.2">
      <c r="A11" s="276"/>
      <c r="B11" s="279"/>
      <c r="C11" s="296"/>
      <c r="D11" s="297"/>
      <c r="E11" s="311"/>
      <c r="F11" s="311"/>
      <c r="G11" s="304"/>
      <c r="H11" s="304"/>
      <c r="I11" s="307"/>
      <c r="J11" s="307"/>
      <c r="K11" s="311"/>
      <c r="L11" s="311"/>
      <c r="M11" s="265"/>
      <c r="N11" s="267"/>
      <c r="O11" s="270"/>
      <c r="P11" s="273"/>
      <c r="R11" s="34"/>
      <c r="S11" s="34" t="s">
        <v>1826</v>
      </c>
      <c r="V11" s="34"/>
      <c r="W11" s="34"/>
      <c r="Y11" s="34"/>
    </row>
    <row r="12" spans="1:26" ht="19.5" customHeight="1" x14ac:dyDescent="0.2">
      <c r="A12" s="276"/>
      <c r="B12" s="279"/>
      <c r="C12" s="296"/>
      <c r="D12" s="297"/>
      <c r="E12" s="311"/>
      <c r="F12" s="311"/>
      <c r="G12" s="304"/>
      <c r="H12" s="304"/>
      <c r="I12" s="307"/>
      <c r="J12" s="307"/>
      <c r="K12" s="311"/>
      <c r="L12" s="311"/>
      <c r="M12" s="265"/>
      <c r="N12" s="267"/>
      <c r="O12" s="270"/>
      <c r="P12" s="273"/>
      <c r="R12" s="34"/>
      <c r="T12" s="34" t="s">
        <v>188</v>
      </c>
      <c r="U12" s="34" t="s">
        <v>1827</v>
      </c>
      <c r="V12" s="34"/>
      <c r="W12" s="202" t="s">
        <v>182</v>
      </c>
      <c r="Y12" s="34"/>
    </row>
    <row r="13" spans="1:26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11"/>
      <c r="L13" s="311"/>
      <c r="M13" s="265"/>
      <c r="N13" s="267"/>
      <c r="O13" s="270"/>
      <c r="P13" s="273"/>
      <c r="R13" s="34"/>
      <c r="S13" s="34"/>
      <c r="T13" s="34" t="s">
        <v>1596</v>
      </c>
      <c r="U13" s="34" t="s">
        <v>1828</v>
      </c>
      <c r="V13" s="34"/>
      <c r="W13" s="202" t="s">
        <v>182</v>
      </c>
      <c r="X13" s="214" t="s">
        <v>1830</v>
      </c>
      <c r="Y13" s="214"/>
      <c r="Z13" s="191"/>
    </row>
    <row r="14" spans="1:26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R14" s="34" t="s">
        <v>209</v>
      </c>
      <c r="S14" s="34" t="s">
        <v>28</v>
      </c>
      <c r="V14" s="34"/>
      <c r="W14" s="34"/>
      <c r="Y14" s="34"/>
    </row>
    <row r="15" spans="1:26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265"/>
      <c r="N15" s="267"/>
      <c r="O15" s="270"/>
      <c r="P15" s="273"/>
      <c r="R15" s="34"/>
      <c r="S15" s="34" t="s">
        <v>1829</v>
      </c>
      <c r="T15" s="34"/>
      <c r="V15" s="34"/>
      <c r="W15" s="202" t="s">
        <v>182</v>
      </c>
    </row>
    <row r="16" spans="1:26" ht="19.5" customHeight="1" x14ac:dyDescent="0.2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11"/>
      <c r="L16" s="311"/>
      <c r="M16" s="265"/>
      <c r="N16" s="267"/>
      <c r="O16" s="270"/>
      <c r="P16" s="273"/>
      <c r="R16" s="34" t="s">
        <v>168</v>
      </c>
      <c r="S16" s="34" t="s">
        <v>24</v>
      </c>
      <c r="V16" s="34"/>
      <c r="Y16" s="34"/>
    </row>
    <row r="17" spans="1:26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265"/>
      <c r="N17" s="267"/>
      <c r="O17" s="270"/>
      <c r="P17" s="273"/>
      <c r="R17" s="34"/>
      <c r="S17" s="34" t="s">
        <v>1831</v>
      </c>
      <c r="U17" s="202" t="s">
        <v>182</v>
      </c>
      <c r="V17" s="34"/>
      <c r="W17" s="34"/>
      <c r="Y17" s="34"/>
    </row>
    <row r="18" spans="1:26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R18" s="34" t="s">
        <v>1423</v>
      </c>
      <c r="S18" s="34" t="s">
        <v>32</v>
      </c>
      <c r="U18" s="34"/>
      <c r="V18" s="34"/>
      <c r="W18" s="34"/>
      <c r="Y18" s="34"/>
    </row>
    <row r="19" spans="1:26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265"/>
      <c r="N19" s="267"/>
      <c r="O19" s="270"/>
      <c r="P19" s="273"/>
      <c r="R19" s="34"/>
      <c r="S19" s="34" t="s">
        <v>170</v>
      </c>
      <c r="U19" s="34"/>
      <c r="V19" s="34"/>
      <c r="W19" s="34"/>
      <c r="Y19" s="34"/>
    </row>
    <row r="20" spans="1:26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265"/>
      <c r="N20" s="267"/>
      <c r="O20" s="270"/>
      <c r="P20" s="273"/>
      <c r="R20" s="34"/>
      <c r="S20" s="34" t="s">
        <v>1833</v>
      </c>
      <c r="U20" s="34"/>
      <c r="V20" s="202" t="s">
        <v>182</v>
      </c>
      <c r="W20" s="214" t="s">
        <v>1834</v>
      </c>
      <c r="X20" s="191"/>
      <c r="Y20" s="214"/>
      <c r="Z20" s="191"/>
    </row>
    <row r="21" spans="1:26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265"/>
      <c r="N21" s="267"/>
      <c r="O21" s="270"/>
      <c r="P21" s="273"/>
      <c r="R21" s="34" t="s">
        <v>975</v>
      </c>
      <c r="S21" s="34" t="s">
        <v>32</v>
      </c>
      <c r="U21" s="34"/>
      <c r="V21" s="34"/>
      <c r="W21" s="34"/>
      <c r="Y21" s="34"/>
    </row>
    <row r="22" spans="1:26" ht="19.5" customHeight="1" x14ac:dyDescent="0.2">
      <c r="A22" s="276"/>
      <c r="B22" s="279"/>
      <c r="C22" s="296"/>
      <c r="D22" s="297"/>
      <c r="E22" s="311"/>
      <c r="F22" s="311"/>
      <c r="G22" s="304"/>
      <c r="H22" s="304"/>
      <c r="I22" s="307"/>
      <c r="J22" s="307"/>
      <c r="K22" s="311"/>
      <c r="L22" s="311"/>
      <c r="M22" s="265"/>
      <c r="N22" s="267"/>
      <c r="O22" s="270"/>
      <c r="P22" s="273"/>
      <c r="R22" s="34"/>
      <c r="S22" s="34" t="s">
        <v>976</v>
      </c>
      <c r="U22" s="34"/>
      <c r="V22" s="34"/>
      <c r="W22" s="34"/>
      <c r="Y22" s="34"/>
    </row>
    <row r="23" spans="1:26" ht="19.5" customHeight="1" x14ac:dyDescent="0.2">
      <c r="A23" s="276"/>
      <c r="B23" s="279"/>
      <c r="C23" s="296"/>
      <c r="D23" s="297"/>
      <c r="E23" s="311"/>
      <c r="F23" s="311"/>
      <c r="G23" s="304"/>
      <c r="H23" s="304"/>
      <c r="I23" s="307"/>
      <c r="J23" s="307"/>
      <c r="K23" s="311"/>
      <c r="L23" s="311"/>
      <c r="M23" s="265"/>
      <c r="N23" s="267"/>
      <c r="O23" s="270"/>
      <c r="P23" s="273"/>
      <c r="R23" s="34"/>
      <c r="S23" s="34" t="s">
        <v>511</v>
      </c>
      <c r="T23" s="34"/>
      <c r="V23" s="34"/>
      <c r="W23" s="34"/>
      <c r="Y23" s="34"/>
    </row>
    <row r="24" spans="1:26" ht="19.5" customHeight="1" x14ac:dyDescent="0.2">
      <c r="A24" s="276"/>
      <c r="B24" s="279"/>
      <c r="C24" s="296"/>
      <c r="D24" s="297"/>
      <c r="E24" s="311"/>
      <c r="F24" s="311"/>
      <c r="G24" s="304"/>
      <c r="H24" s="304"/>
      <c r="I24" s="307"/>
      <c r="J24" s="307"/>
      <c r="K24" s="311"/>
      <c r="L24" s="311"/>
      <c r="M24" s="265"/>
      <c r="N24" s="267"/>
      <c r="O24" s="270"/>
      <c r="P24" s="273"/>
      <c r="R24" s="34"/>
      <c r="S24" s="34"/>
      <c r="T24" t="s">
        <v>220</v>
      </c>
      <c r="U24" s="205" t="s">
        <v>644</v>
      </c>
      <c r="V24" s="34"/>
      <c r="W24" s="34"/>
      <c r="Y24" s="34"/>
    </row>
    <row r="25" spans="1:26" ht="19.5" customHeight="1" x14ac:dyDescent="0.2">
      <c r="A25" s="277"/>
      <c r="B25" s="280"/>
      <c r="C25" s="298"/>
      <c r="D25" s="299"/>
      <c r="E25" s="312"/>
      <c r="F25" s="312"/>
      <c r="G25" s="305"/>
      <c r="H25" s="305"/>
      <c r="I25" s="308"/>
      <c r="J25" s="308"/>
      <c r="K25" s="312"/>
      <c r="L25" s="312"/>
      <c r="M25" s="264"/>
      <c r="N25" s="268"/>
      <c r="O25" s="271"/>
      <c r="P25" s="274"/>
      <c r="Q25" s="62">
        <v>0.29166666666666669</v>
      </c>
      <c r="R25" s="34"/>
      <c r="S25" s="34"/>
      <c r="U25" s="34"/>
      <c r="V25" s="34"/>
    </row>
    <row r="26" spans="1:26" ht="19.5" customHeight="1" x14ac:dyDescent="0.2">
      <c r="A26" s="275" t="s">
        <v>22</v>
      </c>
      <c r="B26" s="278">
        <f>SUM(B9+1)</f>
        <v>45916</v>
      </c>
      <c r="C26" s="294" t="s">
        <v>1841</v>
      </c>
      <c r="D26" s="295"/>
      <c r="E26" s="310"/>
      <c r="F26" s="310"/>
      <c r="G26" s="303">
        <v>0.31319444444444444</v>
      </c>
      <c r="H26" s="303">
        <v>0.52083333333333337</v>
      </c>
      <c r="I26" s="306">
        <v>0.55208333333333337</v>
      </c>
      <c r="J26" s="306">
        <v>0.73055555555555551</v>
      </c>
      <c r="K26" s="310"/>
      <c r="L26" s="310"/>
      <c r="M26" s="263">
        <f>(F26-E26)+(L26-K26)</f>
        <v>0</v>
      </c>
      <c r="N26" s="266">
        <f>(H26-G26)</f>
        <v>0.20763888888888893</v>
      </c>
      <c r="O26" s="269">
        <f>(J26-I26)</f>
        <v>0.17847222222222214</v>
      </c>
      <c r="P26" s="272">
        <f>SUM(M26:O43)</f>
        <v>0.38611111111111107</v>
      </c>
      <c r="R26" s="34" t="s">
        <v>975</v>
      </c>
      <c r="S26" s="34" t="s">
        <v>25</v>
      </c>
      <c r="V26" s="34"/>
    </row>
    <row r="27" spans="1:26" ht="19.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11"/>
      <c r="L27" s="311"/>
      <c r="M27" s="265"/>
      <c r="N27" s="267"/>
      <c r="O27" s="270"/>
      <c r="P27" s="273"/>
      <c r="R27" s="34"/>
      <c r="S27" s="34" t="s">
        <v>976</v>
      </c>
    </row>
    <row r="28" spans="1:26" ht="19.5" customHeight="1" x14ac:dyDescent="0.2">
      <c r="A28" s="276"/>
      <c r="B28" s="279"/>
      <c r="C28" s="296"/>
      <c r="D28" s="297"/>
      <c r="E28" s="311"/>
      <c r="F28" s="311"/>
      <c r="G28" s="304"/>
      <c r="H28" s="304"/>
      <c r="I28" s="307"/>
      <c r="J28" s="307"/>
      <c r="K28" s="311"/>
      <c r="L28" s="311"/>
      <c r="M28" s="265"/>
      <c r="N28" s="267"/>
      <c r="O28" s="270"/>
      <c r="P28" s="273"/>
      <c r="R28" s="34"/>
      <c r="S28" s="34" t="s">
        <v>511</v>
      </c>
      <c r="T28" s="34"/>
    </row>
    <row r="29" spans="1:26" ht="19.5" customHeight="1" x14ac:dyDescent="0.2">
      <c r="A29" s="276"/>
      <c r="B29" s="279"/>
      <c r="C29" s="296"/>
      <c r="D29" s="297"/>
      <c r="E29" s="311"/>
      <c r="F29" s="311"/>
      <c r="G29" s="304"/>
      <c r="H29" s="304"/>
      <c r="I29" s="307"/>
      <c r="J29" s="307"/>
      <c r="K29" s="311"/>
      <c r="L29" s="311"/>
      <c r="M29" s="265"/>
      <c r="N29" s="267"/>
      <c r="O29" s="270"/>
      <c r="P29" s="273"/>
      <c r="R29" s="34"/>
      <c r="S29" s="34"/>
      <c r="T29" t="s">
        <v>220</v>
      </c>
      <c r="U29" s="202" t="s">
        <v>182</v>
      </c>
      <c r="V29" s="34"/>
    </row>
    <row r="30" spans="1:26" ht="19.5" customHeight="1" x14ac:dyDescent="0.2">
      <c r="A30" s="276"/>
      <c r="B30" s="279"/>
      <c r="C30" s="296"/>
      <c r="D30" s="297"/>
      <c r="E30" s="311"/>
      <c r="F30" s="311"/>
      <c r="G30" s="304"/>
      <c r="H30" s="304"/>
      <c r="I30" s="307"/>
      <c r="J30" s="307"/>
      <c r="K30" s="311"/>
      <c r="L30" s="311"/>
      <c r="M30" s="265"/>
      <c r="N30" s="267"/>
      <c r="O30" s="270"/>
      <c r="P30" s="273"/>
      <c r="R30" s="34"/>
      <c r="S30" s="34"/>
      <c r="T30" t="s">
        <v>238</v>
      </c>
      <c r="U30" s="202" t="s">
        <v>182</v>
      </c>
      <c r="V30" s="34"/>
    </row>
    <row r="31" spans="1:26" ht="19.5" customHeight="1" x14ac:dyDescent="0.2">
      <c r="A31" s="276"/>
      <c r="B31" s="279"/>
      <c r="C31" s="296"/>
      <c r="D31" s="297"/>
      <c r="E31" s="311"/>
      <c r="F31" s="311"/>
      <c r="G31" s="304"/>
      <c r="H31" s="304"/>
      <c r="I31" s="307"/>
      <c r="J31" s="307"/>
      <c r="K31" s="311"/>
      <c r="L31" s="311"/>
      <c r="M31" s="265"/>
      <c r="N31" s="267"/>
      <c r="O31" s="270"/>
      <c r="P31" s="273"/>
      <c r="R31" t="s">
        <v>1837</v>
      </c>
      <c r="S31" s="34" t="s">
        <v>32</v>
      </c>
      <c r="W31" s="34"/>
    </row>
    <row r="32" spans="1:26" ht="19.5" customHeight="1" x14ac:dyDescent="0.2">
      <c r="A32" s="276"/>
      <c r="B32" s="279"/>
      <c r="C32" s="296"/>
      <c r="D32" s="297"/>
      <c r="E32" s="311"/>
      <c r="F32" s="311"/>
      <c r="G32" s="304"/>
      <c r="H32" s="304"/>
      <c r="I32" s="307"/>
      <c r="J32" s="307"/>
      <c r="K32" s="311"/>
      <c r="L32" s="311"/>
      <c r="M32" s="265"/>
      <c r="N32" s="267"/>
      <c r="O32" s="270"/>
      <c r="P32" s="273"/>
      <c r="R32" s="34"/>
      <c r="S32" s="34" t="s">
        <v>168</v>
      </c>
      <c r="W32" s="34"/>
    </row>
    <row r="33" spans="1:28" ht="19.5" customHeight="1" x14ac:dyDescent="0.2">
      <c r="A33" s="276"/>
      <c r="B33" s="279"/>
      <c r="C33" s="296"/>
      <c r="D33" s="297"/>
      <c r="E33" s="311"/>
      <c r="F33" s="311"/>
      <c r="G33" s="304"/>
      <c r="H33" s="304"/>
      <c r="I33" s="307"/>
      <c r="J33" s="307"/>
      <c r="K33" s="311"/>
      <c r="L33" s="311"/>
      <c r="M33" s="265"/>
      <c r="N33" s="267"/>
      <c r="O33" s="270"/>
      <c r="P33" s="273"/>
      <c r="R33" s="34"/>
      <c r="S33" s="34" t="s">
        <v>1838</v>
      </c>
      <c r="W33" s="202" t="s">
        <v>182</v>
      </c>
      <c r="AB33" s="34"/>
    </row>
    <row r="34" spans="1:28" ht="19.5" customHeight="1" x14ac:dyDescent="0.2">
      <c r="A34" s="276"/>
      <c r="B34" s="279"/>
      <c r="C34" s="296"/>
      <c r="D34" s="297"/>
      <c r="E34" s="311"/>
      <c r="F34" s="311"/>
      <c r="G34" s="304"/>
      <c r="H34" s="304"/>
      <c r="I34" s="307"/>
      <c r="J34" s="307"/>
      <c r="K34" s="311"/>
      <c r="L34" s="311"/>
      <c r="M34" s="265"/>
      <c r="N34" s="267"/>
      <c r="O34" s="270"/>
      <c r="P34" s="273"/>
      <c r="R34" s="34"/>
      <c r="S34" s="34" t="s">
        <v>1839</v>
      </c>
      <c r="W34" s="34"/>
      <c r="Y34" s="202" t="s">
        <v>182</v>
      </c>
      <c r="AB34" s="34"/>
    </row>
    <row r="35" spans="1:28" ht="19.5" customHeight="1" x14ac:dyDescent="0.2">
      <c r="A35" s="276"/>
      <c r="B35" s="279"/>
      <c r="C35" s="296"/>
      <c r="D35" s="297"/>
      <c r="E35" s="311"/>
      <c r="F35" s="311"/>
      <c r="G35" s="304"/>
      <c r="H35" s="304"/>
      <c r="I35" s="307"/>
      <c r="J35" s="307"/>
      <c r="K35" s="311"/>
      <c r="L35" s="311"/>
      <c r="M35" s="265"/>
      <c r="N35" s="267"/>
      <c r="O35" s="270"/>
      <c r="P35" s="273"/>
      <c r="R35" s="34"/>
      <c r="S35" s="34" t="s">
        <v>1840</v>
      </c>
      <c r="U35" s="202" t="s">
        <v>182</v>
      </c>
      <c r="W35" s="34"/>
      <c r="AB35" s="34"/>
    </row>
    <row r="36" spans="1:28" ht="19.5" customHeight="1" x14ac:dyDescent="0.2">
      <c r="A36" s="276"/>
      <c r="B36" s="279"/>
      <c r="C36" s="296"/>
      <c r="D36" s="297"/>
      <c r="E36" s="311"/>
      <c r="F36" s="311"/>
      <c r="G36" s="304"/>
      <c r="H36" s="304"/>
      <c r="I36" s="307"/>
      <c r="J36" s="307"/>
      <c r="K36" s="311"/>
      <c r="L36" s="311"/>
      <c r="M36" s="265"/>
      <c r="N36" s="267"/>
      <c r="O36" s="270"/>
      <c r="P36" s="273"/>
      <c r="R36" s="34" t="s">
        <v>158</v>
      </c>
      <c r="S36" s="34" t="s">
        <v>32</v>
      </c>
      <c r="W36" s="34"/>
      <c r="AB36" s="34"/>
    </row>
    <row r="37" spans="1:28" ht="19.5" customHeight="1" x14ac:dyDescent="0.2">
      <c r="A37" s="276"/>
      <c r="B37" s="279"/>
      <c r="C37" s="296"/>
      <c r="D37" s="297"/>
      <c r="E37" s="311"/>
      <c r="F37" s="311"/>
      <c r="G37" s="304"/>
      <c r="H37" s="304"/>
      <c r="I37" s="307"/>
      <c r="J37" s="307"/>
      <c r="K37" s="311"/>
      <c r="L37" s="311"/>
      <c r="M37" s="265"/>
      <c r="N37" s="267"/>
      <c r="O37" s="270"/>
      <c r="P37" s="273"/>
      <c r="R37" s="34"/>
      <c r="S37" s="34" t="s">
        <v>1835</v>
      </c>
      <c r="U37" s="202" t="s">
        <v>182</v>
      </c>
      <c r="W37" s="34"/>
      <c r="AB37" s="34"/>
    </row>
    <row r="38" spans="1:28" ht="19.5" customHeight="1" x14ac:dyDescent="0.2">
      <c r="A38" s="276"/>
      <c r="B38" s="279"/>
      <c r="C38" s="296"/>
      <c r="D38" s="297"/>
      <c r="E38" s="311"/>
      <c r="F38" s="311"/>
      <c r="G38" s="304"/>
      <c r="H38" s="304"/>
      <c r="I38" s="307"/>
      <c r="J38" s="307"/>
      <c r="K38" s="311"/>
      <c r="L38" s="311"/>
      <c r="M38" s="265"/>
      <c r="N38" s="267"/>
      <c r="O38" s="270"/>
      <c r="P38" s="273"/>
      <c r="R38" s="34" t="s">
        <v>1336</v>
      </c>
      <c r="S38" s="34" t="s">
        <v>24</v>
      </c>
      <c r="U38" s="34"/>
      <c r="W38" s="34"/>
      <c r="AB38" s="34"/>
    </row>
    <row r="39" spans="1:28" ht="19.5" customHeight="1" x14ac:dyDescent="0.2">
      <c r="A39" s="276"/>
      <c r="B39" s="279"/>
      <c r="C39" s="296"/>
      <c r="D39" s="297"/>
      <c r="E39" s="311"/>
      <c r="F39" s="311"/>
      <c r="G39" s="304"/>
      <c r="H39" s="304"/>
      <c r="I39" s="307"/>
      <c r="J39" s="307"/>
      <c r="K39" s="311"/>
      <c r="L39" s="311"/>
      <c r="M39" s="265"/>
      <c r="N39" s="267"/>
      <c r="O39" s="270"/>
      <c r="P39" s="273"/>
      <c r="R39" s="34"/>
      <c r="S39" s="34" t="s">
        <v>1337</v>
      </c>
      <c r="U39" s="34"/>
      <c r="W39" s="34"/>
      <c r="AB39" s="34"/>
    </row>
    <row r="40" spans="1:28" ht="19.5" customHeight="1" x14ac:dyDescent="0.2">
      <c r="A40" s="276"/>
      <c r="B40" s="279"/>
      <c r="C40" s="296"/>
      <c r="D40" s="297"/>
      <c r="E40" s="311"/>
      <c r="F40" s="311"/>
      <c r="G40" s="304"/>
      <c r="H40" s="304"/>
      <c r="I40" s="307"/>
      <c r="J40" s="307"/>
      <c r="K40" s="311"/>
      <c r="L40" s="311"/>
      <c r="M40" s="265"/>
      <c r="N40" s="267"/>
      <c r="O40" s="270"/>
      <c r="P40" s="273"/>
      <c r="R40" s="34"/>
      <c r="S40" s="34" t="s">
        <v>1097</v>
      </c>
      <c r="U40" s="34"/>
      <c r="W40" s="34"/>
      <c r="AB40" s="34"/>
    </row>
    <row r="41" spans="1:28" ht="19.5" customHeight="1" x14ac:dyDescent="0.2">
      <c r="A41" s="276"/>
      <c r="B41" s="279"/>
      <c r="C41" s="296"/>
      <c r="D41" s="297"/>
      <c r="E41" s="311"/>
      <c r="F41" s="311"/>
      <c r="G41" s="304"/>
      <c r="H41" s="304"/>
      <c r="I41" s="307"/>
      <c r="J41" s="307"/>
      <c r="K41" s="311"/>
      <c r="L41" s="311"/>
      <c r="M41" s="265"/>
      <c r="N41" s="267"/>
      <c r="O41" s="270"/>
      <c r="P41" s="273"/>
      <c r="R41" s="34"/>
      <c r="S41" s="34"/>
      <c r="T41" t="s">
        <v>545</v>
      </c>
      <c r="U41" s="314" t="s">
        <v>1842</v>
      </c>
      <c r="V41" s="314"/>
      <c r="W41" s="205" t="s">
        <v>644</v>
      </c>
      <c r="AB41" s="34"/>
    </row>
    <row r="42" spans="1:28" ht="19.5" customHeight="1" x14ac:dyDescent="0.2">
      <c r="A42" s="276"/>
      <c r="B42" s="279"/>
      <c r="C42" s="296"/>
      <c r="D42" s="297"/>
      <c r="E42" s="311"/>
      <c r="F42" s="311"/>
      <c r="G42" s="304"/>
      <c r="H42" s="304"/>
      <c r="I42" s="307"/>
      <c r="J42" s="307"/>
      <c r="K42" s="311"/>
      <c r="L42" s="311"/>
      <c r="M42" s="265"/>
      <c r="N42" s="267"/>
      <c r="O42" s="270"/>
      <c r="P42" s="273"/>
      <c r="R42" s="34"/>
      <c r="S42" s="34"/>
      <c r="W42" s="34"/>
    </row>
    <row r="43" spans="1:28" ht="19.5" customHeight="1" x14ac:dyDescent="0.2">
      <c r="A43" s="277"/>
      <c r="B43" s="280"/>
      <c r="C43" s="298"/>
      <c r="D43" s="299"/>
      <c r="E43" s="312"/>
      <c r="F43" s="312"/>
      <c r="G43" s="305"/>
      <c r="H43" s="305"/>
      <c r="I43" s="308"/>
      <c r="J43" s="308"/>
      <c r="K43" s="312"/>
      <c r="L43" s="312"/>
      <c r="M43" s="264"/>
      <c r="N43" s="268"/>
      <c r="O43" s="271"/>
      <c r="P43" s="274"/>
      <c r="Q43" s="62">
        <v>0.29166666666666669</v>
      </c>
      <c r="R43" s="34"/>
      <c r="S43" s="34"/>
    </row>
    <row r="44" spans="1:28" ht="19.5" customHeight="1" x14ac:dyDescent="0.2">
      <c r="A44" s="275" t="s">
        <v>26</v>
      </c>
      <c r="B44" s="278">
        <f>SUM(B26+1)</f>
        <v>45917</v>
      </c>
      <c r="C44" s="294" t="s">
        <v>1844</v>
      </c>
      <c r="D44" s="295"/>
      <c r="E44" s="310"/>
      <c r="F44" s="310"/>
      <c r="G44" s="303">
        <v>0.3298611111111111</v>
      </c>
      <c r="H44" s="303">
        <v>0.5</v>
      </c>
      <c r="I44" s="306">
        <v>0.5625</v>
      </c>
      <c r="J44" s="306">
        <v>0.73750000000000004</v>
      </c>
      <c r="K44" s="310"/>
      <c r="L44" s="310"/>
      <c r="M44" s="263">
        <f>(F44-E44)+(L44-K44)</f>
        <v>0</v>
      </c>
      <c r="N44" s="266">
        <f>(H44-G44)</f>
        <v>0.1701388888888889</v>
      </c>
      <c r="O44" s="269">
        <f>(J44-I44)</f>
        <v>0.17500000000000004</v>
      </c>
      <c r="P44" s="272">
        <f>SUM(M44:O55)</f>
        <v>0.34513888888888894</v>
      </c>
      <c r="R44" s="34" t="s">
        <v>1336</v>
      </c>
      <c r="S44" s="34" t="s">
        <v>24</v>
      </c>
      <c r="U44" s="34"/>
      <c r="W44" s="34"/>
    </row>
    <row r="45" spans="1:28" ht="19.5" customHeight="1" x14ac:dyDescent="0.2">
      <c r="A45" s="276"/>
      <c r="B45" s="279"/>
      <c r="C45" s="296"/>
      <c r="D45" s="297"/>
      <c r="E45" s="311"/>
      <c r="F45" s="311"/>
      <c r="G45" s="304"/>
      <c r="H45" s="304"/>
      <c r="I45" s="307"/>
      <c r="J45" s="307"/>
      <c r="K45" s="311"/>
      <c r="L45" s="311"/>
      <c r="M45" s="265"/>
      <c r="N45" s="267"/>
      <c r="O45" s="270"/>
      <c r="P45" s="273"/>
      <c r="R45" s="34"/>
      <c r="S45" s="34" t="s">
        <v>1337</v>
      </c>
      <c r="U45" s="34"/>
      <c r="W45" s="34"/>
    </row>
    <row r="46" spans="1:28" ht="19.5" customHeight="1" x14ac:dyDescent="0.2">
      <c r="A46" s="276"/>
      <c r="B46" s="279"/>
      <c r="C46" s="296"/>
      <c r="D46" s="297"/>
      <c r="E46" s="311"/>
      <c r="F46" s="311"/>
      <c r="G46" s="304"/>
      <c r="H46" s="304"/>
      <c r="I46" s="307"/>
      <c r="J46" s="307"/>
      <c r="K46" s="311"/>
      <c r="L46" s="311"/>
      <c r="M46" s="265"/>
      <c r="N46" s="267"/>
      <c r="O46" s="270"/>
      <c r="P46" s="273"/>
      <c r="R46" s="34"/>
      <c r="S46" s="34" t="s">
        <v>1097</v>
      </c>
      <c r="U46" s="34"/>
      <c r="W46" s="34"/>
    </row>
    <row r="47" spans="1:28" ht="19.5" customHeight="1" x14ac:dyDescent="0.2">
      <c r="A47" s="276"/>
      <c r="B47" s="279"/>
      <c r="C47" s="296"/>
      <c r="D47" s="297"/>
      <c r="E47" s="311"/>
      <c r="F47" s="311"/>
      <c r="G47" s="304"/>
      <c r="H47" s="304"/>
      <c r="I47" s="307"/>
      <c r="J47" s="307"/>
      <c r="K47" s="311"/>
      <c r="L47" s="311"/>
      <c r="M47" s="265"/>
      <c r="N47" s="267"/>
      <c r="O47" s="270"/>
      <c r="P47" s="273"/>
      <c r="R47" s="34"/>
      <c r="S47" s="34"/>
      <c r="T47" t="s">
        <v>545</v>
      </c>
      <c r="U47" s="314" t="s">
        <v>1842</v>
      </c>
      <c r="V47" s="314"/>
      <c r="W47" s="205" t="s">
        <v>644</v>
      </c>
    </row>
    <row r="48" spans="1:28" ht="19.5" customHeight="1" x14ac:dyDescent="0.2">
      <c r="A48" s="276"/>
      <c r="B48" s="279"/>
      <c r="C48" s="296"/>
      <c r="D48" s="297"/>
      <c r="E48" s="311"/>
      <c r="F48" s="311"/>
      <c r="G48" s="304"/>
      <c r="H48" s="304"/>
      <c r="I48" s="307"/>
      <c r="J48" s="307"/>
      <c r="K48" s="311"/>
      <c r="L48" s="311"/>
      <c r="M48" s="265"/>
      <c r="N48" s="267"/>
      <c r="O48" s="270"/>
      <c r="P48" s="273"/>
      <c r="R48" t="s">
        <v>242</v>
      </c>
      <c r="S48" s="34" t="s">
        <v>24</v>
      </c>
      <c r="T48" s="34"/>
    </row>
    <row r="49" spans="1:25" ht="19.5" customHeight="1" x14ac:dyDescent="0.2">
      <c r="A49" s="276"/>
      <c r="B49" s="279"/>
      <c r="C49" s="296"/>
      <c r="D49" s="297"/>
      <c r="E49" s="311"/>
      <c r="F49" s="311"/>
      <c r="G49" s="304"/>
      <c r="H49" s="304"/>
      <c r="I49" s="307"/>
      <c r="J49" s="307"/>
      <c r="K49" s="311"/>
      <c r="L49" s="311"/>
      <c r="M49" s="265"/>
      <c r="N49" s="267"/>
      <c r="O49" s="270"/>
      <c r="P49" s="273"/>
      <c r="S49" s="34" t="s">
        <v>477</v>
      </c>
    </row>
    <row r="50" spans="1:25" ht="19.5" customHeight="1" x14ac:dyDescent="0.2">
      <c r="A50" s="276"/>
      <c r="B50" s="279"/>
      <c r="C50" s="296"/>
      <c r="D50" s="297"/>
      <c r="E50" s="311"/>
      <c r="F50" s="311"/>
      <c r="G50" s="304"/>
      <c r="H50" s="304"/>
      <c r="I50" s="307"/>
      <c r="J50" s="307"/>
      <c r="K50" s="311"/>
      <c r="L50" s="311"/>
      <c r="M50" s="265"/>
      <c r="N50" s="267"/>
      <c r="O50" s="270"/>
      <c r="P50" s="273"/>
      <c r="R50" s="34"/>
      <c r="S50" s="34" t="s">
        <v>1843</v>
      </c>
      <c r="U50" s="34"/>
      <c r="W50" s="202" t="s">
        <v>182</v>
      </c>
    </row>
    <row r="51" spans="1:25" ht="19.5" customHeight="1" x14ac:dyDescent="0.2">
      <c r="A51" s="276"/>
      <c r="B51" s="279"/>
      <c r="C51" s="296"/>
      <c r="D51" s="297"/>
      <c r="E51" s="311"/>
      <c r="F51" s="311"/>
      <c r="G51" s="304"/>
      <c r="H51" s="304"/>
      <c r="I51" s="307"/>
      <c r="J51" s="307"/>
      <c r="K51" s="311"/>
      <c r="L51" s="311"/>
      <c r="M51" s="265"/>
      <c r="N51" s="267"/>
      <c r="O51" s="270"/>
      <c r="P51" s="273"/>
      <c r="R51" s="34" t="s">
        <v>1099</v>
      </c>
      <c r="S51" s="34" t="s">
        <v>58</v>
      </c>
    </row>
    <row r="52" spans="1:25" ht="19.5" customHeight="1" x14ac:dyDescent="0.2">
      <c r="A52" s="276"/>
      <c r="B52" s="279"/>
      <c r="C52" s="296"/>
      <c r="D52" s="297"/>
      <c r="E52" s="311"/>
      <c r="F52" s="311"/>
      <c r="G52" s="304"/>
      <c r="H52" s="304"/>
      <c r="I52" s="307"/>
      <c r="J52" s="307"/>
      <c r="K52" s="311"/>
      <c r="L52" s="311"/>
      <c r="M52" s="265"/>
      <c r="N52" s="267"/>
      <c r="O52" s="270"/>
      <c r="P52" s="273"/>
      <c r="R52" s="34"/>
      <c r="S52" s="34" t="s">
        <v>1100</v>
      </c>
    </row>
    <row r="53" spans="1:25" ht="19.5" customHeight="1" x14ac:dyDescent="0.2">
      <c r="A53" s="276"/>
      <c r="B53" s="279"/>
      <c r="C53" s="296"/>
      <c r="D53" s="297"/>
      <c r="E53" s="311"/>
      <c r="F53" s="311"/>
      <c r="G53" s="304"/>
      <c r="H53" s="304"/>
      <c r="I53" s="307"/>
      <c r="J53" s="307"/>
      <c r="K53" s="311"/>
      <c r="L53" s="311"/>
      <c r="M53" s="265"/>
      <c r="N53" s="267"/>
      <c r="O53" s="270"/>
      <c r="P53" s="273"/>
      <c r="R53" s="34"/>
      <c r="S53" s="34" t="s">
        <v>1845</v>
      </c>
      <c r="V53" s="202" t="s">
        <v>182</v>
      </c>
    </row>
    <row r="54" spans="1:25" ht="19.5" customHeight="1" x14ac:dyDescent="0.2">
      <c r="A54" s="276"/>
      <c r="B54" s="279"/>
      <c r="C54" s="296"/>
      <c r="D54" s="297"/>
      <c r="E54" s="311"/>
      <c r="F54" s="311"/>
      <c r="G54" s="304"/>
      <c r="H54" s="304"/>
      <c r="I54" s="307"/>
      <c r="J54" s="307"/>
      <c r="K54" s="311"/>
      <c r="L54" s="311"/>
      <c r="M54" s="265"/>
      <c r="N54" s="267"/>
      <c r="O54" s="270"/>
      <c r="P54" s="273"/>
      <c r="R54" s="34"/>
      <c r="S54" s="34" t="s">
        <v>1846</v>
      </c>
      <c r="Y54" s="202" t="s">
        <v>182</v>
      </c>
    </row>
    <row r="55" spans="1:25" ht="19.5" customHeight="1" x14ac:dyDescent="0.2">
      <c r="A55" s="277"/>
      <c r="B55" s="280"/>
      <c r="C55" s="298"/>
      <c r="D55" s="299"/>
      <c r="E55" s="312"/>
      <c r="F55" s="312"/>
      <c r="G55" s="305"/>
      <c r="H55" s="305"/>
      <c r="I55" s="308"/>
      <c r="J55" s="308"/>
      <c r="K55" s="312"/>
      <c r="L55" s="312"/>
      <c r="M55" s="264"/>
      <c r="N55" s="268"/>
      <c r="O55" s="271"/>
      <c r="P55" s="274"/>
      <c r="Q55" s="62">
        <v>0.29166666666666669</v>
      </c>
    </row>
    <row r="56" spans="1:25" ht="19.5" customHeight="1" x14ac:dyDescent="0.2">
      <c r="A56" s="275" t="s">
        <v>30</v>
      </c>
      <c r="B56" s="278">
        <f>SUM(B44+1)</f>
        <v>45918</v>
      </c>
      <c r="C56" s="294" t="s">
        <v>1790</v>
      </c>
      <c r="D56" s="295"/>
      <c r="E56" s="310"/>
      <c r="F56" s="310"/>
      <c r="G56" s="303">
        <v>0.36319444444444443</v>
      </c>
      <c r="H56" s="303">
        <v>0.5</v>
      </c>
      <c r="I56" s="306">
        <v>0.54861111111111116</v>
      </c>
      <c r="J56" s="306">
        <v>0.72638888888888886</v>
      </c>
      <c r="K56" s="310"/>
      <c r="L56" s="310"/>
      <c r="M56" s="263">
        <f>(F56-E56)+(L56-K56)</f>
        <v>0</v>
      </c>
      <c r="N56" s="266">
        <f>(H56-G56)</f>
        <v>0.13680555555555557</v>
      </c>
      <c r="O56" s="269">
        <f>(J56-I56)</f>
        <v>0.1777777777777777</v>
      </c>
      <c r="P56" s="272">
        <f>SUM(M56:O68)</f>
        <v>0.31458333333333327</v>
      </c>
      <c r="R56" s="34" t="s">
        <v>1099</v>
      </c>
      <c r="S56" s="34" t="s">
        <v>24</v>
      </c>
    </row>
    <row r="57" spans="1:25" ht="19.5" customHeight="1" x14ac:dyDescent="0.2">
      <c r="A57" s="276"/>
      <c r="B57" s="279"/>
      <c r="C57" s="296"/>
      <c r="D57" s="297"/>
      <c r="E57" s="311"/>
      <c r="F57" s="311"/>
      <c r="G57" s="304"/>
      <c r="H57" s="304"/>
      <c r="I57" s="307"/>
      <c r="J57" s="307"/>
      <c r="K57" s="311"/>
      <c r="L57" s="311"/>
      <c r="M57" s="265"/>
      <c r="N57" s="267"/>
      <c r="O57" s="270"/>
      <c r="P57" s="273"/>
      <c r="R57" s="34"/>
      <c r="S57" s="34" t="s">
        <v>1100</v>
      </c>
    </row>
    <row r="58" spans="1:25" ht="19.5" customHeight="1" x14ac:dyDescent="0.2">
      <c r="A58" s="276"/>
      <c r="B58" s="279"/>
      <c r="C58" s="296"/>
      <c r="D58" s="297"/>
      <c r="E58" s="311"/>
      <c r="F58" s="311"/>
      <c r="G58" s="304"/>
      <c r="H58" s="304"/>
      <c r="I58" s="307"/>
      <c r="J58" s="307"/>
      <c r="K58" s="311"/>
      <c r="L58" s="311"/>
      <c r="M58" s="265"/>
      <c r="N58" s="267"/>
      <c r="O58" s="270"/>
      <c r="P58" s="273"/>
      <c r="R58" s="34"/>
      <c r="S58" s="34" t="s">
        <v>1847</v>
      </c>
      <c r="U58" s="34"/>
      <c r="W58" s="34"/>
    </row>
    <row r="59" spans="1:25" ht="19.5" customHeight="1" x14ac:dyDescent="0.2">
      <c r="A59" s="276"/>
      <c r="B59" s="279"/>
      <c r="C59" s="296"/>
      <c r="D59" s="297"/>
      <c r="E59" s="311"/>
      <c r="F59" s="311"/>
      <c r="G59" s="304"/>
      <c r="H59" s="304"/>
      <c r="I59" s="307"/>
      <c r="J59" s="307"/>
      <c r="K59" s="311"/>
      <c r="L59" s="311"/>
      <c r="M59" s="265"/>
      <c r="N59" s="267"/>
      <c r="O59" s="270"/>
      <c r="P59" s="273"/>
      <c r="R59" s="34"/>
      <c r="S59" s="34"/>
      <c r="T59" t="s">
        <v>1848</v>
      </c>
      <c r="U59" s="202" t="s">
        <v>182</v>
      </c>
      <c r="W59" s="34"/>
    </row>
    <row r="60" spans="1:25" ht="19.5" customHeight="1" x14ac:dyDescent="0.2">
      <c r="A60" s="276"/>
      <c r="B60" s="279"/>
      <c r="C60" s="296"/>
      <c r="D60" s="297"/>
      <c r="E60" s="311"/>
      <c r="F60" s="311"/>
      <c r="G60" s="304"/>
      <c r="H60" s="304"/>
      <c r="I60" s="307"/>
      <c r="J60" s="307"/>
      <c r="K60" s="311"/>
      <c r="L60" s="311"/>
      <c r="M60" s="265"/>
      <c r="N60" s="267"/>
      <c r="O60" s="270"/>
      <c r="P60" s="273"/>
      <c r="R60" s="34"/>
      <c r="S60" s="34"/>
      <c r="T60" s="34" t="s">
        <v>1849</v>
      </c>
      <c r="U60" s="202" t="s">
        <v>182</v>
      </c>
    </row>
    <row r="61" spans="1:25" ht="19.5" customHeight="1" x14ac:dyDescent="0.2">
      <c r="A61" s="276"/>
      <c r="B61" s="279"/>
      <c r="C61" s="296"/>
      <c r="D61" s="297"/>
      <c r="E61" s="311"/>
      <c r="F61" s="311"/>
      <c r="G61" s="304"/>
      <c r="H61" s="304"/>
      <c r="I61" s="307"/>
      <c r="J61" s="307"/>
      <c r="K61" s="311"/>
      <c r="L61" s="311"/>
      <c r="M61" s="265"/>
      <c r="N61" s="267"/>
      <c r="O61" s="270"/>
      <c r="P61" s="273"/>
      <c r="R61" s="34" t="s">
        <v>1336</v>
      </c>
      <c r="S61" s="34" t="s">
        <v>45</v>
      </c>
      <c r="T61" s="34"/>
      <c r="W61" s="34"/>
    </row>
    <row r="62" spans="1:25" ht="19.5" customHeight="1" x14ac:dyDescent="0.2">
      <c r="A62" s="276"/>
      <c r="B62" s="279"/>
      <c r="C62" s="296"/>
      <c r="D62" s="297"/>
      <c r="E62" s="311"/>
      <c r="F62" s="311"/>
      <c r="G62" s="304"/>
      <c r="H62" s="304"/>
      <c r="I62" s="307"/>
      <c r="J62" s="307"/>
      <c r="K62" s="311"/>
      <c r="L62" s="311"/>
      <c r="M62" s="265"/>
      <c r="N62" s="267"/>
      <c r="O62" s="270"/>
      <c r="P62" s="273"/>
      <c r="R62" s="34"/>
      <c r="S62" s="34" t="s">
        <v>1337</v>
      </c>
      <c r="T62" s="34"/>
    </row>
    <row r="63" spans="1:25" ht="19.5" customHeight="1" x14ac:dyDescent="0.2">
      <c r="A63" s="276"/>
      <c r="B63" s="279"/>
      <c r="C63" s="296"/>
      <c r="D63" s="297"/>
      <c r="E63" s="311"/>
      <c r="F63" s="311"/>
      <c r="G63" s="304"/>
      <c r="H63" s="304"/>
      <c r="I63" s="307"/>
      <c r="J63" s="307"/>
      <c r="K63" s="311"/>
      <c r="L63" s="311"/>
      <c r="M63" s="265"/>
      <c r="N63" s="267"/>
      <c r="O63" s="270"/>
      <c r="P63" s="273"/>
      <c r="R63" s="34"/>
      <c r="S63" s="34" t="s">
        <v>1850</v>
      </c>
      <c r="T63" s="34"/>
      <c r="V63" s="202" t="s">
        <v>182</v>
      </c>
      <c r="W63" s="34"/>
    </row>
    <row r="64" spans="1:25" ht="19.5" customHeight="1" x14ac:dyDescent="0.2">
      <c r="A64" s="276"/>
      <c r="B64" s="279"/>
      <c r="C64" s="296"/>
      <c r="D64" s="297"/>
      <c r="E64" s="311"/>
      <c r="F64" s="311"/>
      <c r="G64" s="304"/>
      <c r="H64" s="304"/>
      <c r="I64" s="307"/>
      <c r="J64" s="307"/>
      <c r="K64" s="311"/>
      <c r="L64" s="311"/>
      <c r="M64" s="265"/>
      <c r="N64" s="267"/>
      <c r="O64" s="270"/>
      <c r="P64" s="273"/>
      <c r="R64" s="34"/>
      <c r="S64" s="34" t="s">
        <v>1851</v>
      </c>
      <c r="T64" s="34"/>
      <c r="W64" s="34"/>
    </row>
    <row r="65" spans="1:27" ht="19.5" customHeight="1" x14ac:dyDescent="0.2">
      <c r="A65" s="276"/>
      <c r="B65" s="279"/>
      <c r="C65" s="296"/>
      <c r="D65" s="297"/>
      <c r="E65" s="311"/>
      <c r="F65" s="311"/>
      <c r="G65" s="304"/>
      <c r="H65" s="304"/>
      <c r="I65" s="307"/>
      <c r="J65" s="307"/>
      <c r="K65" s="311"/>
      <c r="L65" s="311"/>
      <c r="M65" s="265"/>
      <c r="N65" s="267"/>
      <c r="O65" s="270"/>
      <c r="P65" s="273"/>
      <c r="R65" s="34"/>
      <c r="S65" s="34"/>
      <c r="T65" s="34" t="s">
        <v>792</v>
      </c>
      <c r="U65" t="s">
        <v>1852</v>
      </c>
      <c r="W65" s="202" t="s">
        <v>182</v>
      </c>
      <c r="X65" s="192" t="s">
        <v>1853</v>
      </c>
      <c r="Y65" s="192"/>
      <c r="Z65" s="192"/>
    </row>
    <row r="66" spans="1:27" ht="19.5" customHeight="1" x14ac:dyDescent="0.2">
      <c r="A66" s="276"/>
      <c r="B66" s="279"/>
      <c r="C66" s="296"/>
      <c r="D66" s="297"/>
      <c r="E66" s="311"/>
      <c r="F66" s="311"/>
      <c r="G66" s="304"/>
      <c r="H66" s="304"/>
      <c r="I66" s="307"/>
      <c r="J66" s="307"/>
      <c r="K66" s="311"/>
      <c r="L66" s="311"/>
      <c r="M66" s="265"/>
      <c r="N66" s="267"/>
      <c r="O66" s="270"/>
      <c r="P66" s="273"/>
      <c r="R66" s="34"/>
      <c r="S66" s="34" t="s">
        <v>1097</v>
      </c>
      <c r="U66" s="34"/>
      <c r="W66" s="34"/>
    </row>
    <row r="67" spans="1:27" ht="19.5" customHeight="1" x14ac:dyDescent="0.2">
      <c r="A67" s="276"/>
      <c r="B67" s="279"/>
      <c r="C67" s="296"/>
      <c r="D67" s="297"/>
      <c r="E67" s="311"/>
      <c r="F67" s="311"/>
      <c r="G67" s="304"/>
      <c r="H67" s="304"/>
      <c r="I67" s="307"/>
      <c r="J67" s="307"/>
      <c r="K67" s="311"/>
      <c r="L67" s="311"/>
      <c r="M67" s="265"/>
      <c r="N67" s="267"/>
      <c r="O67" s="270"/>
      <c r="P67" s="273"/>
      <c r="R67" s="34"/>
      <c r="S67" s="34"/>
      <c r="T67" t="s">
        <v>545</v>
      </c>
      <c r="U67" s="314" t="s">
        <v>1842</v>
      </c>
      <c r="V67" s="314"/>
      <c r="W67" s="205" t="s">
        <v>644</v>
      </c>
    </row>
    <row r="68" spans="1:27" ht="19.5" customHeight="1" x14ac:dyDescent="0.2">
      <c r="A68" s="277"/>
      <c r="B68" s="280"/>
      <c r="C68" s="298"/>
      <c r="D68" s="299"/>
      <c r="E68" s="312"/>
      <c r="F68" s="312"/>
      <c r="G68" s="305"/>
      <c r="H68" s="305"/>
      <c r="I68" s="308"/>
      <c r="J68" s="308"/>
      <c r="K68" s="312"/>
      <c r="L68" s="312"/>
      <c r="M68" s="264"/>
      <c r="N68" s="268"/>
      <c r="O68" s="271"/>
      <c r="P68" s="274"/>
      <c r="Q68" s="62">
        <v>0.29166666666666669</v>
      </c>
    </row>
    <row r="69" spans="1:27" ht="19.5" customHeight="1" x14ac:dyDescent="0.2">
      <c r="A69" s="275" t="s">
        <v>31</v>
      </c>
      <c r="B69" s="278">
        <f>SUM(B56+1)</f>
        <v>45919</v>
      </c>
      <c r="C69" s="294" t="s">
        <v>1854</v>
      </c>
      <c r="D69" s="295"/>
      <c r="E69" s="310"/>
      <c r="F69" s="310"/>
      <c r="G69" s="303">
        <v>0.36180555555555555</v>
      </c>
      <c r="H69" s="303">
        <v>0.52083333333333337</v>
      </c>
      <c r="I69" s="324">
        <v>0.54166666666666663</v>
      </c>
      <c r="J69" s="324">
        <v>0.64583333333333337</v>
      </c>
      <c r="K69" s="310"/>
      <c r="L69" s="310"/>
      <c r="M69" s="263">
        <f>(F88-E88)+(L88-K88)+(F69-E69)+(L69-K69)</f>
        <v>0</v>
      </c>
      <c r="N69" s="266">
        <f>(H69-G69)</f>
        <v>0.15902777777777782</v>
      </c>
      <c r="O69" s="321">
        <f>(J69-I69)</f>
        <v>0.10416666666666674</v>
      </c>
      <c r="P69" s="272">
        <f>SUM(M69:O88)</f>
        <v>0.26319444444444456</v>
      </c>
      <c r="R69" s="34" t="s">
        <v>975</v>
      </c>
      <c r="S69" s="34" t="s">
        <v>45</v>
      </c>
      <c r="W69" s="34"/>
      <c r="Y69" s="34"/>
    </row>
    <row r="70" spans="1:27" ht="19.5" customHeight="1" x14ac:dyDescent="0.2">
      <c r="A70" s="276"/>
      <c r="B70" s="279"/>
      <c r="C70" s="296"/>
      <c r="D70" s="297"/>
      <c r="E70" s="311"/>
      <c r="F70" s="311"/>
      <c r="G70" s="304"/>
      <c r="H70" s="304"/>
      <c r="I70" s="325"/>
      <c r="J70" s="325"/>
      <c r="K70" s="311"/>
      <c r="L70" s="311"/>
      <c r="M70" s="265"/>
      <c r="N70" s="267"/>
      <c r="O70" s="322"/>
      <c r="P70" s="273"/>
      <c r="R70" s="34"/>
      <c r="S70" s="34" t="s">
        <v>976</v>
      </c>
      <c r="W70" s="34"/>
    </row>
    <row r="71" spans="1:27" ht="19.5" customHeight="1" x14ac:dyDescent="0.2">
      <c r="A71" s="276"/>
      <c r="B71" s="279"/>
      <c r="C71" s="296"/>
      <c r="D71" s="297"/>
      <c r="E71" s="311"/>
      <c r="F71" s="311"/>
      <c r="G71" s="304"/>
      <c r="H71" s="304"/>
      <c r="I71" s="325"/>
      <c r="J71" s="325"/>
      <c r="K71" s="311"/>
      <c r="L71" s="311"/>
      <c r="M71" s="265"/>
      <c r="N71" s="267"/>
      <c r="O71" s="322"/>
      <c r="P71" s="273"/>
      <c r="S71" s="34" t="s">
        <v>1855</v>
      </c>
      <c r="V71" s="202" t="s">
        <v>182</v>
      </c>
      <c r="W71" s="34"/>
      <c r="Z71" s="34"/>
    </row>
    <row r="72" spans="1:27" ht="19.5" customHeight="1" x14ac:dyDescent="0.2">
      <c r="A72" s="276"/>
      <c r="B72" s="279"/>
      <c r="C72" s="296"/>
      <c r="D72" s="297"/>
      <c r="E72" s="311"/>
      <c r="F72" s="311"/>
      <c r="G72" s="304"/>
      <c r="H72" s="304"/>
      <c r="I72" s="325"/>
      <c r="J72" s="325"/>
      <c r="K72" s="311"/>
      <c r="L72" s="311"/>
      <c r="M72" s="265"/>
      <c r="N72" s="267"/>
      <c r="O72" s="322"/>
      <c r="P72" s="273"/>
      <c r="R72" s="34"/>
      <c r="S72" s="34" t="s">
        <v>1003</v>
      </c>
      <c r="T72" s="34"/>
      <c r="W72" s="34"/>
      <c r="Y72" s="34"/>
      <c r="Z72" s="34"/>
      <c r="AA72" s="34"/>
    </row>
    <row r="73" spans="1:27" ht="19.5" customHeight="1" x14ac:dyDescent="0.2">
      <c r="A73" s="276"/>
      <c r="B73" s="279"/>
      <c r="C73" s="296"/>
      <c r="D73" s="297"/>
      <c r="E73" s="311"/>
      <c r="F73" s="311"/>
      <c r="G73" s="304"/>
      <c r="H73" s="304"/>
      <c r="I73" s="325"/>
      <c r="J73" s="325"/>
      <c r="K73" s="311"/>
      <c r="L73" s="311"/>
      <c r="M73" s="265"/>
      <c r="N73" s="267"/>
      <c r="O73" s="322"/>
      <c r="P73" s="273"/>
      <c r="R73" s="34"/>
      <c r="S73" s="34"/>
      <c r="T73" s="34" t="s">
        <v>238</v>
      </c>
      <c r="U73" s="316" t="s">
        <v>1856</v>
      </c>
      <c r="V73" s="316"/>
      <c r="W73" s="205" t="s">
        <v>644</v>
      </c>
      <c r="Y73" s="34"/>
      <c r="Z73" s="34"/>
      <c r="AA73" s="34"/>
    </row>
    <row r="74" spans="1:27" ht="19.5" customHeight="1" x14ac:dyDescent="0.2">
      <c r="A74" s="276"/>
      <c r="B74" s="279"/>
      <c r="C74" s="296"/>
      <c r="D74" s="297"/>
      <c r="E74" s="311"/>
      <c r="F74" s="311"/>
      <c r="G74" s="304"/>
      <c r="H74" s="304"/>
      <c r="I74" s="325"/>
      <c r="J74" s="325"/>
      <c r="K74" s="311"/>
      <c r="L74" s="311"/>
      <c r="M74" s="265"/>
      <c r="N74" s="267"/>
      <c r="O74" s="322"/>
      <c r="P74" s="273"/>
      <c r="R74" s="34"/>
      <c r="S74" s="34"/>
      <c r="T74" s="34" t="s">
        <v>220</v>
      </c>
      <c r="U74" s="316" t="s">
        <v>1857</v>
      </c>
      <c r="V74" s="316"/>
      <c r="W74" s="205" t="s">
        <v>644</v>
      </c>
      <c r="X74" s="191" t="s">
        <v>1860</v>
      </c>
      <c r="Y74" s="214"/>
      <c r="Z74" s="214"/>
      <c r="AA74" s="34"/>
    </row>
    <row r="75" spans="1:27" ht="19.5" customHeight="1" x14ac:dyDescent="0.2">
      <c r="A75" s="276"/>
      <c r="B75" s="279"/>
      <c r="C75" s="296"/>
      <c r="D75" s="297"/>
      <c r="E75" s="311"/>
      <c r="F75" s="311"/>
      <c r="G75" s="304"/>
      <c r="H75" s="304"/>
      <c r="I75" s="325"/>
      <c r="J75" s="325"/>
      <c r="K75" s="311"/>
      <c r="L75" s="311"/>
      <c r="M75" s="265"/>
      <c r="N75" s="267"/>
      <c r="O75" s="322"/>
      <c r="P75" s="273"/>
      <c r="R75" s="34"/>
      <c r="S75" s="34" t="s">
        <v>1097</v>
      </c>
      <c r="U75" s="34"/>
      <c r="V75" s="1"/>
      <c r="W75" s="34"/>
      <c r="Y75" s="34"/>
      <c r="Z75" s="34"/>
      <c r="AA75" s="34"/>
    </row>
    <row r="76" spans="1:27" ht="19.5" customHeight="1" x14ac:dyDescent="0.2">
      <c r="A76" s="276"/>
      <c r="B76" s="279"/>
      <c r="C76" s="296"/>
      <c r="D76" s="297"/>
      <c r="E76" s="311"/>
      <c r="F76" s="311"/>
      <c r="G76" s="304"/>
      <c r="H76" s="304"/>
      <c r="I76" s="325"/>
      <c r="J76" s="325"/>
      <c r="K76" s="311"/>
      <c r="L76" s="311"/>
      <c r="M76" s="265"/>
      <c r="N76" s="267"/>
      <c r="O76" s="322"/>
      <c r="P76" s="273"/>
      <c r="R76" s="34"/>
      <c r="S76" s="34"/>
      <c r="T76" s="34" t="s">
        <v>1823</v>
      </c>
      <c r="U76" s="316" t="s">
        <v>1862</v>
      </c>
      <c r="V76" s="316"/>
      <c r="W76" s="202" t="s">
        <v>182</v>
      </c>
      <c r="X76" s="191" t="s">
        <v>1863</v>
      </c>
      <c r="Y76" s="214"/>
      <c r="Z76" s="214"/>
      <c r="AA76" s="214"/>
    </row>
    <row r="77" spans="1:27" ht="19.5" customHeight="1" x14ac:dyDescent="0.2">
      <c r="A77" s="276"/>
      <c r="B77" s="279"/>
      <c r="C77" s="296"/>
      <c r="D77" s="297"/>
      <c r="E77" s="311"/>
      <c r="F77" s="311"/>
      <c r="G77" s="304"/>
      <c r="H77" s="304"/>
      <c r="I77" s="325"/>
      <c r="J77" s="325"/>
      <c r="K77" s="311"/>
      <c r="L77" s="311"/>
      <c r="M77" s="265"/>
      <c r="N77" s="267"/>
      <c r="O77" s="322"/>
      <c r="P77" s="273"/>
      <c r="R77" s="34"/>
      <c r="S77" s="34"/>
      <c r="T77" s="34"/>
      <c r="U77" s="1"/>
      <c r="V77" s="1"/>
      <c r="W77" s="34"/>
      <c r="Y77" s="34"/>
      <c r="Z77" s="34"/>
      <c r="AA77" s="34"/>
    </row>
    <row r="78" spans="1:27" ht="19.5" customHeight="1" x14ac:dyDescent="0.2">
      <c r="A78" s="276"/>
      <c r="B78" s="279"/>
      <c r="C78" s="296"/>
      <c r="D78" s="297"/>
      <c r="E78" s="311"/>
      <c r="F78" s="311"/>
      <c r="G78" s="304"/>
      <c r="H78" s="304"/>
      <c r="I78" s="325"/>
      <c r="J78" s="325"/>
      <c r="K78" s="311"/>
      <c r="L78" s="311"/>
      <c r="M78" s="265"/>
      <c r="N78" s="267"/>
      <c r="O78" s="322"/>
      <c r="P78" s="273"/>
      <c r="R78" s="34" t="s">
        <v>1336</v>
      </c>
      <c r="S78" s="34" t="s">
        <v>24</v>
      </c>
      <c r="T78" s="34"/>
      <c r="U78" s="34"/>
      <c r="W78" s="34"/>
      <c r="Z78" s="34"/>
      <c r="AA78" s="34"/>
    </row>
    <row r="79" spans="1:27" ht="19.5" customHeight="1" x14ac:dyDescent="0.2">
      <c r="A79" s="276"/>
      <c r="B79" s="279"/>
      <c r="C79" s="296"/>
      <c r="D79" s="297"/>
      <c r="E79" s="311"/>
      <c r="F79" s="311"/>
      <c r="G79" s="304"/>
      <c r="H79" s="304"/>
      <c r="I79" s="325"/>
      <c r="J79" s="325"/>
      <c r="K79" s="311"/>
      <c r="L79" s="311"/>
      <c r="M79" s="265"/>
      <c r="N79" s="267"/>
      <c r="O79" s="322"/>
      <c r="P79" s="273"/>
      <c r="R79" s="34"/>
      <c r="S79" s="34" t="s">
        <v>1337</v>
      </c>
      <c r="T79" s="34"/>
      <c r="W79" s="34"/>
      <c r="Y79" s="34"/>
      <c r="Z79" s="34"/>
      <c r="AA79" s="34"/>
    </row>
    <row r="80" spans="1:27" ht="19.5" customHeight="1" x14ac:dyDescent="0.2">
      <c r="A80" s="276"/>
      <c r="B80" s="279"/>
      <c r="C80" s="296"/>
      <c r="D80" s="297"/>
      <c r="E80" s="311"/>
      <c r="F80" s="311"/>
      <c r="G80" s="304"/>
      <c r="H80" s="304"/>
      <c r="I80" s="325"/>
      <c r="J80" s="325"/>
      <c r="K80" s="311"/>
      <c r="L80" s="311"/>
      <c r="M80" s="265"/>
      <c r="N80" s="267"/>
      <c r="O80" s="322"/>
      <c r="P80" s="273"/>
      <c r="R80" s="34"/>
      <c r="S80" s="34" t="s">
        <v>914</v>
      </c>
      <c r="T80" s="34"/>
      <c r="W80" s="34"/>
      <c r="Y80" s="34"/>
      <c r="Z80" s="34"/>
      <c r="AA80" s="34"/>
    </row>
    <row r="81" spans="1:27" ht="19.5" customHeight="1" x14ac:dyDescent="0.2">
      <c r="A81" s="276"/>
      <c r="B81" s="279"/>
      <c r="C81" s="296"/>
      <c r="D81" s="297"/>
      <c r="E81" s="311"/>
      <c r="F81" s="311"/>
      <c r="G81" s="304"/>
      <c r="H81" s="304"/>
      <c r="I81" s="325"/>
      <c r="J81" s="325"/>
      <c r="K81" s="311"/>
      <c r="L81" s="311"/>
      <c r="M81" s="265"/>
      <c r="N81" s="267"/>
      <c r="O81" s="322"/>
      <c r="P81" s="273"/>
      <c r="R81" s="34"/>
      <c r="S81" s="34"/>
      <c r="T81" s="34" t="s">
        <v>631</v>
      </c>
      <c r="U81" s="316" t="s">
        <v>1858</v>
      </c>
      <c r="V81" s="316"/>
      <c r="W81" s="202" t="s">
        <v>182</v>
      </c>
      <c r="Y81" s="34"/>
      <c r="Z81" s="34"/>
      <c r="AA81" s="34"/>
    </row>
    <row r="82" spans="1:27" ht="19.5" customHeight="1" x14ac:dyDescent="0.2">
      <c r="A82" s="276"/>
      <c r="B82" s="279"/>
      <c r="C82" s="296"/>
      <c r="D82" s="297"/>
      <c r="E82" s="311"/>
      <c r="F82" s="311"/>
      <c r="G82" s="304"/>
      <c r="H82" s="304"/>
      <c r="I82" s="325"/>
      <c r="J82" s="325"/>
      <c r="K82" s="311"/>
      <c r="L82" s="311"/>
      <c r="M82" s="265"/>
      <c r="N82" s="267"/>
      <c r="O82" s="322"/>
      <c r="P82" s="273"/>
      <c r="R82" s="34"/>
      <c r="S82" s="34"/>
      <c r="T82" s="34"/>
      <c r="U82" t="s">
        <v>1859</v>
      </c>
      <c r="W82" s="34"/>
      <c r="Y82" s="34"/>
      <c r="Z82" s="34"/>
      <c r="AA82" s="34"/>
    </row>
    <row r="83" spans="1:27" ht="19.5" customHeight="1" x14ac:dyDescent="0.2">
      <c r="A83" s="276"/>
      <c r="B83" s="279"/>
      <c r="C83" s="296"/>
      <c r="D83" s="297"/>
      <c r="E83" s="311"/>
      <c r="F83" s="311"/>
      <c r="G83" s="304"/>
      <c r="H83" s="304"/>
      <c r="I83" s="325"/>
      <c r="J83" s="325"/>
      <c r="K83" s="311"/>
      <c r="L83" s="311"/>
      <c r="M83" s="265"/>
      <c r="N83" s="267"/>
      <c r="O83" s="322"/>
      <c r="P83" s="273"/>
      <c r="R83" s="34"/>
      <c r="S83" s="34" t="s">
        <v>1097</v>
      </c>
      <c r="U83" s="34"/>
      <c r="W83" s="34"/>
      <c r="Y83" s="34"/>
      <c r="Z83" s="34"/>
      <c r="AA83" s="34"/>
    </row>
    <row r="84" spans="1:27" ht="19.5" customHeight="1" x14ac:dyDescent="0.2">
      <c r="A84" s="276"/>
      <c r="B84" s="279"/>
      <c r="C84" s="296"/>
      <c r="D84" s="297"/>
      <c r="E84" s="311"/>
      <c r="F84" s="311"/>
      <c r="G84" s="304"/>
      <c r="H84" s="304"/>
      <c r="I84" s="325"/>
      <c r="J84" s="325"/>
      <c r="K84" s="311"/>
      <c r="L84" s="311"/>
      <c r="M84" s="265"/>
      <c r="N84" s="267"/>
      <c r="O84" s="322"/>
      <c r="P84" s="273"/>
      <c r="R84" s="34"/>
      <c r="S84" s="34"/>
      <c r="T84" t="s">
        <v>545</v>
      </c>
      <c r="U84" s="314" t="s">
        <v>1842</v>
      </c>
      <c r="V84" s="314"/>
      <c r="W84" s="205" t="s">
        <v>644</v>
      </c>
      <c r="X84" s="191" t="s">
        <v>1853</v>
      </c>
      <c r="Y84" s="214"/>
      <c r="Z84" s="214"/>
      <c r="AA84" s="34"/>
    </row>
    <row r="85" spans="1:27" ht="19.5" customHeight="1" x14ac:dyDescent="0.2">
      <c r="A85" s="276"/>
      <c r="B85" s="279"/>
      <c r="C85" s="296"/>
      <c r="D85" s="297"/>
      <c r="E85" s="311"/>
      <c r="F85" s="311"/>
      <c r="G85" s="304"/>
      <c r="H85" s="304"/>
      <c r="I85" s="325"/>
      <c r="J85" s="325"/>
      <c r="K85" s="311"/>
      <c r="L85" s="311"/>
      <c r="M85" s="265"/>
      <c r="N85" s="267"/>
      <c r="O85" s="322"/>
      <c r="P85" s="273"/>
      <c r="R85" s="34"/>
      <c r="S85" s="34"/>
      <c r="U85" s="316"/>
      <c r="V85" s="316"/>
      <c r="W85" s="34"/>
      <c r="Y85" s="34"/>
      <c r="Z85" s="34"/>
      <c r="AA85" s="34"/>
    </row>
    <row r="86" spans="1:27" ht="19.5" customHeight="1" x14ac:dyDescent="0.2">
      <c r="A86" s="276"/>
      <c r="B86" s="279"/>
      <c r="C86" s="296"/>
      <c r="D86" s="297"/>
      <c r="E86" s="311"/>
      <c r="F86" s="311"/>
      <c r="G86" s="304"/>
      <c r="H86" s="304"/>
      <c r="I86" s="325"/>
      <c r="J86" s="325"/>
      <c r="K86" s="311"/>
      <c r="L86" s="311"/>
      <c r="M86" s="265"/>
      <c r="N86" s="267"/>
      <c r="O86" s="322"/>
      <c r="P86" s="273"/>
      <c r="R86" s="34"/>
      <c r="S86" s="34"/>
      <c r="T86" s="34"/>
      <c r="V86" s="34"/>
      <c r="W86" s="34"/>
      <c r="Y86" s="34"/>
      <c r="Z86" s="34"/>
      <c r="AA86" s="34"/>
    </row>
    <row r="87" spans="1:27" ht="19.5" customHeight="1" x14ac:dyDescent="0.2">
      <c r="A87" s="276"/>
      <c r="B87" s="279"/>
      <c r="C87" s="296"/>
      <c r="D87" s="297"/>
      <c r="E87" s="311"/>
      <c r="F87" s="311"/>
      <c r="G87" s="304"/>
      <c r="H87" s="304"/>
      <c r="I87" s="325"/>
      <c r="J87" s="325"/>
      <c r="K87" s="311"/>
      <c r="L87" s="311"/>
      <c r="M87" s="265"/>
      <c r="N87" s="267"/>
      <c r="O87" s="322"/>
      <c r="P87" s="273"/>
      <c r="R87" s="34"/>
      <c r="S87" s="34"/>
      <c r="T87" s="34"/>
      <c r="V87" s="34"/>
      <c r="W87" s="34"/>
      <c r="Y87" s="34"/>
      <c r="Z87" s="34"/>
      <c r="AA87" s="34"/>
    </row>
    <row r="88" spans="1:27" ht="19.5" customHeight="1" x14ac:dyDescent="0.2">
      <c r="A88" s="277"/>
      <c r="B88" s="280"/>
      <c r="C88" s="298"/>
      <c r="D88" s="299"/>
      <c r="E88" s="312"/>
      <c r="F88" s="312"/>
      <c r="G88" s="305"/>
      <c r="H88" s="305"/>
      <c r="I88" s="326"/>
      <c r="J88" s="326"/>
      <c r="K88" s="312"/>
      <c r="L88" s="312"/>
      <c r="M88" s="264"/>
      <c r="N88" s="268"/>
      <c r="O88" s="323"/>
      <c r="P88" s="274"/>
      <c r="Q88" s="62">
        <v>0.16666666666666666</v>
      </c>
      <c r="W88" s="34"/>
    </row>
    <row r="89" spans="1:27" ht="19.5" customHeight="1" x14ac:dyDescent="0.2">
      <c r="A89" s="35" t="s">
        <v>34</v>
      </c>
      <c r="B89" s="36">
        <f>SUM(B69+1)</f>
        <v>45920</v>
      </c>
      <c r="C89" s="294"/>
      <c r="D89" s="295"/>
      <c r="E89" s="300"/>
      <c r="F89" s="300"/>
      <c r="G89" s="300"/>
      <c r="H89" s="300"/>
      <c r="I89" s="300"/>
      <c r="J89" s="300"/>
      <c r="K89" s="300"/>
      <c r="L89" s="300"/>
      <c r="M89" s="300"/>
      <c r="N89" s="300"/>
      <c r="O89" s="300"/>
      <c r="P89" s="300"/>
    </row>
    <row r="90" spans="1:27" ht="19.5" customHeight="1" x14ac:dyDescent="0.2">
      <c r="A90" s="37" t="s">
        <v>35</v>
      </c>
      <c r="B90" s="36">
        <f>SUM(B89+1)</f>
        <v>45921</v>
      </c>
      <c r="C90" s="298"/>
      <c r="D90" s="299"/>
      <c r="E90" s="302"/>
      <c r="F90" s="302"/>
      <c r="G90" s="302"/>
      <c r="H90" s="302"/>
      <c r="I90" s="302"/>
      <c r="J90" s="302"/>
      <c r="K90" s="302"/>
      <c r="L90" s="302"/>
      <c r="M90" s="302"/>
      <c r="N90" s="302"/>
      <c r="O90" s="302"/>
      <c r="P90" s="302"/>
    </row>
    <row r="91" spans="1:27" ht="30" customHeight="1" x14ac:dyDescent="0.2">
      <c r="A91" s="38"/>
      <c r="B91" s="38"/>
      <c r="C91" s="38"/>
      <c r="D91" s="38"/>
      <c r="E91" s="39"/>
      <c r="F91" s="40"/>
      <c r="G91" s="40"/>
      <c r="H91" s="38"/>
      <c r="I91" s="38"/>
      <c r="J91" s="38"/>
      <c r="K91" s="41"/>
      <c r="L91" s="41"/>
      <c r="M91" s="41"/>
      <c r="N91" s="38"/>
    </row>
    <row r="92" spans="1:27" ht="30.75" customHeight="1" x14ac:dyDescent="0.2">
      <c r="A92" s="38"/>
      <c r="B92" s="38"/>
      <c r="C92" s="38"/>
      <c r="D92" s="38"/>
      <c r="F92" s="38"/>
      <c r="G92" s="38"/>
      <c r="H92" s="38"/>
      <c r="I92" s="38"/>
      <c r="J92" s="281" t="s">
        <v>36</v>
      </c>
      <c r="K92" s="281"/>
      <c r="L92" s="281"/>
      <c r="M92" s="108">
        <f>SUM(M9+M26+M44+M56+M69+M89+M90)</f>
        <v>0</v>
      </c>
      <c r="N92" s="110">
        <f>SUM(N9+N26+N44+N56+N69+N89+N90)</f>
        <v>0.84722222222222232</v>
      </c>
      <c r="O92" s="109">
        <f>SUM(O9+O26+O44+O56+O69+O89+O90)</f>
        <v>0.77013888888888893</v>
      </c>
      <c r="P92" s="111">
        <f>SUM(P9+P26+P44+P56+P69+P89+P90)</f>
        <v>1.617361111111111</v>
      </c>
    </row>
    <row r="93" spans="1:27" ht="30.75" customHeight="1" x14ac:dyDescent="0.2">
      <c r="A93" s="38"/>
      <c r="B93" s="38"/>
      <c r="C93" s="38"/>
      <c r="D93" s="38"/>
      <c r="F93" s="38"/>
      <c r="G93" s="38"/>
      <c r="H93" s="38"/>
      <c r="I93" s="38"/>
      <c r="J93" s="281" t="s">
        <v>37</v>
      </c>
      <c r="K93" s="281"/>
      <c r="L93" s="282"/>
      <c r="M93" s="42"/>
      <c r="N93" s="51">
        <f>SUM(Q9:Q90)</f>
        <v>1.3333333333333335</v>
      </c>
      <c r="O93" s="43"/>
    </row>
    <row r="94" spans="1:27" ht="30.75" customHeight="1" x14ac:dyDescent="0.2">
      <c r="A94" s="38"/>
      <c r="B94" s="38"/>
      <c r="C94" s="38"/>
      <c r="D94" s="38"/>
      <c r="F94" s="38"/>
      <c r="G94" s="38"/>
      <c r="H94" s="38"/>
      <c r="I94" s="38"/>
      <c r="J94" s="281" t="s">
        <v>38</v>
      </c>
      <c r="K94" s="281"/>
      <c r="L94" s="282"/>
      <c r="M94" s="42"/>
      <c r="N94" s="51">
        <f>SUM(P92-N93)</f>
        <v>0.28402777777777755</v>
      </c>
      <c r="O94" s="43"/>
    </row>
    <row r="95" spans="1:27" ht="30.75" customHeight="1" x14ac:dyDescent="0.2">
      <c r="A95" s="38"/>
      <c r="B95" s="38"/>
      <c r="C95" s="38"/>
      <c r="D95" s="38"/>
      <c r="F95" s="38"/>
      <c r="G95" s="38"/>
      <c r="H95" s="38"/>
      <c r="I95" s="38"/>
      <c r="J95" s="281" t="s">
        <v>39</v>
      </c>
      <c r="K95" s="281"/>
      <c r="L95" s="282"/>
      <c r="M95" s="42"/>
      <c r="N95" s="51">
        <f>'SEM37'!N92</f>
        <v>11.933333333333335</v>
      </c>
      <c r="O95" s="43"/>
    </row>
    <row r="96" spans="1:27" ht="30.75" customHeight="1" x14ac:dyDescent="0.2">
      <c r="H96" s="38"/>
      <c r="I96" s="38"/>
      <c r="J96" s="281" t="s">
        <v>40</v>
      </c>
      <c r="K96" s="281"/>
      <c r="L96" s="282"/>
      <c r="M96" s="44"/>
      <c r="N96" s="52">
        <f>N94+N95</f>
        <v>12.217361111111114</v>
      </c>
      <c r="O96" s="45"/>
    </row>
    <row r="103" spans="6:9" x14ac:dyDescent="0.2">
      <c r="F103" s="38"/>
      <c r="G103" s="38"/>
      <c r="H103" s="38"/>
      <c r="I103" s="38"/>
    </row>
    <row r="104" spans="6:9" x14ac:dyDescent="0.2">
      <c r="F104" s="38"/>
      <c r="G104" s="38"/>
      <c r="H104" s="38"/>
      <c r="I104" s="38"/>
    </row>
    <row r="105" spans="6:9" x14ac:dyDescent="0.2">
      <c r="F105" s="38"/>
      <c r="G105" s="38"/>
      <c r="H105" s="38"/>
      <c r="I105" s="38"/>
    </row>
    <row r="106" spans="6:9" x14ac:dyDescent="0.2">
      <c r="F106" s="38"/>
      <c r="G106" s="38"/>
      <c r="H106" s="38"/>
      <c r="I106" s="38"/>
    </row>
    <row r="107" spans="6:9" x14ac:dyDescent="0.2">
      <c r="F107" s="38"/>
      <c r="G107" s="38"/>
      <c r="H107" s="38"/>
      <c r="I107" s="38"/>
    </row>
    <row r="108" spans="6:9" x14ac:dyDescent="0.2">
      <c r="F108" s="38"/>
      <c r="G108" s="38"/>
      <c r="H108" s="38"/>
      <c r="I108" s="38"/>
    </row>
  </sheetData>
  <mergeCells count="108">
    <mergeCell ref="N89:N90"/>
    <mergeCell ref="O89:O90"/>
    <mergeCell ref="P89:P90"/>
    <mergeCell ref="I89:I90"/>
    <mergeCell ref="J89:J90"/>
    <mergeCell ref="K89:K90"/>
    <mergeCell ref="L89:L90"/>
    <mergeCell ref="M89:M90"/>
    <mergeCell ref="U73:V73"/>
    <mergeCell ref="U74:V74"/>
    <mergeCell ref="U81:V81"/>
    <mergeCell ref="U84:V84"/>
    <mergeCell ref="C89:D90"/>
    <mergeCell ref="E89:E90"/>
    <mergeCell ref="F89:F90"/>
    <mergeCell ref="G89:G90"/>
    <mergeCell ref="H89:H90"/>
    <mergeCell ref="Q6:Q7"/>
    <mergeCell ref="M69:M88"/>
    <mergeCell ref="N69:N88"/>
    <mergeCell ref="O69:O88"/>
    <mergeCell ref="P69:P88"/>
    <mergeCell ref="M56:M68"/>
    <mergeCell ref="N56:N68"/>
    <mergeCell ref="O56:O68"/>
    <mergeCell ref="P56:P68"/>
    <mergeCell ref="M44:M55"/>
    <mergeCell ref="O44:O55"/>
    <mergeCell ref="P44:P55"/>
    <mergeCell ref="M26:M43"/>
    <mergeCell ref="N26:N43"/>
    <mergeCell ref="O26:O43"/>
    <mergeCell ref="P26:P43"/>
    <mergeCell ref="N44:N55"/>
    <mergeCell ref="E56:E68"/>
    <mergeCell ref="F56:F68"/>
    <mergeCell ref="A26:A43"/>
    <mergeCell ref="A44:A55"/>
    <mergeCell ref="A56:A68"/>
    <mergeCell ref="J96:L96"/>
    <mergeCell ref="J92:L92"/>
    <mergeCell ref="J93:L93"/>
    <mergeCell ref="J94:L94"/>
    <mergeCell ref="J95:L95"/>
    <mergeCell ref="A69:A88"/>
    <mergeCell ref="B26:B43"/>
    <mergeCell ref="B44:B55"/>
    <mergeCell ref="B56:B68"/>
    <mergeCell ref="B69:B88"/>
    <mergeCell ref="C26:D43"/>
    <mergeCell ref="C44:D55"/>
    <mergeCell ref="E26:E43"/>
    <mergeCell ref="F26:F43"/>
    <mergeCell ref="F44:F55"/>
    <mergeCell ref="E44:E55"/>
    <mergeCell ref="L44:L55"/>
    <mergeCell ref="K56:K68"/>
    <mergeCell ref="L56:L68"/>
    <mergeCell ref="C56:D68"/>
    <mergeCell ref="C69:D88"/>
    <mergeCell ref="A1:N1"/>
    <mergeCell ref="G6:H6"/>
    <mergeCell ref="I6:J6"/>
    <mergeCell ref="K6:L6"/>
    <mergeCell ref="M6:P6"/>
    <mergeCell ref="A9:A25"/>
    <mergeCell ref="M9:M25"/>
    <mergeCell ref="N9:N25"/>
    <mergeCell ref="O9:O25"/>
    <mergeCell ref="P9:P25"/>
    <mergeCell ref="B9:B25"/>
    <mergeCell ref="C9:D25"/>
    <mergeCell ref="K9:K25"/>
    <mergeCell ref="L9:L25"/>
    <mergeCell ref="E9:E25"/>
    <mergeCell ref="F9:F25"/>
    <mergeCell ref="E69:E88"/>
    <mergeCell ref="F69:F88"/>
    <mergeCell ref="H9:H25"/>
    <mergeCell ref="H26:H43"/>
    <mergeCell ref="H44:H55"/>
    <mergeCell ref="H56:H68"/>
    <mergeCell ref="H69:H88"/>
    <mergeCell ref="G9:G25"/>
    <mergeCell ref="G26:G43"/>
    <mergeCell ref="G44:G55"/>
    <mergeCell ref="G56:G68"/>
    <mergeCell ref="G69:G88"/>
    <mergeCell ref="U41:V41"/>
    <mergeCell ref="I69:I88"/>
    <mergeCell ref="J9:J25"/>
    <mergeCell ref="J26:J43"/>
    <mergeCell ref="J44:J55"/>
    <mergeCell ref="J56:J68"/>
    <mergeCell ref="J69:J88"/>
    <mergeCell ref="K69:K88"/>
    <mergeCell ref="L69:L88"/>
    <mergeCell ref="I9:I25"/>
    <mergeCell ref="I26:I43"/>
    <mergeCell ref="I44:I55"/>
    <mergeCell ref="I56:I68"/>
    <mergeCell ref="K26:K43"/>
    <mergeCell ref="L26:L43"/>
    <mergeCell ref="K44:K55"/>
    <mergeCell ref="U67:V67"/>
    <mergeCell ref="U47:V47"/>
    <mergeCell ref="U85:V85"/>
    <mergeCell ref="U76:V76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9" orientation="landscape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Feuil87">
    <pageSetUpPr fitToPage="1"/>
  </sheetPr>
  <dimension ref="A1:AC152"/>
  <sheetViews>
    <sheetView topLeftCell="A53" zoomScale="90" workbookViewId="0">
      <selection activeCell="W86" sqref="W86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4.42578125" customWidth="1"/>
    <col min="19" max="19" width="18.7109375" customWidth="1"/>
    <col min="20" max="20" width="16" customWidth="1"/>
    <col min="21" max="21" width="13.42578125" bestFit="1" customWidth="1"/>
    <col min="22" max="22" width="14.140625" customWidth="1"/>
    <col min="23" max="23" width="12.85546875" customWidth="1"/>
  </cols>
  <sheetData>
    <row r="1" spans="1:26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6" ht="60.6" hidden="1" customHeight="1" x14ac:dyDescent="0.2"/>
    <row r="3" spans="1:26" s="3" customFormat="1" ht="12.75" customHeight="1" x14ac:dyDescent="0.2">
      <c r="K3" s="4"/>
      <c r="L3" s="4"/>
      <c r="M3" s="4"/>
      <c r="O3" s="5"/>
      <c r="P3" s="5"/>
      <c r="Q3" s="60"/>
    </row>
    <row r="4" spans="1:26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6" ht="39" customHeight="1" x14ac:dyDescent="0.2">
      <c r="A5" s="12" t="s">
        <v>115</v>
      </c>
      <c r="B5" s="13" t="s">
        <v>3</v>
      </c>
      <c r="C5" s="14">
        <f>SUM('SEM38'!B90+1)</f>
        <v>45922</v>
      </c>
      <c r="D5" s="15" t="s">
        <v>4</v>
      </c>
      <c r="E5" s="16">
        <f>SUM(B134)</f>
        <v>45928</v>
      </c>
      <c r="F5" s="17"/>
      <c r="G5" s="17"/>
      <c r="H5" s="17"/>
      <c r="I5" s="17"/>
      <c r="J5" s="17"/>
      <c r="K5" s="18"/>
      <c r="L5" s="18"/>
      <c r="P5" s="19"/>
    </row>
    <row r="6" spans="1:26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6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9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6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6" ht="19.5" customHeight="1" x14ac:dyDescent="0.2">
      <c r="A9" s="275" t="s">
        <v>20</v>
      </c>
      <c r="B9" s="278">
        <f>SUM(C5)</f>
        <v>45922</v>
      </c>
      <c r="C9" s="294" t="s">
        <v>1873</v>
      </c>
      <c r="D9" s="295"/>
      <c r="E9" s="310"/>
      <c r="F9" s="310"/>
      <c r="G9" s="303">
        <v>0.33680555555555558</v>
      </c>
      <c r="H9" s="303">
        <v>0.5</v>
      </c>
      <c r="I9" s="306">
        <v>0.5625</v>
      </c>
      <c r="J9" s="306">
        <v>0.76458333333333328</v>
      </c>
      <c r="K9" s="310"/>
      <c r="L9" s="310"/>
      <c r="M9" s="263">
        <f>(F9-E9)+(L9-K9)</f>
        <v>0</v>
      </c>
      <c r="N9" s="266">
        <f>(H9-G9)</f>
        <v>0.16319444444444442</v>
      </c>
      <c r="O9" s="269">
        <f>(J9-I9)</f>
        <v>0.20208333333333328</v>
      </c>
      <c r="P9" s="272">
        <f>SUM(M9:O34)</f>
        <v>0.3652777777777777</v>
      </c>
      <c r="R9" s="34" t="s">
        <v>1336</v>
      </c>
      <c r="T9" s="34"/>
      <c r="V9" s="34"/>
      <c r="W9" s="34"/>
    </row>
    <row r="10" spans="1:26" ht="19.5" customHeight="1" x14ac:dyDescent="0.2">
      <c r="A10" s="276"/>
      <c r="B10" s="279"/>
      <c r="C10" s="296"/>
      <c r="D10" s="297"/>
      <c r="E10" s="311"/>
      <c r="F10" s="311"/>
      <c r="G10" s="304"/>
      <c r="H10" s="304"/>
      <c r="I10" s="307"/>
      <c r="J10" s="307"/>
      <c r="K10" s="311"/>
      <c r="L10" s="311"/>
      <c r="M10" s="265"/>
      <c r="N10" s="267"/>
      <c r="O10" s="270"/>
      <c r="P10" s="273"/>
      <c r="R10" s="34"/>
      <c r="S10" s="34" t="s">
        <v>1337</v>
      </c>
      <c r="U10" s="34"/>
      <c r="W10" s="34"/>
      <c r="Y10" s="34"/>
      <c r="Z10" s="34"/>
    </row>
    <row r="11" spans="1:26" ht="19.5" customHeight="1" x14ac:dyDescent="0.2">
      <c r="A11" s="276"/>
      <c r="B11" s="279"/>
      <c r="C11" s="296"/>
      <c r="D11" s="297"/>
      <c r="E11" s="311"/>
      <c r="F11" s="311"/>
      <c r="G11" s="304"/>
      <c r="H11" s="304"/>
      <c r="I11" s="307"/>
      <c r="J11" s="307"/>
      <c r="K11" s="311"/>
      <c r="L11" s="311"/>
      <c r="M11" s="265"/>
      <c r="N11" s="267"/>
      <c r="O11" s="270"/>
      <c r="P11" s="273"/>
      <c r="R11" s="34"/>
      <c r="S11" s="34" t="s">
        <v>1097</v>
      </c>
    </row>
    <row r="12" spans="1:26" ht="19.5" customHeight="1" x14ac:dyDescent="0.2">
      <c r="A12" s="276"/>
      <c r="B12" s="279"/>
      <c r="C12" s="296"/>
      <c r="D12" s="297"/>
      <c r="E12" s="311"/>
      <c r="F12" s="311"/>
      <c r="G12" s="304"/>
      <c r="H12" s="304"/>
      <c r="I12" s="307"/>
      <c r="J12" s="307"/>
      <c r="K12" s="311"/>
      <c r="L12" s="311"/>
      <c r="M12" s="265"/>
      <c r="N12" s="267"/>
      <c r="O12" s="270"/>
      <c r="P12" s="273"/>
      <c r="R12" s="34"/>
      <c r="S12" s="34"/>
      <c r="T12" t="s">
        <v>545</v>
      </c>
      <c r="U12" s="314" t="s">
        <v>1842</v>
      </c>
      <c r="V12" s="314"/>
      <c r="W12" s="205" t="s">
        <v>644</v>
      </c>
      <c r="X12" s="191" t="s">
        <v>1853</v>
      </c>
      <c r="Y12" s="214"/>
      <c r="Z12" s="214"/>
    </row>
    <row r="13" spans="1:26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11"/>
      <c r="L13" s="311"/>
      <c r="M13" s="265"/>
      <c r="N13" s="267"/>
      <c r="O13" s="270"/>
      <c r="P13" s="273"/>
      <c r="R13" s="34" t="s">
        <v>975</v>
      </c>
      <c r="S13" t="s">
        <v>32</v>
      </c>
      <c r="T13" s="34"/>
      <c r="V13" s="34"/>
      <c r="W13" s="34"/>
    </row>
    <row r="14" spans="1:26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S14" s="34" t="s">
        <v>976</v>
      </c>
      <c r="T14" s="34"/>
    </row>
    <row r="15" spans="1:26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265"/>
      <c r="N15" s="267"/>
      <c r="O15" s="270"/>
      <c r="P15" s="273"/>
      <c r="S15" s="34" t="s">
        <v>1861</v>
      </c>
      <c r="T15" s="34"/>
      <c r="V15" s="202" t="s">
        <v>182</v>
      </c>
    </row>
    <row r="16" spans="1:26" ht="19.5" customHeight="1" x14ac:dyDescent="0.2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11"/>
      <c r="L16" s="311"/>
      <c r="M16" s="265"/>
      <c r="N16" s="267"/>
      <c r="O16" s="270"/>
      <c r="P16" s="273"/>
      <c r="R16" s="34"/>
      <c r="S16" s="34" t="s">
        <v>1179</v>
      </c>
    </row>
    <row r="17" spans="1:27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265"/>
      <c r="N17" s="267"/>
      <c r="O17" s="270"/>
      <c r="P17" s="273"/>
      <c r="R17" s="34"/>
      <c r="S17" s="34"/>
      <c r="T17" t="s">
        <v>1823</v>
      </c>
      <c r="U17" s="316" t="s">
        <v>1862</v>
      </c>
      <c r="V17" s="316"/>
      <c r="W17" s="205" t="s">
        <v>644</v>
      </c>
      <c r="X17" s="191" t="s">
        <v>1863</v>
      </c>
      <c r="Y17" s="214"/>
      <c r="Z17" s="214"/>
      <c r="AA17" s="214"/>
    </row>
    <row r="18" spans="1:27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R18" t="s">
        <v>144</v>
      </c>
      <c r="S18" s="34" t="s">
        <v>32</v>
      </c>
    </row>
    <row r="19" spans="1:27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265"/>
      <c r="N19" s="267"/>
      <c r="O19" s="270"/>
      <c r="P19" s="273"/>
      <c r="S19" s="34" t="s">
        <v>181</v>
      </c>
    </row>
    <row r="20" spans="1:27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265"/>
      <c r="N20" s="267"/>
      <c r="O20" s="270"/>
      <c r="P20" s="273"/>
      <c r="S20" s="34" t="s">
        <v>1865</v>
      </c>
    </row>
    <row r="21" spans="1:27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265"/>
      <c r="N21" s="267"/>
      <c r="O21" s="270"/>
      <c r="P21" s="273"/>
      <c r="R21" t="s">
        <v>1061</v>
      </c>
      <c r="S21" s="34" t="s">
        <v>28</v>
      </c>
    </row>
    <row r="22" spans="1:27" ht="19.5" customHeight="1" x14ac:dyDescent="0.2">
      <c r="A22" s="276"/>
      <c r="B22" s="279"/>
      <c r="C22" s="296"/>
      <c r="D22" s="297"/>
      <c r="E22" s="311"/>
      <c r="F22" s="311"/>
      <c r="G22" s="304"/>
      <c r="H22" s="304"/>
      <c r="I22" s="307"/>
      <c r="J22" s="307"/>
      <c r="K22" s="311"/>
      <c r="L22" s="311"/>
      <c r="M22" s="265"/>
      <c r="N22" s="267"/>
      <c r="O22" s="270"/>
      <c r="P22" s="273"/>
      <c r="S22" s="34" t="s">
        <v>1864</v>
      </c>
    </row>
    <row r="23" spans="1:27" ht="19.5" customHeight="1" x14ac:dyDescent="0.2">
      <c r="A23" s="276"/>
      <c r="B23" s="279"/>
      <c r="C23" s="296"/>
      <c r="D23" s="297"/>
      <c r="E23" s="311"/>
      <c r="F23" s="311"/>
      <c r="G23" s="304"/>
      <c r="H23" s="304"/>
      <c r="I23" s="307"/>
      <c r="J23" s="307"/>
      <c r="K23" s="311"/>
      <c r="L23" s="311"/>
      <c r="M23" s="265"/>
      <c r="N23" s="267"/>
      <c r="O23" s="270"/>
      <c r="P23" s="273"/>
      <c r="R23" t="s">
        <v>1099</v>
      </c>
      <c r="S23" s="34" t="s">
        <v>33</v>
      </c>
    </row>
    <row r="24" spans="1:27" ht="19.5" customHeight="1" x14ac:dyDescent="0.2">
      <c r="A24" s="276"/>
      <c r="B24" s="279"/>
      <c r="C24" s="296"/>
      <c r="D24" s="297"/>
      <c r="E24" s="311"/>
      <c r="F24" s="311"/>
      <c r="G24" s="304"/>
      <c r="H24" s="304"/>
      <c r="I24" s="307"/>
      <c r="J24" s="307"/>
      <c r="K24" s="311"/>
      <c r="L24" s="311"/>
      <c r="M24" s="265"/>
      <c r="N24" s="267"/>
      <c r="O24" s="270"/>
      <c r="P24" s="273"/>
      <c r="S24" s="34" t="s">
        <v>1100</v>
      </c>
    </row>
    <row r="25" spans="1:27" ht="19.5" customHeight="1" x14ac:dyDescent="0.2">
      <c r="A25" s="276"/>
      <c r="B25" s="279"/>
      <c r="C25" s="296"/>
      <c r="D25" s="297"/>
      <c r="E25" s="311"/>
      <c r="F25" s="311"/>
      <c r="G25" s="304"/>
      <c r="H25" s="304"/>
      <c r="I25" s="307"/>
      <c r="J25" s="307"/>
      <c r="K25" s="311"/>
      <c r="L25" s="311"/>
      <c r="M25" s="265"/>
      <c r="N25" s="267"/>
      <c r="O25" s="270"/>
      <c r="P25" s="273"/>
      <c r="S25" s="34" t="s">
        <v>1869</v>
      </c>
    </row>
    <row r="26" spans="1:27" ht="19.5" customHeight="1" x14ac:dyDescent="0.2">
      <c r="A26" s="276"/>
      <c r="B26" s="279"/>
      <c r="C26" s="296"/>
      <c r="D26" s="297"/>
      <c r="E26" s="311"/>
      <c r="F26" s="311"/>
      <c r="G26" s="304"/>
      <c r="H26" s="304"/>
      <c r="I26" s="307"/>
      <c r="J26" s="307"/>
      <c r="K26" s="311"/>
      <c r="L26" s="311"/>
      <c r="M26" s="265"/>
      <c r="N26" s="267"/>
      <c r="O26" s="270"/>
      <c r="P26" s="273"/>
      <c r="S26" s="34"/>
      <c r="T26" t="s">
        <v>853</v>
      </c>
      <c r="U26" s="202" t="s">
        <v>182</v>
      </c>
    </row>
    <row r="27" spans="1:27" ht="19.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11"/>
      <c r="L27" s="311"/>
      <c r="M27" s="265"/>
      <c r="N27" s="267"/>
      <c r="O27" s="270"/>
      <c r="P27" s="273"/>
      <c r="S27" s="34"/>
      <c r="T27" t="s">
        <v>1596</v>
      </c>
      <c r="U27" s="205" t="s">
        <v>644</v>
      </c>
    </row>
    <row r="28" spans="1:27" ht="19.5" customHeight="1" x14ac:dyDescent="0.2">
      <c r="A28" s="276"/>
      <c r="B28" s="279"/>
      <c r="C28" s="296"/>
      <c r="D28" s="297"/>
      <c r="E28" s="311"/>
      <c r="F28" s="311"/>
      <c r="G28" s="304"/>
      <c r="H28" s="304"/>
      <c r="I28" s="307"/>
      <c r="J28" s="307"/>
      <c r="K28" s="311"/>
      <c r="L28" s="311"/>
      <c r="M28" s="265"/>
      <c r="N28" s="267"/>
      <c r="O28" s="270"/>
      <c r="P28" s="273"/>
      <c r="R28" t="s">
        <v>1870</v>
      </c>
      <c r="S28" s="34" t="s">
        <v>28</v>
      </c>
      <c r="U28" s="34"/>
    </row>
    <row r="29" spans="1:27" ht="19.5" customHeight="1" x14ac:dyDescent="0.2">
      <c r="A29" s="276"/>
      <c r="B29" s="279"/>
      <c r="C29" s="296"/>
      <c r="D29" s="297"/>
      <c r="E29" s="311"/>
      <c r="F29" s="311"/>
      <c r="G29" s="304"/>
      <c r="H29" s="304"/>
      <c r="I29" s="307"/>
      <c r="J29" s="307"/>
      <c r="K29" s="311"/>
      <c r="L29" s="311"/>
      <c r="M29" s="265"/>
      <c r="N29" s="267"/>
      <c r="O29" s="270"/>
      <c r="P29" s="273"/>
      <c r="S29" s="34" t="s">
        <v>1871</v>
      </c>
      <c r="U29" s="34"/>
    </row>
    <row r="30" spans="1:27" ht="19.5" customHeight="1" x14ac:dyDescent="0.2">
      <c r="A30" s="276"/>
      <c r="B30" s="279"/>
      <c r="C30" s="296"/>
      <c r="D30" s="297"/>
      <c r="E30" s="311"/>
      <c r="F30" s="311"/>
      <c r="G30" s="304"/>
      <c r="H30" s="304"/>
      <c r="I30" s="307"/>
      <c r="J30" s="307"/>
      <c r="K30" s="311"/>
      <c r="L30" s="311"/>
      <c r="M30" s="265"/>
      <c r="N30" s="267"/>
      <c r="O30" s="270"/>
      <c r="P30" s="273"/>
      <c r="S30" s="34" t="s">
        <v>1872</v>
      </c>
      <c r="U30" s="34"/>
      <c r="V30" s="205" t="s">
        <v>644</v>
      </c>
    </row>
    <row r="31" spans="1:27" ht="19.5" customHeight="1" x14ac:dyDescent="0.2">
      <c r="A31" s="276"/>
      <c r="B31" s="279"/>
      <c r="C31" s="296"/>
      <c r="D31" s="297"/>
      <c r="E31" s="311"/>
      <c r="F31" s="311"/>
      <c r="G31" s="304"/>
      <c r="H31" s="304"/>
      <c r="I31" s="307"/>
      <c r="J31" s="307"/>
      <c r="K31" s="311"/>
      <c r="L31" s="311"/>
      <c r="M31" s="265"/>
      <c r="N31" s="267"/>
      <c r="O31" s="270"/>
      <c r="P31" s="273"/>
      <c r="R31" t="s">
        <v>1874</v>
      </c>
      <c r="S31" s="34" t="s">
        <v>32</v>
      </c>
      <c r="U31" s="34"/>
    </row>
    <row r="32" spans="1:27" ht="19.5" customHeight="1" x14ac:dyDescent="0.2">
      <c r="A32" s="276"/>
      <c r="B32" s="279"/>
      <c r="C32" s="296"/>
      <c r="D32" s="297"/>
      <c r="E32" s="311"/>
      <c r="F32" s="311"/>
      <c r="G32" s="304"/>
      <c r="H32" s="304"/>
      <c r="I32" s="307"/>
      <c r="J32" s="307"/>
      <c r="K32" s="311"/>
      <c r="L32" s="311"/>
      <c r="M32" s="265"/>
      <c r="N32" s="267"/>
      <c r="O32" s="270"/>
      <c r="P32" s="273"/>
      <c r="S32" s="34" t="s">
        <v>1875</v>
      </c>
      <c r="U32" s="202" t="s">
        <v>182</v>
      </c>
    </row>
    <row r="33" spans="1:28" ht="19.5" customHeight="1" x14ac:dyDescent="0.2">
      <c r="A33" s="276"/>
      <c r="B33" s="279"/>
      <c r="C33" s="296"/>
      <c r="D33" s="297"/>
      <c r="E33" s="311"/>
      <c r="F33" s="311"/>
      <c r="G33" s="304"/>
      <c r="H33" s="304"/>
      <c r="I33" s="307"/>
      <c r="J33" s="307"/>
      <c r="K33" s="311"/>
      <c r="L33" s="311"/>
      <c r="M33" s="265"/>
      <c r="N33" s="267"/>
      <c r="O33" s="270"/>
      <c r="P33" s="273"/>
      <c r="S33" s="34"/>
      <c r="U33" s="34"/>
    </row>
    <row r="34" spans="1:28" ht="19.5" customHeight="1" x14ac:dyDescent="0.2">
      <c r="A34" s="277"/>
      <c r="B34" s="280"/>
      <c r="C34" s="298"/>
      <c r="D34" s="299"/>
      <c r="E34" s="312"/>
      <c r="F34" s="312"/>
      <c r="G34" s="305"/>
      <c r="H34" s="305"/>
      <c r="I34" s="308"/>
      <c r="J34" s="308"/>
      <c r="K34" s="312"/>
      <c r="L34" s="312"/>
      <c r="M34" s="264"/>
      <c r="N34" s="268"/>
      <c r="O34" s="271"/>
      <c r="P34" s="274"/>
      <c r="Q34" s="62">
        <v>0.29166666666666669</v>
      </c>
    </row>
    <row r="35" spans="1:28" ht="19.5" customHeight="1" x14ac:dyDescent="0.2">
      <c r="A35" s="275" t="s">
        <v>22</v>
      </c>
      <c r="B35" s="278">
        <f>SUM(B9+1)</f>
        <v>45923</v>
      </c>
      <c r="C35" s="294" t="s">
        <v>1866</v>
      </c>
      <c r="D35" s="295"/>
      <c r="E35" s="310"/>
      <c r="F35" s="310"/>
      <c r="G35" s="303">
        <v>0.31874999999999998</v>
      </c>
      <c r="H35" s="303">
        <v>0.52083333333333337</v>
      </c>
      <c r="I35" s="306">
        <v>0.55208333333333337</v>
      </c>
      <c r="J35" s="306">
        <v>0.74097222222222225</v>
      </c>
      <c r="K35" s="310"/>
      <c r="L35" s="310"/>
      <c r="M35" s="263">
        <f>(F35-E35)+(L35-K35)</f>
        <v>0</v>
      </c>
      <c r="N35" s="266">
        <f>(H35-G35)</f>
        <v>0.20208333333333339</v>
      </c>
      <c r="O35" s="269">
        <f>(J35-I35)</f>
        <v>0.18888888888888888</v>
      </c>
      <c r="P35" s="272">
        <f>SUM(M35:O58)</f>
        <v>0.39097222222222228</v>
      </c>
      <c r="R35" s="34" t="s">
        <v>975</v>
      </c>
      <c r="S35" s="34" t="s">
        <v>24</v>
      </c>
      <c r="V35" s="34"/>
    </row>
    <row r="36" spans="1:28" ht="19.5" customHeight="1" x14ac:dyDescent="0.2">
      <c r="A36" s="276"/>
      <c r="B36" s="279"/>
      <c r="C36" s="296"/>
      <c r="D36" s="297"/>
      <c r="E36" s="311"/>
      <c r="F36" s="311"/>
      <c r="G36" s="304"/>
      <c r="H36" s="304"/>
      <c r="I36" s="307"/>
      <c r="J36" s="307"/>
      <c r="K36" s="311"/>
      <c r="L36" s="311"/>
      <c r="M36" s="265"/>
      <c r="N36" s="267"/>
      <c r="O36" s="270"/>
      <c r="P36" s="273"/>
      <c r="R36" s="34"/>
      <c r="S36" s="34" t="s">
        <v>976</v>
      </c>
    </row>
    <row r="37" spans="1:28" ht="19.5" customHeight="1" x14ac:dyDescent="0.2">
      <c r="A37" s="276"/>
      <c r="B37" s="279"/>
      <c r="C37" s="296"/>
      <c r="D37" s="297"/>
      <c r="E37" s="311"/>
      <c r="F37" s="311"/>
      <c r="G37" s="304"/>
      <c r="H37" s="304"/>
      <c r="I37" s="307"/>
      <c r="J37" s="307"/>
      <c r="K37" s="311"/>
      <c r="L37" s="311"/>
      <c r="M37" s="265"/>
      <c r="N37" s="267"/>
      <c r="O37" s="270"/>
      <c r="P37" s="273"/>
      <c r="R37" s="34"/>
      <c r="S37" s="34" t="s">
        <v>479</v>
      </c>
      <c r="U37" s="34"/>
      <c r="V37" s="34"/>
    </row>
    <row r="38" spans="1:28" ht="19.5" customHeight="1" x14ac:dyDescent="0.2">
      <c r="A38" s="276"/>
      <c r="B38" s="279"/>
      <c r="C38" s="296"/>
      <c r="D38" s="297"/>
      <c r="E38" s="311"/>
      <c r="F38" s="311"/>
      <c r="G38" s="304"/>
      <c r="H38" s="304"/>
      <c r="I38" s="307"/>
      <c r="J38" s="307"/>
      <c r="K38" s="311"/>
      <c r="L38" s="311"/>
      <c r="M38" s="265"/>
      <c r="N38" s="267"/>
      <c r="O38" s="270"/>
      <c r="P38" s="273"/>
      <c r="S38" s="34"/>
      <c r="T38" s="34" t="s">
        <v>1867</v>
      </c>
      <c r="U38" s="316" t="s">
        <v>1876</v>
      </c>
      <c r="V38" s="316"/>
      <c r="W38" s="219" t="s">
        <v>795</v>
      </c>
      <c r="X38" s="240">
        <v>1024482</v>
      </c>
      <c r="Y38" s="202" t="s">
        <v>182</v>
      </c>
      <c r="Z38" s="198" t="s">
        <v>1331</v>
      </c>
      <c r="AA38" s="192"/>
      <c r="AB38" s="192"/>
    </row>
    <row r="39" spans="1:28" ht="19.5" customHeight="1" x14ac:dyDescent="0.2">
      <c r="A39" s="276"/>
      <c r="B39" s="279"/>
      <c r="C39" s="296"/>
      <c r="D39" s="297"/>
      <c r="E39" s="311"/>
      <c r="F39" s="311"/>
      <c r="G39" s="304"/>
      <c r="H39" s="304"/>
      <c r="I39" s="307"/>
      <c r="J39" s="307"/>
      <c r="K39" s="311"/>
      <c r="L39" s="311"/>
      <c r="M39" s="265"/>
      <c r="N39" s="267"/>
      <c r="O39" s="270"/>
      <c r="P39" s="273"/>
      <c r="S39" s="34"/>
      <c r="T39" s="34"/>
      <c r="U39" s="316" t="s">
        <v>1877</v>
      </c>
      <c r="V39" s="316"/>
      <c r="Z39" s="34"/>
    </row>
    <row r="40" spans="1:28" ht="19.5" customHeight="1" x14ac:dyDescent="0.2">
      <c r="A40" s="276"/>
      <c r="B40" s="279"/>
      <c r="C40" s="296"/>
      <c r="D40" s="297"/>
      <c r="E40" s="311"/>
      <c r="F40" s="311"/>
      <c r="G40" s="304"/>
      <c r="H40" s="304"/>
      <c r="I40" s="307"/>
      <c r="J40" s="307"/>
      <c r="K40" s="311"/>
      <c r="L40" s="311"/>
      <c r="M40" s="265"/>
      <c r="N40" s="267"/>
      <c r="O40" s="270"/>
      <c r="P40" s="273"/>
      <c r="S40" s="34" t="s">
        <v>1879</v>
      </c>
      <c r="T40" s="34"/>
      <c r="U40" s="202" t="s">
        <v>182</v>
      </c>
      <c r="V40" s="1"/>
      <c r="Z40" s="34"/>
    </row>
    <row r="41" spans="1:28" ht="19.5" customHeight="1" x14ac:dyDescent="0.2">
      <c r="A41" s="276"/>
      <c r="B41" s="279"/>
      <c r="C41" s="296"/>
      <c r="D41" s="297"/>
      <c r="E41" s="311"/>
      <c r="F41" s="311"/>
      <c r="G41" s="304"/>
      <c r="H41" s="304"/>
      <c r="I41" s="307"/>
      <c r="J41" s="307"/>
      <c r="K41" s="311"/>
      <c r="L41" s="311"/>
      <c r="M41" s="265"/>
      <c r="N41" s="267"/>
      <c r="O41" s="270"/>
      <c r="P41" s="273"/>
      <c r="R41" t="s">
        <v>144</v>
      </c>
      <c r="S41" s="34" t="s">
        <v>24</v>
      </c>
      <c r="T41" s="34"/>
    </row>
    <row r="42" spans="1:28" ht="19.5" customHeight="1" x14ac:dyDescent="0.2">
      <c r="A42" s="276"/>
      <c r="B42" s="279"/>
      <c r="C42" s="296"/>
      <c r="D42" s="297"/>
      <c r="E42" s="311"/>
      <c r="F42" s="311"/>
      <c r="G42" s="304"/>
      <c r="H42" s="304"/>
      <c r="I42" s="307"/>
      <c r="J42" s="307"/>
      <c r="K42" s="311"/>
      <c r="L42" s="311"/>
      <c r="M42" s="265"/>
      <c r="N42" s="267"/>
      <c r="O42" s="270"/>
      <c r="P42" s="273"/>
      <c r="S42" s="34" t="s">
        <v>181</v>
      </c>
      <c r="T42" s="34"/>
    </row>
    <row r="43" spans="1:28" ht="19.5" customHeight="1" x14ac:dyDescent="0.2">
      <c r="A43" s="276"/>
      <c r="B43" s="279"/>
      <c r="C43" s="296"/>
      <c r="D43" s="297"/>
      <c r="E43" s="311"/>
      <c r="F43" s="311"/>
      <c r="G43" s="304"/>
      <c r="H43" s="304"/>
      <c r="I43" s="307"/>
      <c r="J43" s="307"/>
      <c r="K43" s="311"/>
      <c r="L43" s="311"/>
      <c r="M43" s="265"/>
      <c r="N43" s="267"/>
      <c r="O43" s="270"/>
      <c r="P43" s="273"/>
      <c r="S43" s="34" t="s">
        <v>1883</v>
      </c>
      <c r="T43" s="34"/>
      <c r="X43" s="202" t="s">
        <v>182</v>
      </c>
    </row>
    <row r="44" spans="1:28" ht="19.5" customHeight="1" x14ac:dyDescent="0.2">
      <c r="A44" s="276"/>
      <c r="B44" s="279"/>
      <c r="C44" s="296"/>
      <c r="D44" s="297"/>
      <c r="E44" s="311"/>
      <c r="F44" s="311"/>
      <c r="G44" s="304"/>
      <c r="H44" s="304"/>
      <c r="I44" s="307"/>
      <c r="J44" s="307"/>
      <c r="K44" s="311"/>
      <c r="L44" s="311"/>
      <c r="M44" s="265"/>
      <c r="N44" s="267"/>
      <c r="O44" s="270"/>
      <c r="P44" s="273"/>
      <c r="S44" s="34" t="s">
        <v>1868</v>
      </c>
      <c r="T44" s="34"/>
    </row>
    <row r="45" spans="1:28" ht="19.5" customHeight="1" x14ac:dyDescent="0.2">
      <c r="A45" s="276"/>
      <c r="B45" s="279"/>
      <c r="C45" s="296"/>
      <c r="D45" s="297"/>
      <c r="E45" s="311"/>
      <c r="F45" s="311"/>
      <c r="G45" s="304"/>
      <c r="H45" s="304"/>
      <c r="I45" s="307"/>
      <c r="J45" s="307"/>
      <c r="K45" s="311"/>
      <c r="L45" s="311"/>
      <c r="M45" s="265"/>
      <c r="N45" s="267"/>
      <c r="O45" s="270"/>
      <c r="P45" s="273"/>
      <c r="S45" s="34"/>
      <c r="T45" s="34" t="s">
        <v>206</v>
      </c>
      <c r="U45" s="313">
        <v>240301925401</v>
      </c>
      <c r="V45" s="313"/>
      <c r="W45" s="205" t="s">
        <v>644</v>
      </c>
    </row>
    <row r="46" spans="1:28" ht="19.5" customHeight="1" x14ac:dyDescent="0.2">
      <c r="A46" s="276"/>
      <c r="B46" s="279"/>
      <c r="C46" s="296"/>
      <c r="D46" s="297"/>
      <c r="E46" s="311"/>
      <c r="F46" s="311"/>
      <c r="G46" s="304"/>
      <c r="H46" s="304"/>
      <c r="I46" s="307"/>
      <c r="J46" s="307"/>
      <c r="K46" s="311"/>
      <c r="L46" s="311"/>
      <c r="M46" s="265"/>
      <c r="N46" s="267"/>
      <c r="O46" s="270"/>
      <c r="P46" s="273"/>
      <c r="S46" s="34"/>
      <c r="T46" s="34" t="s">
        <v>205</v>
      </c>
      <c r="U46" s="316"/>
      <c r="V46" s="316"/>
      <c r="W46" s="205" t="s">
        <v>644</v>
      </c>
    </row>
    <row r="47" spans="1:28" ht="19.5" customHeight="1" x14ac:dyDescent="0.2">
      <c r="A47" s="276"/>
      <c r="B47" s="279"/>
      <c r="C47" s="296"/>
      <c r="D47" s="297"/>
      <c r="E47" s="311"/>
      <c r="F47" s="311"/>
      <c r="G47" s="304"/>
      <c r="H47" s="304"/>
      <c r="I47" s="307"/>
      <c r="J47" s="307"/>
      <c r="K47" s="311"/>
      <c r="L47" s="311"/>
      <c r="M47" s="265"/>
      <c r="N47" s="267"/>
      <c r="O47" s="270"/>
      <c r="P47" s="273"/>
      <c r="R47" s="34" t="s">
        <v>1878</v>
      </c>
      <c r="S47" s="34" t="s">
        <v>25</v>
      </c>
      <c r="T47" s="34"/>
    </row>
    <row r="48" spans="1:28" ht="19.5" customHeight="1" x14ac:dyDescent="0.2">
      <c r="A48" s="276"/>
      <c r="B48" s="279"/>
      <c r="C48" s="296"/>
      <c r="D48" s="297"/>
      <c r="E48" s="311"/>
      <c r="F48" s="311"/>
      <c r="G48" s="304"/>
      <c r="H48" s="304"/>
      <c r="I48" s="307"/>
      <c r="J48" s="307"/>
      <c r="K48" s="311"/>
      <c r="L48" s="311"/>
      <c r="M48" s="265"/>
      <c r="N48" s="267"/>
      <c r="O48" s="270"/>
      <c r="P48" s="273"/>
      <c r="S48" s="34" t="s">
        <v>1871</v>
      </c>
      <c r="U48" s="34"/>
    </row>
    <row r="49" spans="1:28" ht="19.5" customHeight="1" x14ac:dyDescent="0.2">
      <c r="A49" s="276"/>
      <c r="B49" s="279"/>
      <c r="C49" s="296"/>
      <c r="D49" s="297"/>
      <c r="E49" s="311"/>
      <c r="F49" s="311"/>
      <c r="G49" s="304"/>
      <c r="H49" s="304"/>
      <c r="I49" s="307"/>
      <c r="J49" s="307"/>
      <c r="K49" s="311"/>
      <c r="L49" s="311"/>
      <c r="M49" s="265"/>
      <c r="N49" s="267"/>
      <c r="O49" s="270"/>
      <c r="P49" s="273"/>
      <c r="S49" s="34" t="s">
        <v>1872</v>
      </c>
      <c r="U49" s="34"/>
      <c r="V49" s="202" t="s">
        <v>182</v>
      </c>
      <c r="W49" s="219" t="s">
        <v>795</v>
      </c>
      <c r="X49" s="240">
        <v>1024514</v>
      </c>
    </row>
    <row r="50" spans="1:28" ht="19.5" customHeight="1" x14ac:dyDescent="0.2">
      <c r="A50" s="276"/>
      <c r="B50" s="279"/>
      <c r="C50" s="296"/>
      <c r="D50" s="297"/>
      <c r="E50" s="311"/>
      <c r="F50" s="311"/>
      <c r="G50" s="304"/>
      <c r="H50" s="304"/>
      <c r="I50" s="307"/>
      <c r="J50" s="307"/>
      <c r="K50" s="311"/>
      <c r="L50" s="311"/>
      <c r="M50" s="265"/>
      <c r="N50" s="267"/>
      <c r="O50" s="270"/>
      <c r="P50" s="273"/>
      <c r="S50" s="34" t="s">
        <v>1880</v>
      </c>
      <c r="T50" s="34"/>
      <c r="U50" s="205" t="s">
        <v>644</v>
      </c>
    </row>
    <row r="51" spans="1:28" ht="19.5" customHeight="1" x14ac:dyDescent="0.2">
      <c r="A51" s="276"/>
      <c r="B51" s="279"/>
      <c r="C51" s="296"/>
      <c r="D51" s="297"/>
      <c r="E51" s="311"/>
      <c r="F51" s="311"/>
      <c r="G51" s="304"/>
      <c r="H51" s="304"/>
      <c r="I51" s="307"/>
      <c r="J51" s="307"/>
      <c r="K51" s="311"/>
      <c r="L51" s="311"/>
      <c r="M51" s="265"/>
      <c r="N51" s="267"/>
      <c r="O51" s="270"/>
      <c r="P51" s="273"/>
      <c r="S51" s="194" t="s">
        <v>1881</v>
      </c>
      <c r="T51" s="168"/>
      <c r="U51" s="34"/>
    </row>
    <row r="52" spans="1:28" ht="19.5" customHeight="1" x14ac:dyDescent="0.2">
      <c r="A52" s="276"/>
      <c r="B52" s="279"/>
      <c r="C52" s="296"/>
      <c r="D52" s="297"/>
      <c r="E52" s="311"/>
      <c r="F52" s="311"/>
      <c r="G52" s="304"/>
      <c r="H52" s="304"/>
      <c r="I52" s="307"/>
      <c r="J52" s="307"/>
      <c r="K52" s="311"/>
      <c r="L52" s="311"/>
      <c r="M52" s="265"/>
      <c r="N52" s="267"/>
      <c r="O52" s="270"/>
      <c r="P52" s="273"/>
      <c r="S52" s="194"/>
      <c r="T52" s="168" t="s">
        <v>238</v>
      </c>
      <c r="U52" s="351">
        <v>2413618225801</v>
      </c>
      <c r="V52" s="351"/>
      <c r="W52" s="202" t="s">
        <v>182</v>
      </c>
    </row>
    <row r="53" spans="1:28" ht="19.5" customHeight="1" x14ac:dyDescent="0.2">
      <c r="A53" s="276"/>
      <c r="B53" s="279"/>
      <c r="C53" s="296"/>
      <c r="D53" s="297"/>
      <c r="E53" s="311"/>
      <c r="F53" s="311"/>
      <c r="G53" s="304"/>
      <c r="H53" s="304"/>
      <c r="I53" s="307"/>
      <c r="J53" s="307"/>
      <c r="K53" s="311"/>
      <c r="L53" s="311"/>
      <c r="M53" s="265"/>
      <c r="N53" s="267"/>
      <c r="O53" s="270"/>
      <c r="P53" s="273"/>
      <c r="S53" s="194"/>
      <c r="T53" s="168" t="s">
        <v>220</v>
      </c>
      <c r="U53" s="351">
        <v>2413318225801</v>
      </c>
      <c r="V53" s="351"/>
      <c r="W53" s="202" t="s">
        <v>182</v>
      </c>
    </row>
    <row r="54" spans="1:28" ht="19.5" customHeight="1" x14ac:dyDescent="0.2">
      <c r="A54" s="276"/>
      <c r="B54" s="279"/>
      <c r="C54" s="296"/>
      <c r="D54" s="297"/>
      <c r="E54" s="311"/>
      <c r="F54" s="311"/>
      <c r="G54" s="304"/>
      <c r="H54" s="304"/>
      <c r="I54" s="307"/>
      <c r="J54" s="307"/>
      <c r="K54" s="311"/>
      <c r="L54" s="311"/>
      <c r="M54" s="265"/>
      <c r="N54" s="267"/>
      <c r="O54" s="270"/>
      <c r="P54" s="273"/>
      <c r="S54" s="194"/>
      <c r="T54" s="34" t="s">
        <v>1882</v>
      </c>
      <c r="U54" s="351">
        <v>2414118235801</v>
      </c>
      <c r="V54" s="351"/>
      <c r="W54" s="202" t="s">
        <v>182</v>
      </c>
    </row>
    <row r="55" spans="1:28" ht="19.5" customHeight="1" x14ac:dyDescent="0.2">
      <c r="A55" s="276"/>
      <c r="B55" s="279"/>
      <c r="C55" s="296"/>
      <c r="D55" s="297"/>
      <c r="E55" s="311"/>
      <c r="F55" s="311"/>
      <c r="G55" s="304"/>
      <c r="H55" s="304"/>
      <c r="I55" s="307"/>
      <c r="J55" s="307"/>
      <c r="K55" s="311"/>
      <c r="L55" s="311"/>
      <c r="M55" s="265"/>
      <c r="N55" s="267"/>
      <c r="O55" s="270"/>
      <c r="P55" s="273"/>
      <c r="S55" s="194"/>
      <c r="T55" s="314"/>
      <c r="U55" s="314"/>
    </row>
    <row r="56" spans="1:28" ht="19.5" customHeight="1" x14ac:dyDescent="0.2">
      <c r="A56" s="276"/>
      <c r="B56" s="279"/>
      <c r="C56" s="296"/>
      <c r="D56" s="297"/>
      <c r="E56" s="311"/>
      <c r="F56" s="311"/>
      <c r="G56" s="304"/>
      <c r="H56" s="304"/>
      <c r="I56" s="307"/>
      <c r="J56" s="307"/>
      <c r="K56" s="311"/>
      <c r="L56" s="311"/>
      <c r="M56" s="265"/>
      <c r="N56" s="267"/>
      <c r="O56" s="270"/>
      <c r="P56" s="273"/>
      <c r="S56" s="194"/>
      <c r="T56" s="314"/>
      <c r="U56" s="316"/>
    </row>
    <row r="57" spans="1:28" ht="19.5" customHeight="1" x14ac:dyDescent="0.2">
      <c r="A57" s="276"/>
      <c r="B57" s="279"/>
      <c r="C57" s="296"/>
      <c r="D57" s="297"/>
      <c r="E57" s="311"/>
      <c r="F57" s="311"/>
      <c r="G57" s="304"/>
      <c r="H57" s="304"/>
      <c r="I57" s="307"/>
      <c r="J57" s="307"/>
      <c r="K57" s="311"/>
      <c r="L57" s="311"/>
      <c r="M57" s="265"/>
      <c r="N57" s="267"/>
      <c r="O57" s="270"/>
      <c r="P57" s="273"/>
      <c r="S57" s="194"/>
      <c r="U57" s="168"/>
    </row>
    <row r="58" spans="1:28" ht="19.5" customHeight="1" x14ac:dyDescent="0.2">
      <c r="A58" s="277"/>
      <c r="B58" s="280"/>
      <c r="C58" s="298"/>
      <c r="D58" s="299"/>
      <c r="E58" s="312"/>
      <c r="F58" s="312"/>
      <c r="G58" s="305"/>
      <c r="H58" s="305"/>
      <c r="I58" s="308"/>
      <c r="J58" s="308"/>
      <c r="K58" s="312"/>
      <c r="L58" s="312"/>
      <c r="M58" s="264"/>
      <c r="N58" s="268"/>
      <c r="O58" s="271"/>
      <c r="P58" s="274"/>
      <c r="Q58" s="62">
        <v>0.29166666666666669</v>
      </c>
    </row>
    <row r="59" spans="1:28" ht="19.5" customHeight="1" x14ac:dyDescent="0.2">
      <c r="A59" s="275" t="s">
        <v>26</v>
      </c>
      <c r="B59" s="278">
        <f>SUM(B35+1)</f>
        <v>45924</v>
      </c>
      <c r="C59" s="294" t="s">
        <v>1885</v>
      </c>
      <c r="D59" s="295"/>
      <c r="E59" s="310"/>
      <c r="F59" s="310"/>
      <c r="G59" s="303">
        <v>0.31180555555555556</v>
      </c>
      <c r="H59" s="303">
        <v>0.5</v>
      </c>
      <c r="I59" s="306">
        <v>0.58333333333333337</v>
      </c>
      <c r="J59" s="306">
        <v>0.71666666666666667</v>
      </c>
      <c r="K59" s="310"/>
      <c r="L59" s="310"/>
      <c r="M59" s="263">
        <f>(F59-E59)+(L59-K59)</f>
        <v>0</v>
      </c>
      <c r="N59" s="266">
        <f>(H59-G59)</f>
        <v>0.18819444444444444</v>
      </c>
      <c r="O59" s="269">
        <f>(J59-I59)</f>
        <v>0.1333333333333333</v>
      </c>
      <c r="P59" s="272">
        <f>SUM(M59:O76)</f>
        <v>0.32152777777777775</v>
      </c>
      <c r="R59" t="s">
        <v>144</v>
      </c>
      <c r="S59" s="34" t="s">
        <v>24</v>
      </c>
      <c r="V59" s="34"/>
    </row>
    <row r="60" spans="1:28" ht="19.5" customHeight="1" x14ac:dyDescent="0.2">
      <c r="A60" s="276"/>
      <c r="B60" s="279"/>
      <c r="C60" s="296"/>
      <c r="D60" s="297"/>
      <c r="E60" s="311"/>
      <c r="F60" s="311"/>
      <c r="G60" s="304"/>
      <c r="H60" s="304"/>
      <c r="I60" s="307"/>
      <c r="J60" s="307"/>
      <c r="K60" s="311"/>
      <c r="L60" s="311"/>
      <c r="M60" s="265"/>
      <c r="N60" s="267"/>
      <c r="O60" s="270"/>
      <c r="P60" s="273"/>
      <c r="S60" s="34" t="s">
        <v>181</v>
      </c>
    </row>
    <row r="61" spans="1:28" ht="19.5" customHeight="1" x14ac:dyDescent="0.2">
      <c r="A61" s="276"/>
      <c r="B61" s="279"/>
      <c r="C61" s="296"/>
      <c r="D61" s="297"/>
      <c r="E61" s="311"/>
      <c r="F61" s="311"/>
      <c r="G61" s="304"/>
      <c r="H61" s="304"/>
      <c r="I61" s="307"/>
      <c r="J61" s="307"/>
      <c r="K61" s="311"/>
      <c r="L61" s="311"/>
      <c r="M61" s="265"/>
      <c r="N61" s="267"/>
      <c r="O61" s="270"/>
      <c r="P61" s="273"/>
      <c r="S61" s="34" t="s">
        <v>1868</v>
      </c>
      <c r="T61" s="34"/>
    </row>
    <row r="62" spans="1:28" ht="19.5" customHeight="1" x14ac:dyDescent="0.2">
      <c r="A62" s="276"/>
      <c r="B62" s="279"/>
      <c r="C62" s="296"/>
      <c r="D62" s="297"/>
      <c r="E62" s="311"/>
      <c r="F62" s="311"/>
      <c r="G62" s="304"/>
      <c r="H62" s="304"/>
      <c r="I62" s="307"/>
      <c r="J62" s="307"/>
      <c r="K62" s="311"/>
      <c r="L62" s="311"/>
      <c r="M62" s="265"/>
      <c r="N62" s="267"/>
      <c r="O62" s="270"/>
      <c r="P62" s="273"/>
      <c r="S62" s="34"/>
      <c r="T62" s="34" t="s">
        <v>206</v>
      </c>
      <c r="U62" s="313">
        <v>240301925402</v>
      </c>
      <c r="V62" s="313"/>
      <c r="W62" s="205" t="s">
        <v>644</v>
      </c>
      <c r="X62" s="197" t="s">
        <v>694</v>
      </c>
      <c r="Y62" s="242">
        <v>1024534</v>
      </c>
      <c r="Z62" s="191" t="s">
        <v>1887</v>
      </c>
      <c r="AA62" s="191"/>
      <c r="AB62" s="191"/>
    </row>
    <row r="63" spans="1:28" ht="19.5" customHeight="1" x14ac:dyDescent="0.2">
      <c r="A63" s="276"/>
      <c r="B63" s="279"/>
      <c r="C63" s="296"/>
      <c r="D63" s="297"/>
      <c r="E63" s="311"/>
      <c r="F63" s="311"/>
      <c r="G63" s="304"/>
      <c r="H63" s="304"/>
      <c r="I63" s="307"/>
      <c r="J63" s="307"/>
      <c r="K63" s="311"/>
      <c r="L63" s="311"/>
      <c r="M63" s="265"/>
      <c r="N63" s="267"/>
      <c r="O63" s="270"/>
      <c r="P63" s="273"/>
      <c r="S63" s="34"/>
      <c r="T63" s="34" t="s">
        <v>205</v>
      </c>
      <c r="U63" s="316" t="s">
        <v>1886</v>
      </c>
      <c r="V63" s="316"/>
      <c r="W63" s="205" t="s">
        <v>644</v>
      </c>
      <c r="X63" s="197" t="s">
        <v>694</v>
      </c>
      <c r="Y63" s="242">
        <v>1024534</v>
      </c>
    </row>
    <row r="64" spans="1:28" ht="19.5" customHeight="1" x14ac:dyDescent="0.2">
      <c r="A64" s="276"/>
      <c r="B64" s="279"/>
      <c r="C64" s="296"/>
      <c r="D64" s="297"/>
      <c r="E64" s="311"/>
      <c r="F64" s="311"/>
      <c r="G64" s="304"/>
      <c r="H64" s="304"/>
      <c r="I64" s="307"/>
      <c r="J64" s="307"/>
      <c r="K64" s="311"/>
      <c r="L64" s="311"/>
      <c r="M64" s="265"/>
      <c r="N64" s="267"/>
      <c r="O64" s="270"/>
      <c r="P64" s="273"/>
      <c r="R64" s="34" t="s">
        <v>1099</v>
      </c>
      <c r="S64" s="194" t="s">
        <v>24</v>
      </c>
      <c r="V64" s="34"/>
    </row>
    <row r="65" spans="1:27" ht="19.5" customHeight="1" x14ac:dyDescent="0.2">
      <c r="A65" s="276"/>
      <c r="B65" s="279"/>
      <c r="C65" s="296"/>
      <c r="D65" s="297"/>
      <c r="E65" s="311"/>
      <c r="F65" s="311"/>
      <c r="G65" s="304"/>
      <c r="H65" s="304"/>
      <c r="I65" s="307"/>
      <c r="J65" s="307"/>
      <c r="K65" s="311"/>
      <c r="L65" s="311"/>
      <c r="M65" s="265"/>
      <c r="N65" s="267"/>
      <c r="O65" s="270"/>
      <c r="P65" s="273"/>
      <c r="S65" s="194" t="s">
        <v>1100</v>
      </c>
      <c r="U65" s="34"/>
      <c r="V65" s="34"/>
    </row>
    <row r="66" spans="1:27" ht="19.5" customHeight="1" x14ac:dyDescent="0.2">
      <c r="A66" s="276"/>
      <c r="B66" s="279"/>
      <c r="C66" s="296"/>
      <c r="D66" s="297"/>
      <c r="E66" s="311"/>
      <c r="F66" s="311"/>
      <c r="G66" s="304"/>
      <c r="H66" s="304"/>
      <c r="I66" s="307"/>
      <c r="J66" s="307"/>
      <c r="K66" s="311"/>
      <c r="L66" s="311"/>
      <c r="M66" s="265"/>
      <c r="N66" s="267"/>
      <c r="O66" s="270"/>
      <c r="P66" s="273"/>
      <c r="S66" s="194" t="s">
        <v>684</v>
      </c>
      <c r="U66" s="34"/>
      <c r="V66" s="34"/>
    </row>
    <row r="67" spans="1:27" ht="19.5" customHeight="1" x14ac:dyDescent="0.2">
      <c r="A67" s="276"/>
      <c r="B67" s="279"/>
      <c r="C67" s="296"/>
      <c r="D67" s="297"/>
      <c r="E67" s="311"/>
      <c r="F67" s="311"/>
      <c r="G67" s="304"/>
      <c r="H67" s="304"/>
      <c r="I67" s="307"/>
      <c r="J67" s="307"/>
      <c r="K67" s="311"/>
      <c r="L67" s="311"/>
      <c r="M67" s="265"/>
      <c r="N67" s="267"/>
      <c r="O67" s="270"/>
      <c r="P67" s="273"/>
      <c r="S67" s="194"/>
      <c r="T67" t="s">
        <v>712</v>
      </c>
      <c r="U67" s="314" t="s">
        <v>1728</v>
      </c>
      <c r="V67" s="314"/>
      <c r="W67" s="202" t="s">
        <v>182</v>
      </c>
    </row>
    <row r="68" spans="1:27" ht="19.5" customHeight="1" x14ac:dyDescent="0.2">
      <c r="A68" s="276"/>
      <c r="B68" s="279"/>
      <c r="C68" s="296"/>
      <c r="D68" s="297"/>
      <c r="E68" s="311"/>
      <c r="F68" s="311"/>
      <c r="G68" s="304"/>
      <c r="H68" s="304"/>
      <c r="I68" s="307"/>
      <c r="J68" s="307"/>
      <c r="K68" s="311"/>
      <c r="L68" s="311"/>
      <c r="M68" s="265"/>
      <c r="N68" s="267"/>
      <c r="O68" s="270"/>
      <c r="P68" s="273"/>
      <c r="S68" s="194"/>
      <c r="T68" s="34"/>
      <c r="U68" s="34" t="s">
        <v>1884</v>
      </c>
      <c r="V68" s="34"/>
    </row>
    <row r="69" spans="1:27" ht="19.5" customHeight="1" x14ac:dyDescent="0.2">
      <c r="A69" s="276"/>
      <c r="B69" s="279"/>
      <c r="C69" s="296"/>
      <c r="D69" s="297"/>
      <c r="E69" s="311"/>
      <c r="F69" s="311"/>
      <c r="G69" s="304"/>
      <c r="H69" s="304"/>
      <c r="I69" s="307"/>
      <c r="J69" s="307"/>
      <c r="K69" s="311"/>
      <c r="L69" s="311"/>
      <c r="M69" s="265"/>
      <c r="N69" s="267"/>
      <c r="O69" s="270"/>
      <c r="P69" s="273"/>
      <c r="R69" t="s">
        <v>162</v>
      </c>
      <c r="S69" s="194" t="s">
        <v>32</v>
      </c>
      <c r="T69" s="34"/>
      <c r="U69" s="34"/>
      <c r="V69" s="34"/>
    </row>
    <row r="70" spans="1:27" ht="19.5" customHeight="1" x14ac:dyDescent="0.2">
      <c r="A70" s="276"/>
      <c r="B70" s="279"/>
      <c r="C70" s="296"/>
      <c r="D70" s="297"/>
      <c r="E70" s="311"/>
      <c r="F70" s="311"/>
      <c r="G70" s="304"/>
      <c r="H70" s="304"/>
      <c r="I70" s="307"/>
      <c r="J70" s="307"/>
      <c r="K70" s="311"/>
      <c r="L70" s="311"/>
      <c r="M70" s="265"/>
      <c r="N70" s="267"/>
      <c r="O70" s="270"/>
      <c r="P70" s="273"/>
      <c r="S70" s="194" t="s">
        <v>1888</v>
      </c>
      <c r="T70" s="34"/>
      <c r="U70" s="34"/>
      <c r="V70" s="34"/>
      <c r="W70" s="202" t="s">
        <v>182</v>
      </c>
    </row>
    <row r="71" spans="1:27" ht="19.5" customHeight="1" x14ac:dyDescent="0.2">
      <c r="A71" s="276"/>
      <c r="B71" s="279"/>
      <c r="C71" s="296"/>
      <c r="D71" s="297"/>
      <c r="E71" s="311"/>
      <c r="F71" s="311"/>
      <c r="G71" s="304"/>
      <c r="H71" s="304"/>
      <c r="I71" s="307"/>
      <c r="J71" s="307"/>
      <c r="K71" s="311"/>
      <c r="L71" s="311"/>
      <c r="M71" s="265"/>
      <c r="N71" s="267"/>
      <c r="O71" s="270"/>
      <c r="P71" s="273"/>
      <c r="R71" t="s">
        <v>1801</v>
      </c>
      <c r="S71" s="194" t="s">
        <v>23</v>
      </c>
      <c r="T71" s="34"/>
      <c r="U71" s="34"/>
      <c r="V71" s="34"/>
    </row>
    <row r="72" spans="1:27" ht="19.5" customHeight="1" x14ac:dyDescent="0.2">
      <c r="A72" s="276"/>
      <c r="B72" s="279"/>
      <c r="C72" s="296"/>
      <c r="D72" s="297"/>
      <c r="E72" s="311"/>
      <c r="F72" s="311"/>
      <c r="G72" s="304"/>
      <c r="H72" s="304"/>
      <c r="I72" s="307"/>
      <c r="J72" s="307"/>
      <c r="K72" s="311"/>
      <c r="L72" s="311"/>
      <c r="M72" s="265"/>
      <c r="N72" s="267"/>
      <c r="O72" s="270"/>
      <c r="P72" s="273"/>
      <c r="S72" s="194" t="s">
        <v>1889</v>
      </c>
      <c r="T72" s="34"/>
      <c r="U72" s="34"/>
      <c r="V72" s="34"/>
    </row>
    <row r="73" spans="1:27" ht="19.5" customHeight="1" x14ac:dyDescent="0.2">
      <c r="A73" s="276"/>
      <c r="B73" s="279"/>
      <c r="C73" s="296"/>
      <c r="D73" s="297"/>
      <c r="E73" s="311"/>
      <c r="F73" s="311"/>
      <c r="G73" s="304"/>
      <c r="H73" s="304"/>
      <c r="I73" s="307"/>
      <c r="J73" s="307"/>
      <c r="K73" s="311"/>
      <c r="L73" s="311"/>
      <c r="M73" s="265"/>
      <c r="N73" s="267"/>
      <c r="O73" s="270"/>
      <c r="P73" s="273"/>
      <c r="S73" s="194" t="s">
        <v>1890</v>
      </c>
      <c r="T73" s="34"/>
      <c r="U73" s="202" t="s">
        <v>182</v>
      </c>
      <c r="V73" s="34"/>
    </row>
    <row r="74" spans="1:27" ht="19.5" customHeight="1" x14ac:dyDescent="0.2">
      <c r="A74" s="276"/>
      <c r="B74" s="279"/>
      <c r="C74" s="296"/>
      <c r="D74" s="297"/>
      <c r="E74" s="311"/>
      <c r="F74" s="311"/>
      <c r="G74" s="304"/>
      <c r="H74" s="304"/>
      <c r="I74" s="307"/>
      <c r="J74" s="307"/>
      <c r="K74" s="311"/>
      <c r="L74" s="311"/>
      <c r="M74" s="265"/>
      <c r="N74" s="267"/>
      <c r="O74" s="270"/>
      <c r="P74" s="273"/>
      <c r="S74" s="194" t="s">
        <v>286</v>
      </c>
      <c r="T74" s="34"/>
      <c r="U74" s="202" t="s">
        <v>182</v>
      </c>
      <c r="V74" s="34"/>
    </row>
    <row r="75" spans="1:27" ht="19.5" customHeight="1" x14ac:dyDescent="0.2">
      <c r="A75" s="276"/>
      <c r="B75" s="279"/>
      <c r="C75" s="296"/>
      <c r="D75" s="297"/>
      <c r="E75" s="311"/>
      <c r="F75" s="311"/>
      <c r="G75" s="304"/>
      <c r="H75" s="304"/>
      <c r="I75" s="307"/>
      <c r="J75" s="307"/>
      <c r="K75" s="311"/>
      <c r="L75" s="311"/>
      <c r="M75" s="265"/>
      <c r="N75" s="267"/>
      <c r="O75" s="270"/>
      <c r="P75" s="273"/>
      <c r="S75" s="194"/>
      <c r="T75" s="34" t="s">
        <v>1891</v>
      </c>
      <c r="U75" s="34"/>
      <c r="V75" s="197" t="s">
        <v>694</v>
      </c>
      <c r="W75" s="242">
        <v>1024556</v>
      </c>
      <c r="X75" s="214" t="s">
        <v>1892</v>
      </c>
      <c r="Y75" s="191"/>
      <c r="Z75" s="191"/>
    </row>
    <row r="76" spans="1:27" ht="19.5" customHeight="1" x14ac:dyDescent="0.2">
      <c r="A76" s="277"/>
      <c r="B76" s="280"/>
      <c r="C76" s="298"/>
      <c r="D76" s="299"/>
      <c r="E76" s="312"/>
      <c r="F76" s="312"/>
      <c r="G76" s="305"/>
      <c r="H76" s="305"/>
      <c r="I76" s="308"/>
      <c r="J76" s="308"/>
      <c r="K76" s="312"/>
      <c r="L76" s="312"/>
      <c r="M76" s="264"/>
      <c r="N76" s="268"/>
      <c r="O76" s="271"/>
      <c r="P76" s="274"/>
      <c r="Q76" s="62">
        <v>0.29166666666666669</v>
      </c>
    </row>
    <row r="77" spans="1:27" ht="19.5" customHeight="1" x14ac:dyDescent="0.2">
      <c r="A77" s="275" t="s">
        <v>30</v>
      </c>
      <c r="B77" s="278">
        <f>SUM(B59+1)</f>
        <v>45925</v>
      </c>
      <c r="C77" s="294" t="s">
        <v>1898</v>
      </c>
      <c r="D77" s="295"/>
      <c r="E77" s="310"/>
      <c r="F77" s="310"/>
      <c r="G77" s="303">
        <v>0.3659722222222222</v>
      </c>
      <c r="H77" s="303">
        <v>0.52083333333333337</v>
      </c>
      <c r="I77" s="306">
        <v>0.5625</v>
      </c>
      <c r="J77" s="306">
        <v>0.72222222222222221</v>
      </c>
      <c r="K77" s="310"/>
      <c r="L77" s="310"/>
      <c r="M77" s="263">
        <f>(F77-E77)+(L77-K77)</f>
        <v>0</v>
      </c>
      <c r="N77" s="266">
        <f>(H77-G77)</f>
        <v>0.15486111111111117</v>
      </c>
      <c r="O77" s="269">
        <f>(J77-I77)</f>
        <v>0.15972222222222221</v>
      </c>
      <c r="P77" s="272">
        <f>SUM(M77:O99)</f>
        <v>0.31458333333333338</v>
      </c>
      <c r="R77" t="s">
        <v>144</v>
      </c>
      <c r="S77" s="34" t="s">
        <v>33</v>
      </c>
      <c r="V77" s="34"/>
      <c r="Z77" s="34"/>
    </row>
    <row r="78" spans="1:27" ht="19.5" customHeight="1" x14ac:dyDescent="0.2">
      <c r="A78" s="276"/>
      <c r="B78" s="279"/>
      <c r="C78" s="296"/>
      <c r="D78" s="297"/>
      <c r="E78" s="311"/>
      <c r="F78" s="311"/>
      <c r="G78" s="304"/>
      <c r="H78" s="304"/>
      <c r="I78" s="307"/>
      <c r="J78" s="307"/>
      <c r="K78" s="311"/>
      <c r="L78" s="311"/>
      <c r="M78" s="265"/>
      <c r="N78" s="267"/>
      <c r="O78" s="270"/>
      <c r="P78" s="273"/>
      <c r="S78" s="34" t="s">
        <v>181</v>
      </c>
      <c r="Z78" s="34"/>
    </row>
    <row r="79" spans="1:27" ht="19.5" customHeight="1" x14ac:dyDescent="0.2">
      <c r="A79" s="276"/>
      <c r="B79" s="279"/>
      <c r="C79" s="296"/>
      <c r="D79" s="297"/>
      <c r="E79" s="311"/>
      <c r="F79" s="311"/>
      <c r="G79" s="304"/>
      <c r="H79" s="304"/>
      <c r="I79" s="307"/>
      <c r="J79" s="307"/>
      <c r="K79" s="311"/>
      <c r="L79" s="311"/>
      <c r="M79" s="265"/>
      <c r="N79" s="267"/>
      <c r="O79" s="270"/>
      <c r="P79" s="273"/>
      <c r="S79" s="34" t="s">
        <v>1868</v>
      </c>
      <c r="T79" s="34"/>
    </row>
    <row r="80" spans="1:27" ht="19.5" customHeight="1" x14ac:dyDescent="0.2">
      <c r="A80" s="276"/>
      <c r="B80" s="279"/>
      <c r="C80" s="296"/>
      <c r="D80" s="297"/>
      <c r="E80" s="311"/>
      <c r="F80" s="311"/>
      <c r="G80" s="304"/>
      <c r="H80" s="304"/>
      <c r="I80" s="307"/>
      <c r="J80" s="307"/>
      <c r="K80" s="311"/>
      <c r="L80" s="311"/>
      <c r="M80" s="265"/>
      <c r="N80" s="267"/>
      <c r="O80" s="270"/>
      <c r="P80" s="273"/>
      <c r="R80" s="34"/>
      <c r="S80" s="34" t="s">
        <v>205</v>
      </c>
      <c r="T80" s="316" t="s">
        <v>1886</v>
      </c>
      <c r="U80" s="316"/>
      <c r="V80" s="205" t="s">
        <v>644</v>
      </c>
      <c r="W80" s="197" t="s">
        <v>694</v>
      </c>
      <c r="X80" s="242">
        <v>1024534</v>
      </c>
      <c r="Y80" s="214" t="s">
        <v>1892</v>
      </c>
      <c r="Z80" s="191"/>
      <c r="AA80" s="191"/>
    </row>
    <row r="81" spans="1:25" ht="19.5" customHeight="1" x14ac:dyDescent="0.2">
      <c r="A81" s="276"/>
      <c r="B81" s="279"/>
      <c r="C81" s="296"/>
      <c r="D81" s="297"/>
      <c r="E81" s="311"/>
      <c r="F81" s="311"/>
      <c r="G81" s="304"/>
      <c r="H81" s="304"/>
      <c r="I81" s="307"/>
      <c r="J81" s="307"/>
      <c r="K81" s="311"/>
      <c r="L81" s="311"/>
      <c r="M81" s="265"/>
      <c r="N81" s="267"/>
      <c r="O81" s="270"/>
      <c r="P81" s="273"/>
      <c r="R81" s="34"/>
      <c r="S81" s="34" t="s">
        <v>1905</v>
      </c>
      <c r="T81" s="1"/>
      <c r="U81" s="1"/>
      <c r="V81" s="34"/>
      <c r="X81" s="38"/>
      <c r="Y81" s="34"/>
    </row>
    <row r="82" spans="1:25" ht="19.5" customHeight="1" x14ac:dyDescent="0.2">
      <c r="A82" s="276"/>
      <c r="B82" s="279"/>
      <c r="C82" s="296"/>
      <c r="D82" s="297"/>
      <c r="E82" s="311"/>
      <c r="F82" s="311"/>
      <c r="G82" s="304"/>
      <c r="H82" s="304"/>
      <c r="I82" s="307"/>
      <c r="J82" s="307"/>
      <c r="K82" s="311"/>
      <c r="L82" s="311"/>
      <c r="M82" s="265"/>
      <c r="N82" s="267"/>
      <c r="O82" s="270"/>
      <c r="P82" s="273"/>
      <c r="R82" t="s">
        <v>1423</v>
      </c>
      <c r="S82" s="34"/>
    </row>
    <row r="83" spans="1:25" ht="19.5" customHeight="1" x14ac:dyDescent="0.2">
      <c r="A83" s="276"/>
      <c r="B83" s="279"/>
      <c r="C83" s="296"/>
      <c r="D83" s="297"/>
      <c r="E83" s="311"/>
      <c r="F83" s="311"/>
      <c r="G83" s="304"/>
      <c r="H83" s="304"/>
      <c r="I83" s="307"/>
      <c r="J83" s="307"/>
      <c r="K83" s="311"/>
      <c r="L83" s="311"/>
      <c r="M83" s="265"/>
      <c r="N83" s="267"/>
      <c r="O83" s="270"/>
      <c r="P83" s="273"/>
      <c r="S83" s="34" t="s">
        <v>170</v>
      </c>
    </row>
    <row r="84" spans="1:25" ht="19.5" customHeight="1" x14ac:dyDescent="0.2">
      <c r="A84" s="276"/>
      <c r="B84" s="279"/>
      <c r="C84" s="296"/>
      <c r="D84" s="297"/>
      <c r="E84" s="311"/>
      <c r="F84" s="311"/>
      <c r="G84" s="304"/>
      <c r="H84" s="304"/>
      <c r="I84" s="307"/>
      <c r="J84" s="307"/>
      <c r="K84" s="311"/>
      <c r="L84" s="311"/>
      <c r="M84" s="265"/>
      <c r="N84" s="267"/>
      <c r="O84" s="270"/>
      <c r="P84" s="273"/>
      <c r="S84" s="34" t="s">
        <v>684</v>
      </c>
    </row>
    <row r="85" spans="1:25" ht="19.5" customHeight="1" x14ac:dyDescent="0.2">
      <c r="A85" s="276"/>
      <c r="B85" s="279"/>
      <c r="C85" s="296"/>
      <c r="D85" s="297"/>
      <c r="E85" s="311"/>
      <c r="F85" s="311"/>
      <c r="G85" s="304"/>
      <c r="H85" s="304"/>
      <c r="I85" s="307"/>
      <c r="J85" s="307"/>
      <c r="K85" s="311"/>
      <c r="L85" s="311"/>
      <c r="M85" s="265"/>
      <c r="N85" s="267"/>
      <c r="O85" s="270"/>
      <c r="P85" s="273"/>
      <c r="S85" s="34"/>
      <c r="T85" t="s">
        <v>413</v>
      </c>
      <c r="U85" s="316" t="s">
        <v>1893</v>
      </c>
      <c r="V85" s="316"/>
      <c r="W85" s="205" t="s">
        <v>644</v>
      </c>
    </row>
    <row r="86" spans="1:25" ht="19.5" customHeight="1" x14ac:dyDescent="0.2">
      <c r="A86" s="276"/>
      <c r="B86" s="279"/>
      <c r="C86" s="296"/>
      <c r="D86" s="297"/>
      <c r="E86" s="311"/>
      <c r="F86" s="311"/>
      <c r="G86" s="304"/>
      <c r="H86" s="304"/>
      <c r="I86" s="307"/>
      <c r="J86" s="307"/>
      <c r="K86" s="311"/>
      <c r="L86" s="311"/>
      <c r="M86" s="265"/>
      <c r="N86" s="267"/>
      <c r="O86" s="270"/>
      <c r="P86" s="273"/>
      <c r="S86" s="34"/>
      <c r="T86" t="s">
        <v>204</v>
      </c>
      <c r="U86" s="313">
        <v>3303012168501</v>
      </c>
      <c r="V86" s="313"/>
      <c r="W86" s="205" t="s">
        <v>644</v>
      </c>
    </row>
    <row r="87" spans="1:25" ht="19.5" customHeight="1" x14ac:dyDescent="0.2">
      <c r="A87" s="276"/>
      <c r="B87" s="279"/>
      <c r="C87" s="296"/>
      <c r="D87" s="297"/>
      <c r="E87" s="311"/>
      <c r="F87" s="311"/>
      <c r="G87" s="304"/>
      <c r="H87" s="304"/>
      <c r="I87" s="307"/>
      <c r="J87" s="307"/>
      <c r="K87" s="311"/>
      <c r="L87" s="311"/>
      <c r="M87" s="265"/>
      <c r="N87" s="267"/>
      <c r="O87" s="270"/>
      <c r="P87" s="273"/>
      <c r="R87" s="34" t="s">
        <v>1895</v>
      </c>
      <c r="S87" s="34" t="s">
        <v>24</v>
      </c>
    </row>
    <row r="88" spans="1:25" ht="19.5" customHeight="1" x14ac:dyDescent="0.2">
      <c r="A88" s="276"/>
      <c r="B88" s="279"/>
      <c r="C88" s="296"/>
      <c r="D88" s="297"/>
      <c r="E88" s="311"/>
      <c r="F88" s="311"/>
      <c r="G88" s="304"/>
      <c r="H88" s="304"/>
      <c r="I88" s="307"/>
      <c r="J88" s="307"/>
      <c r="K88" s="311"/>
      <c r="L88" s="311"/>
      <c r="M88" s="265"/>
      <c r="N88" s="267"/>
      <c r="O88" s="270"/>
      <c r="P88" s="273"/>
      <c r="S88" s="34" t="s">
        <v>86</v>
      </c>
    </row>
    <row r="89" spans="1:25" ht="19.5" customHeight="1" x14ac:dyDescent="0.2">
      <c r="A89" s="276"/>
      <c r="B89" s="279"/>
      <c r="C89" s="296"/>
      <c r="D89" s="297"/>
      <c r="E89" s="311"/>
      <c r="F89" s="311"/>
      <c r="G89" s="304"/>
      <c r="H89" s="304"/>
      <c r="I89" s="307"/>
      <c r="J89" s="307"/>
      <c r="K89" s="311"/>
      <c r="L89" s="311"/>
      <c r="M89" s="265"/>
      <c r="N89" s="267"/>
      <c r="O89" s="270"/>
      <c r="P89" s="273"/>
      <c r="S89" s="34" t="s">
        <v>1894</v>
      </c>
      <c r="V89" s="202" t="s">
        <v>182</v>
      </c>
    </row>
    <row r="90" spans="1:25" ht="19.5" customHeight="1" x14ac:dyDescent="0.2">
      <c r="A90" s="276"/>
      <c r="B90" s="279"/>
      <c r="C90" s="296"/>
      <c r="D90" s="297"/>
      <c r="E90" s="311"/>
      <c r="F90" s="311"/>
      <c r="G90" s="304"/>
      <c r="H90" s="304"/>
      <c r="I90" s="307"/>
      <c r="J90" s="307"/>
      <c r="K90" s="311"/>
      <c r="L90" s="311"/>
      <c r="M90" s="265"/>
      <c r="N90" s="267"/>
      <c r="O90" s="270"/>
      <c r="P90" s="273"/>
      <c r="R90" s="34" t="s">
        <v>1870</v>
      </c>
      <c r="S90" s="34" t="s">
        <v>23</v>
      </c>
      <c r="V90" s="34"/>
    </row>
    <row r="91" spans="1:25" ht="19.5" customHeight="1" x14ac:dyDescent="0.2">
      <c r="A91" s="276"/>
      <c r="B91" s="279"/>
      <c r="C91" s="296"/>
      <c r="D91" s="297"/>
      <c r="E91" s="311"/>
      <c r="F91" s="311"/>
      <c r="G91" s="304"/>
      <c r="H91" s="304"/>
      <c r="I91" s="307"/>
      <c r="J91" s="307"/>
      <c r="K91" s="311"/>
      <c r="L91" s="311"/>
      <c r="M91" s="265"/>
      <c r="N91" s="267"/>
      <c r="O91" s="270"/>
      <c r="P91" s="273"/>
      <c r="S91" s="34" t="s">
        <v>1871</v>
      </c>
      <c r="V91" s="34"/>
    </row>
    <row r="92" spans="1:25" ht="19.5" customHeight="1" x14ac:dyDescent="0.2">
      <c r="A92" s="276"/>
      <c r="B92" s="279"/>
      <c r="C92" s="296"/>
      <c r="D92" s="297"/>
      <c r="E92" s="311"/>
      <c r="F92" s="311"/>
      <c r="G92" s="304"/>
      <c r="H92" s="304"/>
      <c r="I92" s="307"/>
      <c r="J92" s="307"/>
      <c r="K92" s="311"/>
      <c r="L92" s="311"/>
      <c r="M92" s="265"/>
      <c r="N92" s="267"/>
      <c r="O92" s="270"/>
      <c r="P92" s="273"/>
      <c r="S92" s="34" t="s">
        <v>1896</v>
      </c>
      <c r="V92" s="202" t="s">
        <v>182</v>
      </c>
    </row>
    <row r="93" spans="1:25" ht="19.5" customHeight="1" x14ac:dyDescent="0.2">
      <c r="A93" s="276"/>
      <c r="B93" s="279"/>
      <c r="C93" s="296"/>
      <c r="D93" s="297"/>
      <c r="E93" s="311"/>
      <c r="F93" s="311"/>
      <c r="G93" s="304"/>
      <c r="H93" s="304"/>
      <c r="I93" s="307"/>
      <c r="J93" s="307"/>
      <c r="K93" s="311"/>
      <c r="L93" s="311"/>
      <c r="M93" s="265"/>
      <c r="N93" s="267"/>
      <c r="O93" s="270"/>
      <c r="P93" s="273"/>
      <c r="S93" s="34" t="s">
        <v>1897</v>
      </c>
      <c r="V93" s="202" t="s">
        <v>182</v>
      </c>
    </row>
    <row r="94" spans="1:25" ht="19.5" customHeight="1" x14ac:dyDescent="0.2">
      <c r="A94" s="276"/>
      <c r="B94" s="279"/>
      <c r="C94" s="296"/>
      <c r="D94" s="297"/>
      <c r="E94" s="311"/>
      <c r="F94" s="311"/>
      <c r="G94" s="304"/>
      <c r="H94" s="304"/>
      <c r="I94" s="307"/>
      <c r="J94" s="307"/>
      <c r="K94" s="311"/>
      <c r="L94" s="311"/>
      <c r="M94" s="265"/>
      <c r="N94" s="267"/>
      <c r="O94" s="270"/>
      <c r="P94" s="273"/>
      <c r="R94" s="34" t="s">
        <v>145</v>
      </c>
      <c r="S94" s="34" t="s">
        <v>24</v>
      </c>
    </row>
    <row r="95" spans="1:25" ht="19.5" customHeight="1" x14ac:dyDescent="0.2">
      <c r="A95" s="276"/>
      <c r="B95" s="279"/>
      <c r="C95" s="296"/>
      <c r="D95" s="297"/>
      <c r="E95" s="311"/>
      <c r="F95" s="311"/>
      <c r="G95" s="304"/>
      <c r="H95" s="304"/>
      <c r="I95" s="307"/>
      <c r="J95" s="307"/>
      <c r="K95" s="311"/>
      <c r="L95" s="311"/>
      <c r="M95" s="265"/>
      <c r="N95" s="267"/>
      <c r="O95" s="270"/>
      <c r="P95" s="273"/>
      <c r="S95" s="34" t="s">
        <v>189</v>
      </c>
    </row>
    <row r="96" spans="1:25" ht="19.5" customHeight="1" x14ac:dyDescent="0.2">
      <c r="A96" s="276"/>
      <c r="B96" s="279"/>
      <c r="C96" s="296"/>
      <c r="D96" s="297"/>
      <c r="E96" s="311"/>
      <c r="F96" s="311"/>
      <c r="G96" s="304"/>
      <c r="H96" s="304"/>
      <c r="I96" s="307"/>
      <c r="J96" s="307"/>
      <c r="K96" s="311"/>
      <c r="L96" s="311"/>
      <c r="M96" s="265"/>
      <c r="N96" s="267"/>
      <c r="O96" s="270"/>
      <c r="P96" s="273"/>
      <c r="S96" s="34" t="s">
        <v>1899</v>
      </c>
    </row>
    <row r="97" spans="1:29" ht="19.5" customHeight="1" x14ac:dyDescent="0.2">
      <c r="A97" s="276"/>
      <c r="B97" s="279"/>
      <c r="C97" s="296"/>
      <c r="D97" s="297"/>
      <c r="E97" s="311"/>
      <c r="F97" s="311"/>
      <c r="G97" s="304"/>
      <c r="H97" s="304"/>
      <c r="I97" s="307"/>
      <c r="J97" s="307"/>
      <c r="K97" s="311"/>
      <c r="L97" s="311"/>
      <c r="M97" s="265"/>
      <c r="N97" s="267"/>
      <c r="O97" s="270"/>
      <c r="P97" s="273"/>
      <c r="S97" s="34"/>
      <c r="T97" s="34" t="s">
        <v>1900</v>
      </c>
      <c r="U97" s="314" t="s">
        <v>1901</v>
      </c>
      <c r="V97" s="316"/>
      <c r="W97" s="202" t="s">
        <v>182</v>
      </c>
      <c r="X97" s="197" t="s">
        <v>694</v>
      </c>
      <c r="Y97" s="242">
        <v>1024603</v>
      </c>
      <c r="Z97" s="214" t="s">
        <v>1903</v>
      </c>
      <c r="AA97" s="191"/>
      <c r="AB97" s="191"/>
      <c r="AC97" s="191"/>
    </row>
    <row r="98" spans="1:29" ht="19.5" customHeight="1" x14ac:dyDescent="0.2">
      <c r="A98" s="276"/>
      <c r="B98" s="279"/>
      <c r="C98" s="296"/>
      <c r="D98" s="297"/>
      <c r="E98" s="311"/>
      <c r="F98" s="311"/>
      <c r="G98" s="304"/>
      <c r="H98" s="304"/>
      <c r="I98" s="307"/>
      <c r="J98" s="307"/>
      <c r="K98" s="311"/>
      <c r="L98" s="311"/>
      <c r="M98" s="265"/>
      <c r="N98" s="267"/>
      <c r="O98" s="270"/>
      <c r="P98" s="273"/>
      <c r="S98" s="34"/>
      <c r="T98" s="34" t="s">
        <v>1902</v>
      </c>
      <c r="U98" s="314" t="s">
        <v>1904</v>
      </c>
      <c r="V98" s="314"/>
      <c r="W98" s="202" t="s">
        <v>182</v>
      </c>
    </row>
    <row r="99" spans="1:29" ht="19.5" customHeight="1" x14ac:dyDescent="0.2">
      <c r="A99" s="277"/>
      <c r="B99" s="280"/>
      <c r="C99" s="298"/>
      <c r="D99" s="299"/>
      <c r="E99" s="312"/>
      <c r="F99" s="312"/>
      <c r="G99" s="305"/>
      <c r="H99" s="305"/>
      <c r="I99" s="308"/>
      <c r="J99" s="308"/>
      <c r="K99" s="312"/>
      <c r="L99" s="312"/>
      <c r="M99" s="264"/>
      <c r="N99" s="268"/>
      <c r="O99" s="271"/>
      <c r="P99" s="274"/>
      <c r="Q99" s="62">
        <v>0.29166666666666669</v>
      </c>
    </row>
    <row r="100" spans="1:29" ht="19.5" customHeight="1" x14ac:dyDescent="0.2">
      <c r="A100" s="275" t="s">
        <v>31</v>
      </c>
      <c r="B100" s="278">
        <f>SUM(B77+1)</f>
        <v>45926</v>
      </c>
      <c r="C100" s="294" t="s">
        <v>1906</v>
      </c>
      <c r="D100" s="295"/>
      <c r="E100" s="310"/>
      <c r="F100" s="310"/>
      <c r="G100" s="303">
        <v>0.33402777777777776</v>
      </c>
      <c r="H100" s="303">
        <v>0.52083333333333337</v>
      </c>
      <c r="I100" s="306">
        <v>0.55208333333333337</v>
      </c>
      <c r="J100" s="306">
        <v>0.65972222222222221</v>
      </c>
      <c r="K100" s="310"/>
      <c r="L100" s="310"/>
      <c r="M100" s="263">
        <f>(F100-E100)+(L100-K100)</f>
        <v>0</v>
      </c>
      <c r="N100" s="266">
        <f>(H100-G100)</f>
        <v>0.18680555555555561</v>
      </c>
      <c r="O100" s="269">
        <f>(J100-I100)</f>
        <v>0.10763888888888884</v>
      </c>
      <c r="P100" s="272">
        <f>SUM(M100:O132)</f>
        <v>0.29444444444444445</v>
      </c>
      <c r="R100" t="s">
        <v>144</v>
      </c>
      <c r="S100" s="34" t="s">
        <v>24</v>
      </c>
      <c r="V100" s="34"/>
    </row>
    <row r="101" spans="1:29" ht="19.5" customHeight="1" x14ac:dyDescent="0.2">
      <c r="A101" s="276"/>
      <c r="B101" s="279"/>
      <c r="C101" s="296"/>
      <c r="D101" s="297"/>
      <c r="E101" s="311"/>
      <c r="F101" s="311"/>
      <c r="G101" s="304"/>
      <c r="H101" s="304"/>
      <c r="I101" s="307"/>
      <c r="J101" s="307"/>
      <c r="K101" s="311"/>
      <c r="L101" s="311"/>
      <c r="M101" s="265"/>
      <c r="N101" s="267"/>
      <c r="O101" s="270"/>
      <c r="P101" s="273"/>
      <c r="S101" s="34" t="s">
        <v>181</v>
      </c>
    </row>
    <row r="102" spans="1:29" ht="19.5" customHeight="1" x14ac:dyDescent="0.2">
      <c r="A102" s="276"/>
      <c r="B102" s="279"/>
      <c r="C102" s="296"/>
      <c r="D102" s="297"/>
      <c r="E102" s="311"/>
      <c r="F102" s="311"/>
      <c r="G102" s="304"/>
      <c r="H102" s="304"/>
      <c r="I102" s="307"/>
      <c r="J102" s="307"/>
      <c r="K102" s="311"/>
      <c r="L102" s="311"/>
      <c r="M102" s="265"/>
      <c r="N102" s="267"/>
      <c r="O102" s="270"/>
      <c r="P102" s="273"/>
      <c r="S102" s="34" t="s">
        <v>1868</v>
      </c>
      <c r="T102" s="34"/>
    </row>
    <row r="103" spans="1:29" ht="19.5" customHeight="1" x14ac:dyDescent="0.2">
      <c r="A103" s="276"/>
      <c r="B103" s="279"/>
      <c r="C103" s="296"/>
      <c r="D103" s="297"/>
      <c r="E103" s="311"/>
      <c r="F103" s="311"/>
      <c r="G103" s="304"/>
      <c r="H103" s="304"/>
      <c r="I103" s="307"/>
      <c r="J103" s="307"/>
      <c r="K103" s="311"/>
      <c r="L103" s="311"/>
      <c r="M103" s="265"/>
      <c r="N103" s="267"/>
      <c r="O103" s="270"/>
      <c r="P103" s="273"/>
      <c r="R103" s="34"/>
      <c r="S103" s="34" t="s">
        <v>205</v>
      </c>
      <c r="T103" s="316" t="s">
        <v>1886</v>
      </c>
      <c r="U103" s="316"/>
      <c r="V103" s="202" t="s">
        <v>182</v>
      </c>
      <c r="W103" s="197" t="s">
        <v>694</v>
      </c>
      <c r="X103" s="242">
        <v>1024534</v>
      </c>
      <c r="Y103" s="214" t="s">
        <v>1911</v>
      </c>
      <c r="Z103" s="191"/>
      <c r="AA103" s="191"/>
    </row>
    <row r="104" spans="1:29" ht="19.5" customHeight="1" x14ac:dyDescent="0.2">
      <c r="A104" s="276"/>
      <c r="B104" s="279"/>
      <c r="C104" s="296"/>
      <c r="D104" s="297"/>
      <c r="E104" s="311"/>
      <c r="F104" s="311"/>
      <c r="G104" s="304"/>
      <c r="H104" s="304"/>
      <c r="I104" s="307"/>
      <c r="J104" s="307"/>
      <c r="K104" s="311"/>
      <c r="L104" s="311"/>
      <c r="M104" s="265"/>
      <c r="N104" s="267"/>
      <c r="O104" s="270"/>
      <c r="P104" s="273"/>
      <c r="R104" s="34"/>
      <c r="S104" s="34" t="s">
        <v>1905</v>
      </c>
      <c r="T104" s="1"/>
      <c r="U104" s="1"/>
      <c r="V104" s="34"/>
      <c r="X104" s="38"/>
    </row>
    <row r="105" spans="1:29" ht="19.5" customHeight="1" x14ac:dyDescent="0.2">
      <c r="A105" s="276"/>
      <c r="B105" s="279"/>
      <c r="C105" s="296"/>
      <c r="D105" s="297"/>
      <c r="E105" s="311"/>
      <c r="F105" s="311"/>
      <c r="G105" s="304"/>
      <c r="H105" s="304"/>
      <c r="I105" s="307"/>
      <c r="J105" s="307"/>
      <c r="K105" s="311"/>
      <c r="L105" s="311"/>
      <c r="M105" s="265"/>
      <c r="N105" s="267"/>
      <c r="O105" s="270"/>
      <c r="P105" s="273"/>
      <c r="R105" t="s">
        <v>1336</v>
      </c>
      <c r="S105" s="34" t="s">
        <v>43</v>
      </c>
      <c r="W105" s="34"/>
    </row>
    <row r="106" spans="1:29" ht="19.5" customHeight="1" x14ac:dyDescent="0.2">
      <c r="A106" s="276"/>
      <c r="B106" s="279"/>
      <c r="C106" s="296"/>
      <c r="D106" s="297"/>
      <c r="E106" s="311"/>
      <c r="F106" s="311"/>
      <c r="G106" s="304"/>
      <c r="H106" s="304"/>
      <c r="I106" s="307"/>
      <c r="J106" s="307"/>
      <c r="K106" s="311"/>
      <c r="L106" s="311"/>
      <c r="M106" s="265"/>
      <c r="N106" s="267"/>
      <c r="O106" s="270"/>
      <c r="P106" s="273"/>
      <c r="S106" t="s">
        <v>1337</v>
      </c>
      <c r="W106" s="34"/>
    </row>
    <row r="107" spans="1:29" ht="19.5" customHeight="1" x14ac:dyDescent="0.2">
      <c r="A107" s="276"/>
      <c r="B107" s="279"/>
      <c r="C107" s="296"/>
      <c r="D107" s="297"/>
      <c r="E107" s="311"/>
      <c r="F107" s="311"/>
      <c r="G107" s="304"/>
      <c r="H107" s="304"/>
      <c r="I107" s="307"/>
      <c r="J107" s="307"/>
      <c r="K107" s="311"/>
      <c r="L107" s="311"/>
      <c r="M107" s="265"/>
      <c r="N107" s="267"/>
      <c r="O107" s="270"/>
      <c r="P107" s="273"/>
      <c r="S107" t="s">
        <v>914</v>
      </c>
      <c r="W107" s="34"/>
    </row>
    <row r="108" spans="1:29" ht="19.5" customHeight="1" x14ac:dyDescent="0.2">
      <c r="A108" s="276"/>
      <c r="B108" s="279"/>
      <c r="C108" s="296"/>
      <c r="D108" s="297"/>
      <c r="E108" s="311"/>
      <c r="F108" s="311"/>
      <c r="G108" s="304"/>
      <c r="H108" s="304"/>
      <c r="I108" s="307"/>
      <c r="J108" s="307"/>
      <c r="K108" s="311"/>
      <c r="L108" s="311"/>
      <c r="M108" s="265"/>
      <c r="N108" s="267"/>
      <c r="O108" s="270"/>
      <c r="P108" s="273"/>
      <c r="T108" t="s">
        <v>631</v>
      </c>
      <c r="U108" s="316" t="s">
        <v>1755</v>
      </c>
      <c r="V108" s="316"/>
      <c r="W108" s="202" t="s">
        <v>182</v>
      </c>
      <c r="X108" s="197" t="s">
        <v>694</v>
      </c>
      <c r="Y108" s="242">
        <v>1024619</v>
      </c>
    </row>
    <row r="109" spans="1:29" ht="19.5" customHeight="1" x14ac:dyDescent="0.2">
      <c r="A109" s="276"/>
      <c r="B109" s="279"/>
      <c r="C109" s="296"/>
      <c r="D109" s="297"/>
      <c r="E109" s="311"/>
      <c r="F109" s="311"/>
      <c r="G109" s="304"/>
      <c r="H109" s="304"/>
      <c r="I109" s="307"/>
      <c r="J109" s="307"/>
      <c r="K109" s="311"/>
      <c r="L109" s="311"/>
      <c r="M109" s="265"/>
      <c r="N109" s="267"/>
      <c r="O109" s="270"/>
      <c r="P109" s="273"/>
      <c r="T109" t="s">
        <v>1907</v>
      </c>
      <c r="V109" t="s">
        <v>1908</v>
      </c>
      <c r="W109" s="34"/>
    </row>
    <row r="110" spans="1:29" ht="19.5" customHeight="1" x14ac:dyDescent="0.2">
      <c r="A110" s="276"/>
      <c r="B110" s="279"/>
      <c r="C110" s="296"/>
      <c r="D110" s="297"/>
      <c r="E110" s="311"/>
      <c r="F110" s="311"/>
      <c r="G110" s="304"/>
      <c r="H110" s="304"/>
      <c r="I110" s="307"/>
      <c r="J110" s="307"/>
      <c r="K110" s="311"/>
      <c r="L110" s="311"/>
      <c r="M110" s="265"/>
      <c r="N110" s="267"/>
      <c r="O110" s="270"/>
      <c r="P110" s="273"/>
      <c r="V110" t="s">
        <v>1909</v>
      </c>
      <c r="W110" s="34"/>
    </row>
    <row r="111" spans="1:29" ht="19.5" customHeight="1" x14ac:dyDescent="0.2">
      <c r="A111" s="276"/>
      <c r="B111" s="279"/>
      <c r="C111" s="296"/>
      <c r="D111" s="297"/>
      <c r="E111" s="311"/>
      <c r="F111" s="311"/>
      <c r="G111" s="304"/>
      <c r="H111" s="304"/>
      <c r="I111" s="307"/>
      <c r="J111" s="307"/>
      <c r="K111" s="311"/>
      <c r="L111" s="311"/>
      <c r="M111" s="265"/>
      <c r="N111" s="267"/>
      <c r="O111" s="270"/>
      <c r="P111" s="273"/>
      <c r="V111" t="s">
        <v>1910</v>
      </c>
      <c r="W111" s="34"/>
    </row>
    <row r="112" spans="1:29" ht="19.5" customHeight="1" x14ac:dyDescent="0.2">
      <c r="A112" s="276"/>
      <c r="B112" s="279"/>
      <c r="C112" s="296"/>
      <c r="D112" s="297"/>
      <c r="E112" s="311"/>
      <c r="F112" s="311"/>
      <c r="G112" s="304"/>
      <c r="H112" s="304"/>
      <c r="I112" s="307"/>
      <c r="J112" s="307"/>
      <c r="K112" s="311"/>
      <c r="L112" s="311"/>
      <c r="M112" s="265"/>
      <c r="N112" s="267"/>
      <c r="O112" s="270"/>
      <c r="P112" s="273"/>
      <c r="S112" t="s">
        <v>452</v>
      </c>
      <c r="W112" s="34"/>
    </row>
    <row r="113" spans="1:29" ht="19.5" customHeight="1" x14ac:dyDescent="0.2">
      <c r="A113" s="276"/>
      <c r="B113" s="279"/>
      <c r="C113" s="296"/>
      <c r="D113" s="297"/>
      <c r="E113" s="311"/>
      <c r="F113" s="311"/>
      <c r="G113" s="304"/>
      <c r="H113" s="304"/>
      <c r="I113" s="307"/>
      <c r="J113" s="307"/>
      <c r="K113" s="311"/>
      <c r="L113" s="311"/>
      <c r="M113" s="265"/>
      <c r="N113" s="267"/>
      <c r="O113" s="270"/>
      <c r="P113" s="273"/>
      <c r="T113" t="s">
        <v>1914</v>
      </c>
      <c r="U113" s="316" t="s">
        <v>1915</v>
      </c>
      <c r="V113" s="316"/>
      <c r="W113" s="202" t="s">
        <v>182</v>
      </c>
      <c r="X113" s="244" t="s">
        <v>694</v>
      </c>
      <c r="Y113" s="245">
        <v>1024616</v>
      </c>
      <c r="Z113" s="214" t="s">
        <v>1911</v>
      </c>
      <c r="AA113" s="191"/>
      <c r="AB113" s="191"/>
    </row>
    <row r="114" spans="1:29" ht="19.5" customHeight="1" x14ac:dyDescent="0.2">
      <c r="A114" s="276"/>
      <c r="B114" s="279"/>
      <c r="C114" s="296"/>
      <c r="D114" s="297"/>
      <c r="E114" s="311"/>
      <c r="F114" s="311"/>
      <c r="G114" s="304"/>
      <c r="H114" s="304"/>
      <c r="I114" s="307"/>
      <c r="J114" s="307"/>
      <c r="K114" s="311"/>
      <c r="L114" s="311"/>
      <c r="M114" s="265"/>
      <c r="N114" s="267"/>
      <c r="O114" s="270"/>
      <c r="P114" s="273"/>
      <c r="T114" t="s">
        <v>1913</v>
      </c>
      <c r="U114" s="316" t="s">
        <v>1916</v>
      </c>
      <c r="V114" s="316"/>
      <c r="W114" s="202" t="s">
        <v>182</v>
      </c>
    </row>
    <row r="115" spans="1:29" ht="19.5" customHeight="1" x14ac:dyDescent="0.2">
      <c r="A115" s="276"/>
      <c r="B115" s="279"/>
      <c r="C115" s="296"/>
      <c r="D115" s="297"/>
      <c r="E115" s="311"/>
      <c r="F115" s="311"/>
      <c r="G115" s="304"/>
      <c r="H115" s="304"/>
      <c r="I115" s="307"/>
      <c r="J115" s="307"/>
      <c r="K115" s="311"/>
      <c r="L115" s="311"/>
      <c r="M115" s="265"/>
      <c r="N115" s="267"/>
      <c r="O115" s="270"/>
      <c r="P115" s="273"/>
      <c r="W115" s="34"/>
    </row>
    <row r="116" spans="1:29" ht="19.5" customHeight="1" x14ac:dyDescent="0.2">
      <c r="A116" s="276"/>
      <c r="B116" s="279"/>
      <c r="C116" s="296"/>
      <c r="D116" s="297"/>
      <c r="E116" s="311"/>
      <c r="F116" s="311"/>
      <c r="G116" s="304"/>
      <c r="H116" s="304"/>
      <c r="I116" s="307"/>
      <c r="J116" s="307"/>
      <c r="K116" s="311"/>
      <c r="L116" s="311"/>
      <c r="M116" s="265"/>
      <c r="N116" s="267"/>
      <c r="O116" s="270"/>
      <c r="P116" s="273"/>
      <c r="R116" s="34" t="s">
        <v>145</v>
      </c>
      <c r="S116" s="34" t="s">
        <v>24</v>
      </c>
    </row>
    <row r="117" spans="1:29" ht="19.5" customHeight="1" x14ac:dyDescent="0.2">
      <c r="A117" s="276"/>
      <c r="B117" s="279"/>
      <c r="C117" s="296"/>
      <c r="D117" s="297"/>
      <c r="E117" s="311"/>
      <c r="F117" s="311"/>
      <c r="G117" s="304"/>
      <c r="H117" s="304"/>
      <c r="I117" s="307"/>
      <c r="J117" s="307"/>
      <c r="K117" s="311"/>
      <c r="L117" s="311"/>
      <c r="M117" s="265"/>
      <c r="N117" s="267"/>
      <c r="O117" s="270"/>
      <c r="P117" s="273"/>
      <c r="S117" s="34" t="s">
        <v>189</v>
      </c>
    </row>
    <row r="118" spans="1:29" ht="19.5" customHeight="1" x14ac:dyDescent="0.2">
      <c r="A118" s="276"/>
      <c r="B118" s="279"/>
      <c r="C118" s="296"/>
      <c r="D118" s="297"/>
      <c r="E118" s="311"/>
      <c r="F118" s="311"/>
      <c r="G118" s="304"/>
      <c r="H118" s="304"/>
      <c r="I118" s="307"/>
      <c r="J118" s="307"/>
      <c r="K118" s="311"/>
      <c r="L118" s="311"/>
      <c r="M118" s="265"/>
      <c r="N118" s="267"/>
      <c r="O118" s="270"/>
      <c r="P118" s="273"/>
      <c r="S118" s="34" t="s">
        <v>1899</v>
      </c>
    </row>
    <row r="119" spans="1:29" ht="19.5" customHeight="1" x14ac:dyDescent="0.2">
      <c r="A119" s="276"/>
      <c r="B119" s="279"/>
      <c r="C119" s="296"/>
      <c r="D119" s="297"/>
      <c r="E119" s="311"/>
      <c r="F119" s="311"/>
      <c r="G119" s="304"/>
      <c r="H119" s="304"/>
      <c r="I119" s="307"/>
      <c r="J119" s="307"/>
      <c r="K119" s="311"/>
      <c r="L119" s="311"/>
      <c r="M119" s="265"/>
      <c r="N119" s="267"/>
      <c r="O119" s="270"/>
      <c r="P119" s="273"/>
      <c r="S119" s="34"/>
      <c r="T119" s="34" t="s">
        <v>1900</v>
      </c>
      <c r="U119" s="314" t="s">
        <v>1901</v>
      </c>
      <c r="V119" s="316"/>
      <c r="W119" s="202" t="s">
        <v>182</v>
      </c>
      <c r="X119" s="197" t="s">
        <v>694</v>
      </c>
      <c r="Y119" s="242">
        <v>1024603</v>
      </c>
      <c r="Z119" s="214" t="s">
        <v>1903</v>
      </c>
      <c r="AA119" s="191"/>
      <c r="AB119" s="191"/>
      <c r="AC119" s="191"/>
    </row>
    <row r="120" spans="1:29" ht="19.5" customHeight="1" x14ac:dyDescent="0.2">
      <c r="A120" s="276"/>
      <c r="B120" s="279"/>
      <c r="C120" s="296"/>
      <c r="D120" s="297"/>
      <c r="E120" s="311"/>
      <c r="F120" s="311"/>
      <c r="G120" s="304"/>
      <c r="H120" s="304"/>
      <c r="I120" s="307"/>
      <c r="J120" s="307"/>
      <c r="K120" s="311"/>
      <c r="L120" s="311"/>
      <c r="M120" s="265"/>
      <c r="N120" s="267"/>
      <c r="O120" s="270"/>
      <c r="P120" s="273"/>
      <c r="S120" s="34"/>
      <c r="T120" s="34" t="s">
        <v>1902</v>
      </c>
      <c r="U120" s="314" t="s">
        <v>1904</v>
      </c>
      <c r="V120" s="314"/>
      <c r="W120" s="202" t="s">
        <v>182</v>
      </c>
      <c r="Y120" s="38"/>
    </row>
    <row r="121" spans="1:29" ht="19.5" customHeight="1" x14ac:dyDescent="0.2">
      <c r="A121" s="276"/>
      <c r="B121" s="279"/>
      <c r="C121" s="296"/>
      <c r="D121" s="297"/>
      <c r="E121" s="311"/>
      <c r="F121" s="311"/>
      <c r="G121" s="304"/>
      <c r="H121" s="304"/>
      <c r="I121" s="307"/>
      <c r="J121" s="307"/>
      <c r="K121" s="311"/>
      <c r="L121" s="311"/>
      <c r="M121" s="265"/>
      <c r="N121" s="267"/>
      <c r="O121" s="270"/>
      <c r="P121" s="273"/>
      <c r="R121" t="s">
        <v>225</v>
      </c>
      <c r="S121" s="34" t="s">
        <v>32</v>
      </c>
      <c r="T121" s="34"/>
      <c r="U121" s="168"/>
      <c r="V121" s="168"/>
      <c r="W121" s="34"/>
      <c r="Y121" s="38"/>
    </row>
    <row r="122" spans="1:29" ht="19.5" customHeight="1" x14ac:dyDescent="0.2">
      <c r="A122" s="276"/>
      <c r="B122" s="279"/>
      <c r="C122" s="296"/>
      <c r="D122" s="297"/>
      <c r="E122" s="311"/>
      <c r="F122" s="311"/>
      <c r="G122" s="304"/>
      <c r="H122" s="304"/>
      <c r="I122" s="307"/>
      <c r="J122" s="307"/>
      <c r="K122" s="311"/>
      <c r="L122" s="311"/>
      <c r="M122" s="265"/>
      <c r="N122" s="267"/>
      <c r="O122" s="270"/>
      <c r="P122" s="273"/>
      <c r="S122" s="34" t="s">
        <v>1553</v>
      </c>
      <c r="T122" s="34"/>
      <c r="U122" s="168"/>
      <c r="V122" s="168"/>
      <c r="W122" s="34"/>
      <c r="Y122" s="38"/>
    </row>
    <row r="123" spans="1:29" ht="19.5" customHeight="1" x14ac:dyDescent="0.2">
      <c r="A123" s="276"/>
      <c r="B123" s="279"/>
      <c r="C123" s="296"/>
      <c r="D123" s="297"/>
      <c r="E123" s="311"/>
      <c r="F123" s="311"/>
      <c r="G123" s="304"/>
      <c r="H123" s="304"/>
      <c r="I123" s="307"/>
      <c r="J123" s="307"/>
      <c r="K123" s="311"/>
      <c r="L123" s="311"/>
      <c r="M123" s="265"/>
      <c r="N123" s="267"/>
      <c r="O123" s="270"/>
      <c r="P123" s="273"/>
      <c r="S123" s="34" t="s">
        <v>1912</v>
      </c>
      <c r="T123" s="34"/>
      <c r="U123" s="202" t="s">
        <v>182</v>
      </c>
      <c r="V123" s="197" t="s">
        <v>694</v>
      </c>
      <c r="W123" s="242">
        <v>1024612</v>
      </c>
      <c r="Y123" s="38"/>
    </row>
    <row r="124" spans="1:29" ht="19.5" customHeight="1" x14ac:dyDescent="0.2">
      <c r="A124" s="276"/>
      <c r="B124" s="279"/>
      <c r="C124" s="296"/>
      <c r="D124" s="297"/>
      <c r="E124" s="311"/>
      <c r="F124" s="311"/>
      <c r="G124" s="304"/>
      <c r="H124" s="304"/>
      <c r="I124" s="307"/>
      <c r="J124" s="307"/>
      <c r="K124" s="311"/>
      <c r="L124" s="311"/>
      <c r="M124" s="265"/>
      <c r="N124" s="267"/>
      <c r="O124" s="270"/>
      <c r="P124" s="273"/>
      <c r="R124" t="s">
        <v>975</v>
      </c>
      <c r="S124" s="34" t="s">
        <v>32</v>
      </c>
      <c r="T124" s="34"/>
      <c r="U124" s="34"/>
      <c r="W124" s="38"/>
      <c r="Y124" s="38"/>
    </row>
    <row r="125" spans="1:29" ht="19.5" customHeight="1" x14ac:dyDescent="0.2">
      <c r="A125" s="276"/>
      <c r="B125" s="279"/>
      <c r="C125" s="296"/>
      <c r="D125" s="297"/>
      <c r="E125" s="311"/>
      <c r="F125" s="311"/>
      <c r="G125" s="304"/>
      <c r="H125" s="304"/>
      <c r="I125" s="307"/>
      <c r="J125" s="307"/>
      <c r="K125" s="311"/>
      <c r="L125" s="311"/>
      <c r="M125" s="265"/>
      <c r="N125" s="267"/>
      <c r="O125" s="270"/>
      <c r="P125" s="273"/>
      <c r="S125" s="34" t="s">
        <v>976</v>
      </c>
      <c r="T125" s="34"/>
      <c r="U125" s="34"/>
      <c r="W125" s="38"/>
      <c r="Y125" s="38"/>
    </row>
    <row r="126" spans="1:29" ht="19.5" customHeight="1" x14ac:dyDescent="0.2">
      <c r="A126" s="276"/>
      <c r="B126" s="279"/>
      <c r="C126" s="296"/>
      <c r="D126" s="297"/>
      <c r="E126" s="311"/>
      <c r="F126" s="311"/>
      <c r="G126" s="304"/>
      <c r="H126" s="304"/>
      <c r="I126" s="307"/>
      <c r="J126" s="307"/>
      <c r="K126" s="311"/>
      <c r="L126" s="311"/>
      <c r="M126" s="265"/>
      <c r="N126" s="267"/>
      <c r="O126" s="270"/>
      <c r="P126" s="273"/>
      <c r="S126" s="34" t="s">
        <v>1917</v>
      </c>
      <c r="T126" s="34"/>
      <c r="U126" s="202" t="s">
        <v>182</v>
      </c>
      <c r="W126" s="38"/>
      <c r="Y126" s="38"/>
    </row>
    <row r="127" spans="1:29" ht="19.5" customHeight="1" x14ac:dyDescent="0.2">
      <c r="A127" s="276"/>
      <c r="B127" s="279"/>
      <c r="C127" s="296"/>
      <c r="D127" s="297"/>
      <c r="E127" s="311"/>
      <c r="F127" s="311"/>
      <c r="G127" s="304"/>
      <c r="H127" s="304"/>
      <c r="I127" s="307"/>
      <c r="J127" s="307"/>
      <c r="K127" s="311"/>
      <c r="L127" s="311"/>
      <c r="M127" s="265"/>
      <c r="N127" s="267"/>
      <c r="O127" s="270"/>
      <c r="P127" s="273"/>
      <c r="R127" t="s">
        <v>1870</v>
      </c>
      <c r="S127" s="34" t="s">
        <v>33</v>
      </c>
      <c r="T127" s="34"/>
      <c r="U127" s="34"/>
      <c r="W127" s="38"/>
      <c r="Y127" s="38"/>
    </row>
    <row r="128" spans="1:29" ht="19.5" customHeight="1" x14ac:dyDescent="0.2">
      <c r="A128" s="276"/>
      <c r="B128" s="279"/>
      <c r="C128" s="296"/>
      <c r="D128" s="297"/>
      <c r="E128" s="311"/>
      <c r="F128" s="311"/>
      <c r="G128" s="304"/>
      <c r="H128" s="304"/>
      <c r="I128" s="307"/>
      <c r="J128" s="307"/>
      <c r="K128" s="311"/>
      <c r="L128" s="311"/>
      <c r="M128" s="265"/>
      <c r="N128" s="267"/>
      <c r="O128" s="270"/>
      <c r="P128" s="273"/>
      <c r="S128" s="34" t="s">
        <v>1871</v>
      </c>
      <c r="T128" s="34"/>
      <c r="U128" s="34"/>
      <c r="W128" s="38"/>
      <c r="Y128" s="38"/>
    </row>
    <row r="129" spans="1:25" ht="19.5" customHeight="1" x14ac:dyDescent="0.2">
      <c r="A129" s="276"/>
      <c r="B129" s="279"/>
      <c r="C129" s="296"/>
      <c r="D129" s="297"/>
      <c r="E129" s="311"/>
      <c r="F129" s="311"/>
      <c r="G129" s="304"/>
      <c r="H129" s="304"/>
      <c r="I129" s="307"/>
      <c r="J129" s="307"/>
      <c r="K129" s="311"/>
      <c r="L129" s="311"/>
      <c r="M129" s="265"/>
      <c r="N129" s="267"/>
      <c r="O129" s="270"/>
      <c r="P129" s="273"/>
      <c r="S129" s="34" t="s">
        <v>1920</v>
      </c>
      <c r="T129" s="34"/>
      <c r="U129" s="34"/>
      <c r="V129" s="202" t="s">
        <v>182</v>
      </c>
      <c r="W129" s="243" t="s">
        <v>1922</v>
      </c>
      <c r="X129" s="191"/>
      <c r="Y129" s="38"/>
    </row>
    <row r="130" spans="1:25" ht="19.5" customHeight="1" x14ac:dyDescent="0.2">
      <c r="A130" s="276"/>
      <c r="B130" s="279"/>
      <c r="C130" s="296"/>
      <c r="D130" s="297"/>
      <c r="E130" s="311"/>
      <c r="F130" s="311"/>
      <c r="G130" s="304"/>
      <c r="H130" s="304"/>
      <c r="I130" s="307"/>
      <c r="J130" s="307"/>
      <c r="K130" s="311"/>
      <c r="L130" s="311"/>
      <c r="M130" s="265"/>
      <c r="N130" s="267"/>
      <c r="O130" s="270"/>
      <c r="P130" s="273"/>
      <c r="S130" s="34" t="s">
        <v>1918</v>
      </c>
      <c r="T130" s="34"/>
      <c r="U130" s="34"/>
      <c r="V130" s="202" t="s">
        <v>182</v>
      </c>
      <c r="W130" s="38"/>
      <c r="Y130" s="38"/>
    </row>
    <row r="131" spans="1:25" ht="19.5" customHeight="1" x14ac:dyDescent="0.2">
      <c r="A131" s="276"/>
      <c r="B131" s="279"/>
      <c r="C131" s="296"/>
      <c r="D131" s="297"/>
      <c r="E131" s="311"/>
      <c r="F131" s="311"/>
      <c r="G131" s="304"/>
      <c r="H131" s="304"/>
      <c r="I131" s="307"/>
      <c r="J131" s="307"/>
      <c r="K131" s="311"/>
      <c r="L131" s="311"/>
      <c r="M131" s="265"/>
      <c r="N131" s="267"/>
      <c r="O131" s="270"/>
      <c r="P131" s="273"/>
      <c r="S131" s="34"/>
      <c r="T131" s="34" t="s">
        <v>1921</v>
      </c>
      <c r="U131" s="34"/>
      <c r="V131" s="191" t="s">
        <v>1919</v>
      </c>
      <c r="W131" s="243"/>
      <c r="X131" s="191"/>
      <c r="Y131" s="38"/>
    </row>
    <row r="132" spans="1:25" ht="19.5" customHeight="1" x14ac:dyDescent="0.2">
      <c r="A132" s="277"/>
      <c r="B132" s="280"/>
      <c r="C132" s="298"/>
      <c r="D132" s="299"/>
      <c r="E132" s="312"/>
      <c r="F132" s="312"/>
      <c r="G132" s="305"/>
      <c r="H132" s="305"/>
      <c r="I132" s="308"/>
      <c r="J132" s="308"/>
      <c r="K132" s="312"/>
      <c r="L132" s="312"/>
      <c r="M132" s="264"/>
      <c r="N132" s="268"/>
      <c r="O132" s="271"/>
      <c r="P132" s="274"/>
      <c r="Q132" s="62">
        <v>0.29166666666666669</v>
      </c>
      <c r="S132" s="34"/>
    </row>
    <row r="133" spans="1:25" ht="19.5" customHeight="1" x14ac:dyDescent="0.2">
      <c r="A133" s="35" t="s">
        <v>34</v>
      </c>
      <c r="B133" s="36">
        <f>SUM(B100+1)</f>
        <v>45927</v>
      </c>
      <c r="C133" s="114"/>
      <c r="D133" s="112"/>
      <c r="E133" s="135"/>
      <c r="F133" s="101"/>
      <c r="G133" s="101"/>
      <c r="H133" s="101"/>
      <c r="I133" s="101"/>
      <c r="J133" s="101"/>
      <c r="K133" s="101"/>
      <c r="L133" s="104"/>
      <c r="M133" s="103"/>
      <c r="N133" s="103"/>
      <c r="O133" s="103"/>
      <c r="P133" s="103"/>
    </row>
    <row r="134" spans="1:25" ht="19.5" customHeight="1" x14ac:dyDescent="0.2">
      <c r="A134" s="37" t="s">
        <v>35</v>
      </c>
      <c r="B134" s="36">
        <f>SUM(B133+1)</f>
        <v>45928</v>
      </c>
      <c r="C134" s="115"/>
      <c r="D134" s="113"/>
      <c r="E134" s="102"/>
      <c r="F134" s="103"/>
      <c r="G134" s="103"/>
      <c r="H134" s="103"/>
      <c r="I134" s="103"/>
      <c r="J134" s="103"/>
      <c r="K134" s="103"/>
      <c r="L134" s="105"/>
      <c r="M134" s="103"/>
      <c r="N134" s="103"/>
      <c r="O134" s="103"/>
      <c r="P134" s="103"/>
    </row>
    <row r="135" spans="1:25" ht="30" customHeight="1" x14ac:dyDescent="0.2">
      <c r="A135" s="38"/>
      <c r="B135" s="38"/>
      <c r="C135" s="38"/>
      <c r="D135" s="38"/>
      <c r="E135" s="39"/>
      <c r="F135" s="40"/>
      <c r="G135" s="40"/>
      <c r="H135" s="38"/>
      <c r="I135" s="38"/>
      <c r="J135" s="38"/>
      <c r="K135" s="41"/>
      <c r="L135" s="41"/>
      <c r="M135" s="41"/>
      <c r="N135" s="38"/>
    </row>
    <row r="136" spans="1:25" ht="30.75" customHeight="1" x14ac:dyDescent="0.2">
      <c r="A136" s="38"/>
      <c r="B136" s="38"/>
      <c r="C136" s="38"/>
      <c r="D136" s="38"/>
      <c r="F136" s="38"/>
      <c r="G136" s="38"/>
      <c r="H136" s="38"/>
      <c r="I136" s="38"/>
      <c r="J136" s="281" t="s">
        <v>36</v>
      </c>
      <c r="K136" s="281"/>
      <c r="L136" s="281"/>
      <c r="M136" s="108">
        <f>SUM(M9+M35+M59+M77+M100+M133+M134)</f>
        <v>0</v>
      </c>
      <c r="N136" s="110">
        <f>SUM(N9+N35+N59+N77+N100+N133+N134)</f>
        <v>0.89513888888888915</v>
      </c>
      <c r="O136" s="109">
        <f>SUM(O9+O35+O59+O77+O100+O133+O134)</f>
        <v>0.79166666666666652</v>
      </c>
      <c r="P136" s="111">
        <f>SUM(P9+P35+P59+P77+P100+P133+P134)</f>
        <v>1.6868055555555557</v>
      </c>
    </row>
    <row r="137" spans="1:25" ht="30.75" customHeight="1" x14ac:dyDescent="0.2">
      <c r="A137" s="38"/>
      <c r="B137" s="38"/>
      <c r="C137" s="38"/>
      <c r="D137" s="38"/>
      <c r="F137" s="38"/>
      <c r="G137" s="38"/>
      <c r="H137" s="38"/>
      <c r="I137" s="38"/>
      <c r="J137" s="281" t="s">
        <v>37</v>
      </c>
      <c r="K137" s="281"/>
      <c r="L137" s="282"/>
      <c r="M137" s="42"/>
      <c r="N137" s="51">
        <f>SUM(Q9:Q134)</f>
        <v>1.4583333333333335</v>
      </c>
      <c r="O137" s="43"/>
    </row>
    <row r="138" spans="1:25" ht="30.75" customHeight="1" x14ac:dyDescent="0.2">
      <c r="A138" s="38"/>
      <c r="B138" s="38"/>
      <c r="C138" s="38"/>
      <c r="D138" s="38"/>
      <c r="F138" s="38"/>
      <c r="G138" s="38"/>
      <c r="H138" s="38"/>
      <c r="I138" s="38"/>
      <c r="J138" s="281" t="s">
        <v>38</v>
      </c>
      <c r="K138" s="281"/>
      <c r="L138" s="282"/>
      <c r="M138" s="42"/>
      <c r="N138" s="51">
        <f>SUM(P136-N137)</f>
        <v>0.22847222222222219</v>
      </c>
      <c r="O138" s="43"/>
    </row>
    <row r="139" spans="1:25" ht="30.75" customHeight="1" x14ac:dyDescent="0.2">
      <c r="A139" s="38"/>
      <c r="B139" s="38"/>
      <c r="C139" s="38"/>
      <c r="D139" s="38"/>
      <c r="F139" s="38"/>
      <c r="G139" s="38"/>
      <c r="H139" s="38"/>
      <c r="I139" s="38"/>
      <c r="J139" s="281" t="s">
        <v>39</v>
      </c>
      <c r="K139" s="281"/>
      <c r="L139" s="282"/>
      <c r="M139" s="42"/>
      <c r="N139" s="51">
        <f>'SEM38'!N96</f>
        <v>12.217361111111114</v>
      </c>
      <c r="O139" s="43"/>
    </row>
    <row r="140" spans="1:25" ht="30.75" customHeight="1" x14ac:dyDescent="0.2">
      <c r="H140" s="38"/>
      <c r="I140" s="38"/>
      <c r="J140" s="281" t="s">
        <v>40</v>
      </c>
      <c r="K140" s="281"/>
      <c r="L140" s="282"/>
      <c r="M140" s="44"/>
      <c r="N140" s="52">
        <f>N138+N139</f>
        <v>12.445833333333336</v>
      </c>
      <c r="O140" s="45"/>
    </row>
    <row r="147" spans="6:9" x14ac:dyDescent="0.2">
      <c r="F147" s="38"/>
      <c r="G147" s="38"/>
      <c r="H147" s="38"/>
      <c r="I147" s="38"/>
    </row>
    <row r="148" spans="6:9" x14ac:dyDescent="0.2">
      <c r="F148" s="38"/>
      <c r="G148" s="38"/>
      <c r="H148" s="38"/>
      <c r="I148" s="38"/>
    </row>
    <row r="149" spans="6:9" x14ac:dyDescent="0.2">
      <c r="F149" s="38"/>
      <c r="G149" s="38"/>
      <c r="H149" s="38"/>
      <c r="I149" s="38"/>
    </row>
    <row r="150" spans="6:9" x14ac:dyDescent="0.2">
      <c r="F150" s="38"/>
      <c r="G150" s="38"/>
      <c r="H150" s="38"/>
      <c r="I150" s="38"/>
    </row>
    <row r="151" spans="6:9" x14ac:dyDescent="0.2">
      <c r="F151" s="38"/>
      <c r="G151" s="38"/>
      <c r="H151" s="38"/>
      <c r="I151" s="38"/>
    </row>
    <row r="152" spans="6:9" x14ac:dyDescent="0.2">
      <c r="F152" s="38"/>
      <c r="G152" s="38"/>
      <c r="H152" s="38"/>
      <c r="I152" s="38"/>
    </row>
  </sheetData>
  <mergeCells count="111">
    <mergeCell ref="N100:N132"/>
    <mergeCell ref="O100:O132"/>
    <mergeCell ref="P100:P132"/>
    <mergeCell ref="M59:M76"/>
    <mergeCell ref="N59:N76"/>
    <mergeCell ref="O59:O76"/>
    <mergeCell ref="P59:P76"/>
    <mergeCell ref="M77:M99"/>
    <mergeCell ref="U63:V63"/>
    <mergeCell ref="U67:V67"/>
    <mergeCell ref="T103:U103"/>
    <mergeCell ref="U108:V108"/>
    <mergeCell ref="U119:V119"/>
    <mergeCell ref="U120:V120"/>
    <mergeCell ref="U113:V113"/>
    <mergeCell ref="U114:V114"/>
    <mergeCell ref="J100:J132"/>
    <mergeCell ref="J77:J99"/>
    <mergeCell ref="J59:J76"/>
    <mergeCell ref="J35:J58"/>
    <mergeCell ref="M100:M132"/>
    <mergeCell ref="J9:J34"/>
    <mergeCell ref="I9:I34"/>
    <mergeCell ref="I35:I58"/>
    <mergeCell ref="I59:I76"/>
    <mergeCell ref="I77:I99"/>
    <mergeCell ref="I100:I132"/>
    <mergeCell ref="M35:M58"/>
    <mergeCell ref="L35:L58"/>
    <mergeCell ref="L59:L76"/>
    <mergeCell ref="L77:L99"/>
    <mergeCell ref="L100:L132"/>
    <mergeCell ref="K9:K34"/>
    <mergeCell ref="K35:K58"/>
    <mergeCell ref="K59:K76"/>
    <mergeCell ref="K77:K99"/>
    <mergeCell ref="K100:K132"/>
    <mergeCell ref="F100:F132"/>
    <mergeCell ref="F77:F99"/>
    <mergeCell ref="F59:F76"/>
    <mergeCell ref="F35:F58"/>
    <mergeCell ref="F9:F34"/>
    <mergeCell ref="H100:H132"/>
    <mergeCell ref="H77:H99"/>
    <mergeCell ref="H59:H76"/>
    <mergeCell ref="H35:H58"/>
    <mergeCell ref="G100:G132"/>
    <mergeCell ref="G35:G58"/>
    <mergeCell ref="G59:G76"/>
    <mergeCell ref="G77:G99"/>
    <mergeCell ref="Q6:Q7"/>
    <mergeCell ref="A1:N1"/>
    <mergeCell ref="G6:H6"/>
    <mergeCell ref="I6:J6"/>
    <mergeCell ref="K6:L6"/>
    <mergeCell ref="M6:P6"/>
    <mergeCell ref="M9:M34"/>
    <mergeCell ref="N9:N34"/>
    <mergeCell ref="O9:O34"/>
    <mergeCell ref="P9:P34"/>
    <mergeCell ref="E9:E34"/>
    <mergeCell ref="H9:H34"/>
    <mergeCell ref="G9:G34"/>
    <mergeCell ref="L9:L34"/>
    <mergeCell ref="J140:L140"/>
    <mergeCell ref="J136:L136"/>
    <mergeCell ref="J137:L137"/>
    <mergeCell ref="J138:L138"/>
    <mergeCell ref="J139:L139"/>
    <mergeCell ref="A100:A132"/>
    <mergeCell ref="B9:B34"/>
    <mergeCell ref="B35:B58"/>
    <mergeCell ref="B59:B76"/>
    <mergeCell ref="B77:B99"/>
    <mergeCell ref="B100:B132"/>
    <mergeCell ref="A9:A34"/>
    <mergeCell ref="A35:A58"/>
    <mergeCell ref="A59:A76"/>
    <mergeCell ref="A77:A99"/>
    <mergeCell ref="C9:D34"/>
    <mergeCell ref="C35:D58"/>
    <mergeCell ref="C59:D76"/>
    <mergeCell ref="C77:D99"/>
    <mergeCell ref="C100:D132"/>
    <mergeCell ref="E35:E58"/>
    <mergeCell ref="E59:E76"/>
    <mergeCell ref="E77:E99"/>
    <mergeCell ref="E100:E132"/>
    <mergeCell ref="U12:V12"/>
    <mergeCell ref="U17:V17"/>
    <mergeCell ref="U38:V38"/>
    <mergeCell ref="N77:N99"/>
    <mergeCell ref="O77:O99"/>
    <mergeCell ref="P77:P99"/>
    <mergeCell ref="T55:U55"/>
    <mergeCell ref="T56:U56"/>
    <mergeCell ref="U39:V39"/>
    <mergeCell ref="U45:V45"/>
    <mergeCell ref="U52:V52"/>
    <mergeCell ref="U53:V53"/>
    <mergeCell ref="U54:V54"/>
    <mergeCell ref="U46:V46"/>
    <mergeCell ref="U62:V62"/>
    <mergeCell ref="T80:U80"/>
    <mergeCell ref="U86:V86"/>
    <mergeCell ref="U85:V85"/>
    <mergeCell ref="U97:V97"/>
    <mergeCell ref="U98:V98"/>
    <mergeCell ref="N35:N58"/>
    <mergeCell ref="O35:O58"/>
    <mergeCell ref="P35:P58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0" orientation="landscape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3"/>
  <dimension ref="A1:F55"/>
  <sheetViews>
    <sheetView zoomScaleNormal="100" workbookViewId="0">
      <selection activeCell="E27" sqref="E27"/>
    </sheetView>
  </sheetViews>
  <sheetFormatPr defaultColWidth="11.42578125" defaultRowHeight="12.75" x14ac:dyDescent="0.2"/>
  <cols>
    <col min="1" max="1" width="15.7109375" bestFit="1" customWidth="1"/>
    <col min="3" max="3" width="14.5703125" bestFit="1" customWidth="1"/>
    <col min="4" max="4" width="14.42578125" bestFit="1" customWidth="1"/>
  </cols>
  <sheetData>
    <row r="1" spans="1:5" x14ac:dyDescent="0.2">
      <c r="A1" t="s">
        <v>65</v>
      </c>
      <c r="B1" s="118" t="s">
        <v>116</v>
      </c>
      <c r="D1" s="54"/>
      <c r="E1" s="100">
        <v>44474</v>
      </c>
    </row>
    <row r="3" spans="1:5" ht="13.5" thickBot="1" x14ac:dyDescent="0.25">
      <c r="D3" s="54"/>
    </row>
    <row r="4" spans="1:5" ht="13.5" thickBot="1" x14ac:dyDescent="0.25">
      <c r="A4" s="66" t="s">
        <v>67</v>
      </c>
      <c r="B4" s="67" t="s">
        <v>68</v>
      </c>
      <c r="C4" s="67" t="s">
        <v>69</v>
      </c>
      <c r="D4" s="68" t="s">
        <v>70</v>
      </c>
    </row>
    <row r="5" spans="1:5" x14ac:dyDescent="0.2">
      <c r="A5" s="69"/>
      <c r="B5" s="70"/>
      <c r="C5" s="70"/>
      <c r="D5" s="71"/>
    </row>
    <row r="6" spans="1:5" x14ac:dyDescent="0.2">
      <c r="A6" s="97" t="s">
        <v>117</v>
      </c>
      <c r="B6" s="73">
        <v>27</v>
      </c>
      <c r="C6" s="119" t="s">
        <v>118</v>
      </c>
      <c r="D6" s="98">
        <f>'SEM27'!N160</f>
        <v>9.9305555555555536E-2</v>
      </c>
    </row>
    <row r="7" spans="1:5" x14ac:dyDescent="0.2">
      <c r="A7" s="97"/>
      <c r="B7" s="73">
        <v>28</v>
      </c>
      <c r="C7" s="119" t="s">
        <v>118</v>
      </c>
      <c r="D7" s="98">
        <f>'SEM28'!N87</f>
        <v>0.32222222222222219</v>
      </c>
    </row>
    <row r="8" spans="1:5" x14ac:dyDescent="0.2">
      <c r="A8" s="97"/>
      <c r="B8" s="73">
        <v>29</v>
      </c>
      <c r="C8" s="119" t="s">
        <v>118</v>
      </c>
      <c r="D8" s="98">
        <f>'SEM29'!N36</f>
        <v>0.17152777777777795</v>
      </c>
    </row>
    <row r="9" spans="1:5" x14ac:dyDescent="0.2">
      <c r="A9" s="97"/>
      <c r="B9" s="73">
        <v>30</v>
      </c>
      <c r="C9" s="119" t="s">
        <v>118</v>
      </c>
      <c r="D9" s="98">
        <f>'SEM30'!N86</f>
        <v>0.42986111111111125</v>
      </c>
    </row>
    <row r="10" spans="1:5" x14ac:dyDescent="0.2">
      <c r="A10" s="97"/>
      <c r="B10" s="73">
        <v>31</v>
      </c>
      <c r="C10" s="119" t="s">
        <v>118</v>
      </c>
      <c r="D10" s="98">
        <f>'SEM31'!N119</f>
        <v>0.28750000000000009</v>
      </c>
    </row>
    <row r="11" spans="1:5" x14ac:dyDescent="0.2">
      <c r="A11" s="97"/>
      <c r="B11" s="73"/>
      <c r="C11" s="140"/>
      <c r="D11" s="99"/>
    </row>
    <row r="12" spans="1:5" x14ac:dyDescent="0.2">
      <c r="A12" s="97" t="s">
        <v>119</v>
      </c>
      <c r="B12" s="73">
        <v>32</v>
      </c>
      <c r="C12" s="119" t="s">
        <v>118</v>
      </c>
      <c r="D12" s="98">
        <f>'SEM32'!N43</f>
        <v>7.6388888888888951E-2</v>
      </c>
    </row>
    <row r="13" spans="1:5" x14ac:dyDescent="0.2">
      <c r="A13" s="97"/>
      <c r="B13" s="73">
        <v>33</v>
      </c>
      <c r="C13" s="119" t="s">
        <v>120</v>
      </c>
      <c r="D13" s="98">
        <f>'SEM33'!N24</f>
        <v>0</v>
      </c>
    </row>
    <row r="14" spans="1:5" x14ac:dyDescent="0.2">
      <c r="A14" s="97"/>
      <c r="B14" s="73">
        <v>34</v>
      </c>
      <c r="C14" s="119" t="s">
        <v>120</v>
      </c>
      <c r="D14" s="98">
        <f>'SEM34'!N24</f>
        <v>0</v>
      </c>
    </row>
    <row r="15" spans="1:5" x14ac:dyDescent="0.2">
      <c r="A15" s="97"/>
      <c r="B15" s="73">
        <v>35</v>
      </c>
      <c r="C15" s="119" t="s">
        <v>120</v>
      </c>
      <c r="D15" s="98">
        <f>'SEM35'!N24</f>
        <v>0</v>
      </c>
    </row>
    <row r="16" spans="1:5" x14ac:dyDescent="0.2">
      <c r="A16" s="97"/>
      <c r="B16" s="73"/>
      <c r="C16" s="140"/>
      <c r="D16" s="98"/>
    </row>
    <row r="17" spans="1:5" x14ac:dyDescent="0.2">
      <c r="A17" s="97" t="s">
        <v>121</v>
      </c>
      <c r="B17" s="73">
        <v>36</v>
      </c>
      <c r="C17" s="119" t="s">
        <v>118</v>
      </c>
      <c r="D17" s="98">
        <f>'SEM36'!N119</f>
        <v>0.4027777777777779</v>
      </c>
    </row>
    <row r="18" spans="1:5" x14ac:dyDescent="0.2">
      <c r="A18" s="97"/>
      <c r="B18" s="73">
        <v>37</v>
      </c>
      <c r="C18" s="119" t="s">
        <v>118</v>
      </c>
      <c r="D18" s="98">
        <f>'SEM37'!N90</f>
        <v>0.25069444444444455</v>
      </c>
    </row>
    <row r="19" spans="1:5" x14ac:dyDescent="0.2">
      <c r="A19" s="97"/>
      <c r="B19" s="73">
        <v>38</v>
      </c>
      <c r="C19" s="119" t="s">
        <v>122</v>
      </c>
      <c r="D19" s="98">
        <f>'SEM38'!N94</f>
        <v>0.28402777777777755</v>
      </c>
    </row>
    <row r="20" spans="1:5" x14ac:dyDescent="0.2">
      <c r="A20" s="97"/>
      <c r="B20" s="73">
        <v>39</v>
      </c>
      <c r="C20" s="119" t="s">
        <v>118</v>
      </c>
      <c r="D20" s="98">
        <f>'SEM39'!N138</f>
        <v>0.22847222222222219</v>
      </c>
    </row>
    <row r="21" spans="1:5" x14ac:dyDescent="0.2">
      <c r="A21" s="97"/>
      <c r="B21" s="73"/>
      <c r="C21" s="73"/>
      <c r="D21" s="99"/>
    </row>
    <row r="22" spans="1:5" x14ac:dyDescent="0.2">
      <c r="A22" s="97"/>
      <c r="B22" s="73"/>
      <c r="C22" s="73"/>
      <c r="D22" s="99"/>
    </row>
    <row r="23" spans="1:5" x14ac:dyDescent="0.2">
      <c r="A23" s="97"/>
      <c r="B23" s="73"/>
      <c r="C23" s="73"/>
      <c r="D23" s="99"/>
    </row>
    <row r="24" spans="1:5" x14ac:dyDescent="0.2">
      <c r="A24" s="97"/>
      <c r="B24" s="73"/>
      <c r="C24" s="73"/>
      <c r="D24" s="98"/>
    </row>
    <row r="25" spans="1:5" x14ac:dyDescent="0.2">
      <c r="A25" s="94"/>
      <c r="B25" s="95"/>
      <c r="C25" s="95"/>
      <c r="D25" s="96"/>
    </row>
    <row r="26" spans="1:5" x14ac:dyDescent="0.2">
      <c r="A26" s="72"/>
      <c r="B26" s="73"/>
      <c r="C26" s="73" t="s">
        <v>9</v>
      </c>
      <c r="D26" s="74">
        <f>SUM(D6:D22)</f>
        <v>2.552777777777778</v>
      </c>
      <c r="E26" s="34"/>
    </row>
    <row r="27" spans="1:5" ht="13.5" thickBot="1" x14ac:dyDescent="0.25">
      <c r="A27" s="92"/>
      <c r="B27" s="76"/>
      <c r="C27" s="76"/>
      <c r="D27" s="93"/>
    </row>
    <row r="28" spans="1:5" x14ac:dyDescent="0.2">
      <c r="B28" s="91"/>
      <c r="D28" s="54"/>
    </row>
    <row r="29" spans="1:5" x14ac:dyDescent="0.2">
      <c r="B29" s="91"/>
      <c r="D29" s="54"/>
    </row>
    <row r="30" spans="1:5" x14ac:dyDescent="0.2">
      <c r="B30" s="91"/>
      <c r="D30" s="54"/>
    </row>
    <row r="55" spans="6:6" x14ac:dyDescent="0.2">
      <c r="F55" s="100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>
    <oddHeader>&amp;L&amp;G</oddHeader>
  </headerFooter>
  <legacyDrawingHF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Feuil86">
    <pageSetUpPr fitToPage="1"/>
  </sheetPr>
  <dimension ref="A1:AB140"/>
  <sheetViews>
    <sheetView topLeftCell="A3" zoomScale="90" workbookViewId="0">
      <selection activeCell="S64" sqref="S64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4.140625" customWidth="1"/>
    <col min="22" max="22" width="14" customWidth="1"/>
    <col min="23" max="23" width="13.7109375" customWidth="1"/>
    <col min="24" max="24" width="12.7109375" customWidth="1"/>
  </cols>
  <sheetData>
    <row r="1" spans="1:23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3" ht="60.6" hidden="1" customHeight="1" x14ac:dyDescent="0.2"/>
    <row r="3" spans="1:23" s="3" customFormat="1" ht="12.75" customHeight="1" x14ac:dyDescent="0.2">
      <c r="K3" s="4"/>
      <c r="L3" s="4"/>
      <c r="M3" s="4"/>
      <c r="O3" s="5"/>
      <c r="P3" s="5"/>
      <c r="Q3" s="60"/>
    </row>
    <row r="4" spans="1:23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3" ht="39" customHeight="1" x14ac:dyDescent="0.2">
      <c r="A5" s="12" t="s">
        <v>123</v>
      </c>
      <c r="B5" s="13" t="s">
        <v>3</v>
      </c>
      <c r="C5" s="14">
        <f>SUM('SEM39'!B134+1)</f>
        <v>45929</v>
      </c>
      <c r="D5" s="15" t="s">
        <v>4</v>
      </c>
      <c r="E5" s="16">
        <f>SUM(B122)</f>
        <v>45935</v>
      </c>
      <c r="F5" s="17"/>
      <c r="G5" s="17"/>
      <c r="H5" s="17"/>
      <c r="I5" s="17"/>
      <c r="J5" s="17"/>
      <c r="K5" s="18"/>
      <c r="L5" s="18"/>
      <c r="P5" s="19"/>
    </row>
    <row r="6" spans="1:23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3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3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3" ht="19.5" customHeight="1" x14ac:dyDescent="0.2">
      <c r="A9" s="275" t="s">
        <v>20</v>
      </c>
      <c r="B9" s="278">
        <f>SUM(C5)</f>
        <v>45929</v>
      </c>
      <c r="C9" s="294" t="s">
        <v>1928</v>
      </c>
      <c r="D9" s="295"/>
      <c r="E9" s="310"/>
      <c r="F9" s="310"/>
      <c r="G9" s="303">
        <v>0.32777777777777778</v>
      </c>
      <c r="H9" s="303">
        <v>0.52083333333333337</v>
      </c>
      <c r="I9" s="306">
        <v>0.5625</v>
      </c>
      <c r="J9" s="306">
        <v>0.70833333333333337</v>
      </c>
      <c r="K9" s="310"/>
      <c r="L9" s="310"/>
      <c r="M9" s="263">
        <f>(F9-E9)+(L9-K9)</f>
        <v>0</v>
      </c>
      <c r="N9" s="266">
        <f>(H9-G9)</f>
        <v>0.19305555555555559</v>
      </c>
      <c r="O9" s="269">
        <f>(J9-I9)</f>
        <v>0.14583333333333337</v>
      </c>
      <c r="P9" s="272">
        <f>SUM(M9:O31)</f>
        <v>0.33888888888888896</v>
      </c>
      <c r="R9" t="s">
        <v>1870</v>
      </c>
      <c r="S9" s="34" t="s">
        <v>25</v>
      </c>
      <c r="T9" s="34"/>
      <c r="U9" s="34"/>
      <c r="W9" s="34"/>
    </row>
    <row r="10" spans="1:23" ht="19.5" customHeight="1" x14ac:dyDescent="0.2">
      <c r="A10" s="276"/>
      <c r="B10" s="279"/>
      <c r="C10" s="296"/>
      <c r="D10" s="297"/>
      <c r="E10" s="311"/>
      <c r="F10" s="311"/>
      <c r="G10" s="304"/>
      <c r="H10" s="304"/>
      <c r="I10" s="307"/>
      <c r="J10" s="307"/>
      <c r="K10" s="311"/>
      <c r="L10" s="311"/>
      <c r="M10" s="265"/>
      <c r="N10" s="267"/>
      <c r="O10" s="270"/>
      <c r="P10" s="273"/>
      <c r="S10" s="34" t="s">
        <v>1871</v>
      </c>
      <c r="T10" s="34"/>
      <c r="U10" s="34"/>
      <c r="W10" s="34"/>
    </row>
    <row r="11" spans="1:23" ht="19.5" customHeight="1" x14ac:dyDescent="0.2">
      <c r="A11" s="276"/>
      <c r="B11" s="279"/>
      <c r="C11" s="296"/>
      <c r="D11" s="297"/>
      <c r="E11" s="311"/>
      <c r="F11" s="311"/>
      <c r="G11" s="304"/>
      <c r="H11" s="304"/>
      <c r="I11" s="307"/>
      <c r="J11" s="307"/>
      <c r="K11" s="311"/>
      <c r="L11" s="311"/>
      <c r="M11" s="265"/>
      <c r="N11" s="267"/>
      <c r="O11" s="270"/>
      <c r="P11" s="273"/>
      <c r="S11" s="34" t="s">
        <v>1923</v>
      </c>
      <c r="T11" s="34"/>
      <c r="U11" s="34"/>
      <c r="W11" s="202" t="s">
        <v>182</v>
      </c>
    </row>
    <row r="12" spans="1:23" ht="19.5" customHeight="1" x14ac:dyDescent="0.2">
      <c r="A12" s="276"/>
      <c r="B12" s="279"/>
      <c r="C12" s="296"/>
      <c r="D12" s="297"/>
      <c r="E12" s="311"/>
      <c r="F12" s="311"/>
      <c r="G12" s="304"/>
      <c r="H12" s="304"/>
      <c r="I12" s="307"/>
      <c r="J12" s="307"/>
      <c r="K12" s="311"/>
      <c r="L12" s="311"/>
      <c r="M12" s="265"/>
      <c r="N12" s="267"/>
      <c r="O12" s="270"/>
      <c r="P12" s="273"/>
      <c r="S12" s="34"/>
      <c r="T12" s="34" t="s">
        <v>1924</v>
      </c>
      <c r="U12" s="34"/>
      <c r="V12" s="202" t="s">
        <v>182</v>
      </c>
      <c r="W12" s="34"/>
    </row>
    <row r="13" spans="1:23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11"/>
      <c r="L13" s="311"/>
      <c r="M13" s="265"/>
      <c r="N13" s="267"/>
      <c r="O13" s="270"/>
      <c r="P13" s="273"/>
      <c r="S13" s="34" t="s">
        <v>1926</v>
      </c>
      <c r="T13" s="34"/>
      <c r="U13" s="34"/>
      <c r="V13" s="202" t="s">
        <v>182</v>
      </c>
    </row>
    <row r="14" spans="1:23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S14" s="34" t="s">
        <v>1927</v>
      </c>
      <c r="T14" s="34"/>
      <c r="U14" s="34"/>
      <c r="V14" s="202" t="s">
        <v>182</v>
      </c>
    </row>
    <row r="15" spans="1:23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265"/>
      <c r="N15" s="267"/>
      <c r="O15" s="270"/>
      <c r="P15" s="273"/>
      <c r="R15" t="s">
        <v>1336</v>
      </c>
      <c r="S15" s="34" t="s">
        <v>58</v>
      </c>
      <c r="W15" s="34"/>
    </row>
    <row r="16" spans="1:23" ht="19.5" customHeight="1" x14ac:dyDescent="0.2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11"/>
      <c r="L16" s="311"/>
      <c r="M16" s="265"/>
      <c r="N16" s="267"/>
      <c r="O16" s="270"/>
      <c r="P16" s="273"/>
      <c r="S16" t="s">
        <v>1337</v>
      </c>
      <c r="W16" s="34"/>
    </row>
    <row r="17" spans="1:25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265"/>
      <c r="N17" s="267"/>
      <c r="O17" s="270"/>
      <c r="P17" s="273"/>
      <c r="S17" t="s">
        <v>914</v>
      </c>
      <c r="W17" s="34"/>
    </row>
    <row r="18" spans="1:25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T18" t="s">
        <v>631</v>
      </c>
      <c r="U18" s="316" t="s">
        <v>1755</v>
      </c>
      <c r="V18" s="316"/>
      <c r="W18" s="202" t="s">
        <v>182</v>
      </c>
      <c r="X18" s="244" t="s">
        <v>694</v>
      </c>
      <c r="Y18" s="245">
        <v>1024619</v>
      </c>
    </row>
    <row r="19" spans="1:25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265"/>
      <c r="N19" s="267"/>
      <c r="O19" s="270"/>
      <c r="P19" s="273"/>
      <c r="S19" s="34"/>
      <c r="U19" t="s">
        <v>1925</v>
      </c>
    </row>
    <row r="20" spans="1:25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265"/>
      <c r="N20" s="267"/>
      <c r="O20" s="270"/>
      <c r="P20" s="273"/>
      <c r="S20" s="34" t="s">
        <v>1929</v>
      </c>
      <c r="W20" s="202" t="s">
        <v>182</v>
      </c>
    </row>
    <row r="21" spans="1:25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265"/>
      <c r="N21" s="267"/>
      <c r="O21" s="270"/>
      <c r="P21" s="273"/>
      <c r="R21" s="34"/>
      <c r="S21" s="34" t="s">
        <v>1930</v>
      </c>
    </row>
    <row r="22" spans="1:25" ht="19.5" customHeight="1" x14ac:dyDescent="0.2">
      <c r="A22" s="276"/>
      <c r="B22" s="279"/>
      <c r="C22" s="296"/>
      <c r="D22" s="297"/>
      <c r="E22" s="311"/>
      <c r="F22" s="311"/>
      <c r="G22" s="304"/>
      <c r="H22" s="304"/>
      <c r="I22" s="307"/>
      <c r="J22" s="307"/>
      <c r="K22" s="311"/>
      <c r="L22" s="311"/>
      <c r="M22" s="265"/>
      <c r="N22" s="267"/>
      <c r="O22" s="270"/>
      <c r="P22" s="273"/>
      <c r="R22" s="34"/>
      <c r="S22" s="34"/>
      <c r="T22" s="34" t="s">
        <v>1598</v>
      </c>
      <c r="U22" s="314" t="s">
        <v>1931</v>
      </c>
      <c r="V22" s="316"/>
      <c r="W22" s="34" t="s">
        <v>1932</v>
      </c>
      <c r="X22" s="202" t="s">
        <v>182</v>
      </c>
    </row>
    <row r="23" spans="1:25" ht="19.5" customHeight="1" x14ac:dyDescent="0.2">
      <c r="A23" s="276"/>
      <c r="B23" s="279"/>
      <c r="C23" s="296"/>
      <c r="D23" s="297"/>
      <c r="E23" s="311"/>
      <c r="F23" s="311"/>
      <c r="G23" s="304"/>
      <c r="H23" s="304"/>
      <c r="I23" s="307"/>
      <c r="J23" s="307"/>
      <c r="K23" s="311"/>
      <c r="L23" s="311"/>
      <c r="M23" s="265"/>
      <c r="N23" s="267"/>
      <c r="O23" s="270"/>
      <c r="P23" s="273"/>
      <c r="R23" s="34" t="s">
        <v>975</v>
      </c>
      <c r="S23" s="193"/>
      <c r="T23" s="34"/>
      <c r="W23" s="34"/>
    </row>
    <row r="24" spans="1:25" ht="19.5" customHeight="1" x14ac:dyDescent="0.2">
      <c r="A24" s="276"/>
      <c r="B24" s="279"/>
      <c r="C24" s="296"/>
      <c r="D24" s="297"/>
      <c r="E24" s="311"/>
      <c r="F24" s="311"/>
      <c r="G24" s="304"/>
      <c r="H24" s="304"/>
      <c r="I24" s="307"/>
      <c r="J24" s="307"/>
      <c r="K24" s="311"/>
      <c r="L24" s="311"/>
      <c r="M24" s="265"/>
      <c r="N24" s="267"/>
      <c r="O24" s="270"/>
      <c r="P24" s="273"/>
      <c r="S24" s="34" t="s">
        <v>976</v>
      </c>
    </row>
    <row r="25" spans="1:25" ht="19.5" customHeight="1" x14ac:dyDescent="0.2">
      <c r="A25" s="276"/>
      <c r="B25" s="279"/>
      <c r="C25" s="296"/>
      <c r="D25" s="297"/>
      <c r="E25" s="311"/>
      <c r="F25" s="311"/>
      <c r="G25" s="304"/>
      <c r="H25" s="304"/>
      <c r="I25" s="307"/>
      <c r="J25" s="307"/>
      <c r="K25" s="311"/>
      <c r="L25" s="311"/>
      <c r="M25" s="265"/>
      <c r="N25" s="267"/>
      <c r="O25" s="270"/>
      <c r="P25" s="273"/>
      <c r="S25" s="34" t="s">
        <v>1097</v>
      </c>
    </row>
    <row r="26" spans="1:25" ht="19.5" customHeight="1" x14ac:dyDescent="0.2">
      <c r="A26" s="276"/>
      <c r="B26" s="279"/>
      <c r="C26" s="296"/>
      <c r="D26" s="297"/>
      <c r="E26" s="311"/>
      <c r="F26" s="311"/>
      <c r="G26" s="304"/>
      <c r="H26" s="304"/>
      <c r="I26" s="307"/>
      <c r="J26" s="307"/>
      <c r="K26" s="311"/>
      <c r="L26" s="311"/>
      <c r="M26" s="265"/>
      <c r="N26" s="267"/>
      <c r="O26" s="270"/>
      <c r="P26" s="273"/>
      <c r="S26" s="34"/>
      <c r="T26" s="34" t="s">
        <v>631</v>
      </c>
      <c r="U26" s="314" t="s">
        <v>1253</v>
      </c>
      <c r="V26" s="316"/>
      <c r="W26" s="205" t="s">
        <v>644</v>
      </c>
    </row>
    <row r="27" spans="1:25" ht="19.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11"/>
      <c r="L27" s="311"/>
      <c r="M27" s="265"/>
      <c r="N27" s="267"/>
      <c r="O27" s="270"/>
      <c r="P27" s="273"/>
      <c r="R27" s="34" t="s">
        <v>1099</v>
      </c>
      <c r="S27" s="34" t="s">
        <v>32</v>
      </c>
      <c r="T27" s="34"/>
      <c r="U27" s="168"/>
      <c r="V27" s="1"/>
      <c r="W27" s="34"/>
    </row>
    <row r="28" spans="1:25" ht="19.5" customHeight="1" x14ac:dyDescent="0.2">
      <c r="A28" s="276"/>
      <c r="B28" s="279"/>
      <c r="C28" s="296"/>
      <c r="D28" s="297"/>
      <c r="E28" s="311"/>
      <c r="F28" s="311"/>
      <c r="G28" s="304"/>
      <c r="H28" s="304"/>
      <c r="I28" s="307"/>
      <c r="J28" s="307"/>
      <c r="K28" s="311"/>
      <c r="L28" s="311"/>
      <c r="M28" s="265"/>
      <c r="N28" s="267"/>
      <c r="O28" s="270"/>
      <c r="P28" s="273"/>
      <c r="R28" s="34"/>
      <c r="S28" s="34" t="s">
        <v>1100</v>
      </c>
      <c r="T28" s="34"/>
      <c r="U28" s="168"/>
      <c r="V28" s="1"/>
      <c r="W28" s="34"/>
    </row>
    <row r="29" spans="1:25" ht="19.5" customHeight="1" x14ac:dyDescent="0.2">
      <c r="A29" s="276"/>
      <c r="B29" s="279"/>
      <c r="C29" s="296"/>
      <c r="D29" s="297"/>
      <c r="E29" s="311"/>
      <c r="F29" s="311"/>
      <c r="G29" s="304"/>
      <c r="H29" s="304"/>
      <c r="I29" s="307"/>
      <c r="J29" s="307"/>
      <c r="K29" s="311"/>
      <c r="L29" s="311"/>
      <c r="M29" s="265"/>
      <c r="N29" s="267"/>
      <c r="O29" s="270"/>
      <c r="P29" s="273"/>
      <c r="R29" s="34"/>
      <c r="S29" s="34" t="s">
        <v>1934</v>
      </c>
      <c r="T29" s="34"/>
      <c r="U29" s="168"/>
      <c r="V29" s="1"/>
      <c r="W29" s="34"/>
    </row>
    <row r="30" spans="1:25" ht="19.5" customHeight="1" x14ac:dyDescent="0.2">
      <c r="A30" s="276"/>
      <c r="B30" s="279"/>
      <c r="C30" s="296"/>
      <c r="D30" s="297"/>
      <c r="E30" s="311"/>
      <c r="F30" s="311"/>
      <c r="G30" s="304"/>
      <c r="H30" s="304"/>
      <c r="I30" s="307"/>
      <c r="J30" s="307"/>
      <c r="K30" s="311"/>
      <c r="L30" s="311"/>
      <c r="M30" s="265"/>
      <c r="N30" s="267"/>
      <c r="O30" s="270"/>
      <c r="P30" s="273"/>
      <c r="R30" s="34"/>
      <c r="S30" s="34"/>
      <c r="T30" s="34" t="s">
        <v>631</v>
      </c>
      <c r="U30" s="316" t="s">
        <v>1933</v>
      </c>
      <c r="V30" s="316"/>
      <c r="W30" s="205" t="s">
        <v>644</v>
      </c>
    </row>
    <row r="31" spans="1:25" ht="19.5" customHeight="1" x14ac:dyDescent="0.2">
      <c r="A31" s="277"/>
      <c r="B31" s="280"/>
      <c r="C31" s="298"/>
      <c r="D31" s="299"/>
      <c r="E31" s="312"/>
      <c r="F31" s="312"/>
      <c r="G31" s="305"/>
      <c r="H31" s="305"/>
      <c r="I31" s="308"/>
      <c r="J31" s="308"/>
      <c r="K31" s="312"/>
      <c r="L31" s="312"/>
      <c r="M31" s="264"/>
      <c r="N31" s="268"/>
      <c r="O31" s="271"/>
      <c r="P31" s="274"/>
      <c r="Q31" s="62">
        <v>0.29166666666666669</v>
      </c>
    </row>
    <row r="32" spans="1:25" ht="19.5" customHeight="1" x14ac:dyDescent="0.2">
      <c r="A32" s="275" t="s">
        <v>22</v>
      </c>
      <c r="B32" s="278">
        <f>SUM(B9+1)</f>
        <v>45930</v>
      </c>
      <c r="C32" s="294" t="s">
        <v>1939</v>
      </c>
      <c r="D32" s="295"/>
      <c r="E32" s="310"/>
      <c r="F32" s="310"/>
      <c r="G32" s="303">
        <v>0.33333333333333331</v>
      </c>
      <c r="H32" s="303">
        <v>0.52083333333333337</v>
      </c>
      <c r="I32" s="306">
        <v>0.55208333333333337</v>
      </c>
      <c r="J32" s="306">
        <v>0.72916666666666663</v>
      </c>
      <c r="K32" s="310"/>
      <c r="L32" s="310"/>
      <c r="M32" s="447">
        <f>(F32-E32)+(L32-K32)</f>
        <v>0</v>
      </c>
      <c r="N32" s="266">
        <f>(H32-G32)</f>
        <v>0.18750000000000006</v>
      </c>
      <c r="O32" s="269">
        <f>(J32-I32)</f>
        <v>0.17708333333333326</v>
      </c>
      <c r="P32" s="272">
        <f>SUM(M32:O54)</f>
        <v>0.36458333333333331</v>
      </c>
      <c r="R32" s="34" t="s">
        <v>1099</v>
      </c>
      <c r="S32" s="34" t="s">
        <v>28</v>
      </c>
    </row>
    <row r="33" spans="1:27" ht="19.5" customHeight="1" x14ac:dyDescent="0.2">
      <c r="A33" s="276"/>
      <c r="B33" s="279"/>
      <c r="C33" s="296"/>
      <c r="D33" s="297"/>
      <c r="E33" s="311"/>
      <c r="F33" s="311"/>
      <c r="G33" s="304"/>
      <c r="H33" s="304"/>
      <c r="I33" s="307"/>
      <c r="J33" s="307"/>
      <c r="K33" s="311"/>
      <c r="L33" s="311"/>
      <c r="M33" s="448"/>
      <c r="N33" s="267"/>
      <c r="O33" s="270"/>
      <c r="P33" s="273"/>
      <c r="R33" s="34"/>
      <c r="S33" s="34" t="s">
        <v>1100</v>
      </c>
    </row>
    <row r="34" spans="1:27" ht="19.5" customHeight="1" x14ac:dyDescent="0.2">
      <c r="A34" s="276"/>
      <c r="B34" s="279"/>
      <c r="C34" s="296"/>
      <c r="D34" s="297"/>
      <c r="E34" s="311"/>
      <c r="F34" s="311"/>
      <c r="G34" s="304"/>
      <c r="H34" s="304"/>
      <c r="I34" s="307"/>
      <c r="J34" s="307"/>
      <c r="K34" s="311"/>
      <c r="L34" s="311"/>
      <c r="M34" s="448"/>
      <c r="N34" s="267"/>
      <c r="O34" s="270"/>
      <c r="P34" s="273"/>
      <c r="R34" s="34"/>
      <c r="S34" s="34" t="s">
        <v>1935</v>
      </c>
      <c r="U34" s="34"/>
      <c r="X34" s="205" t="s">
        <v>644</v>
      </c>
      <c r="Y34" s="214" t="s">
        <v>1349</v>
      </c>
      <c r="Z34" s="191"/>
      <c r="AA34" s="191"/>
    </row>
    <row r="35" spans="1:27" ht="19.5" customHeight="1" x14ac:dyDescent="0.2">
      <c r="A35" s="276"/>
      <c r="B35" s="279"/>
      <c r="C35" s="296"/>
      <c r="D35" s="297"/>
      <c r="E35" s="311"/>
      <c r="F35" s="311"/>
      <c r="G35" s="304"/>
      <c r="H35" s="304"/>
      <c r="I35" s="307"/>
      <c r="J35" s="307"/>
      <c r="K35" s="311"/>
      <c r="L35" s="311"/>
      <c r="M35" s="448"/>
      <c r="N35" s="267"/>
      <c r="O35" s="270"/>
      <c r="P35" s="273"/>
      <c r="R35" s="34"/>
      <c r="S35" s="34" t="s">
        <v>1934</v>
      </c>
      <c r="T35" s="34"/>
      <c r="U35" s="168"/>
      <c r="V35" s="1"/>
      <c r="W35" s="34"/>
    </row>
    <row r="36" spans="1:27" ht="19.5" customHeight="1" x14ac:dyDescent="0.2">
      <c r="A36" s="276"/>
      <c r="B36" s="279"/>
      <c r="C36" s="296"/>
      <c r="D36" s="297"/>
      <c r="E36" s="311"/>
      <c r="F36" s="311"/>
      <c r="G36" s="304"/>
      <c r="H36" s="304"/>
      <c r="I36" s="307"/>
      <c r="J36" s="307"/>
      <c r="K36" s="311"/>
      <c r="L36" s="311"/>
      <c r="M36" s="448"/>
      <c r="N36" s="267"/>
      <c r="O36" s="270"/>
      <c r="P36" s="273"/>
      <c r="S36" s="34"/>
      <c r="T36" s="34" t="s">
        <v>631</v>
      </c>
      <c r="U36" s="314" t="s">
        <v>1933</v>
      </c>
      <c r="V36" s="316"/>
      <c r="W36" s="205" t="s">
        <v>644</v>
      </c>
    </row>
    <row r="37" spans="1:27" ht="19.5" customHeight="1" x14ac:dyDescent="0.2">
      <c r="A37" s="276"/>
      <c r="B37" s="279"/>
      <c r="C37" s="296"/>
      <c r="D37" s="297"/>
      <c r="E37" s="311"/>
      <c r="F37" s="311"/>
      <c r="G37" s="304"/>
      <c r="H37" s="304"/>
      <c r="I37" s="307"/>
      <c r="J37" s="307"/>
      <c r="K37" s="311"/>
      <c r="L37" s="311"/>
      <c r="M37" s="448"/>
      <c r="N37" s="267"/>
      <c r="O37" s="270"/>
      <c r="P37" s="273"/>
      <c r="R37" t="s">
        <v>975</v>
      </c>
      <c r="S37" s="34" t="s">
        <v>1938</v>
      </c>
    </row>
    <row r="38" spans="1:27" ht="19.5" customHeight="1" x14ac:dyDescent="0.2">
      <c r="A38" s="276"/>
      <c r="B38" s="279"/>
      <c r="C38" s="296"/>
      <c r="D38" s="297"/>
      <c r="E38" s="311"/>
      <c r="F38" s="311"/>
      <c r="G38" s="304"/>
      <c r="H38" s="304"/>
      <c r="I38" s="307"/>
      <c r="J38" s="307"/>
      <c r="K38" s="311"/>
      <c r="L38" s="311"/>
      <c r="M38" s="448"/>
      <c r="N38" s="267"/>
      <c r="O38" s="270"/>
      <c r="P38" s="273"/>
      <c r="R38" s="34"/>
      <c r="S38" s="34" t="s">
        <v>975</v>
      </c>
      <c r="T38" s="34"/>
      <c r="U38" s="34"/>
      <c r="X38" s="34"/>
    </row>
    <row r="39" spans="1:27" ht="19.5" customHeight="1" x14ac:dyDescent="0.2">
      <c r="A39" s="276"/>
      <c r="B39" s="279"/>
      <c r="C39" s="296"/>
      <c r="D39" s="297"/>
      <c r="E39" s="311"/>
      <c r="F39" s="311"/>
      <c r="G39" s="304"/>
      <c r="H39" s="304"/>
      <c r="I39" s="307"/>
      <c r="J39" s="307"/>
      <c r="K39" s="311"/>
      <c r="L39" s="311"/>
      <c r="M39" s="448"/>
      <c r="N39" s="267"/>
      <c r="O39" s="270"/>
      <c r="P39" s="273"/>
      <c r="T39" s="34" t="s">
        <v>976</v>
      </c>
    </row>
    <row r="40" spans="1:27" ht="19.5" customHeight="1" x14ac:dyDescent="0.2">
      <c r="A40" s="276"/>
      <c r="B40" s="279"/>
      <c r="C40" s="296"/>
      <c r="D40" s="297"/>
      <c r="E40" s="311"/>
      <c r="F40" s="311"/>
      <c r="G40" s="304"/>
      <c r="H40" s="304"/>
      <c r="I40" s="307"/>
      <c r="J40" s="307"/>
      <c r="K40" s="311"/>
      <c r="L40" s="311"/>
      <c r="M40" s="448"/>
      <c r="N40" s="267"/>
      <c r="O40" s="270"/>
      <c r="P40" s="273"/>
      <c r="T40" s="34" t="s">
        <v>1097</v>
      </c>
    </row>
    <row r="41" spans="1:27" ht="19.5" customHeight="1" x14ac:dyDescent="0.2">
      <c r="A41" s="276"/>
      <c r="B41" s="279"/>
      <c r="C41" s="296"/>
      <c r="D41" s="297"/>
      <c r="E41" s="311"/>
      <c r="F41" s="311"/>
      <c r="G41" s="304"/>
      <c r="H41" s="304"/>
      <c r="I41" s="307"/>
      <c r="J41" s="307"/>
      <c r="K41" s="311"/>
      <c r="L41" s="311"/>
      <c r="M41" s="448"/>
      <c r="N41" s="267"/>
      <c r="O41" s="270"/>
      <c r="P41" s="273"/>
      <c r="T41" s="34"/>
      <c r="U41" s="34" t="s">
        <v>631</v>
      </c>
      <c r="V41" s="314" t="s">
        <v>1253</v>
      </c>
      <c r="W41" s="316"/>
      <c r="X41" s="202" t="s">
        <v>182</v>
      </c>
    </row>
    <row r="42" spans="1:27" ht="19.5" customHeight="1" x14ac:dyDescent="0.2">
      <c r="A42" s="276"/>
      <c r="B42" s="279"/>
      <c r="C42" s="296"/>
      <c r="D42" s="297"/>
      <c r="E42" s="311"/>
      <c r="F42" s="311"/>
      <c r="G42" s="304"/>
      <c r="H42" s="304"/>
      <c r="I42" s="307"/>
      <c r="J42" s="307"/>
      <c r="K42" s="311"/>
      <c r="L42" s="311"/>
      <c r="M42" s="448"/>
      <c r="N42" s="267"/>
      <c r="O42" s="270"/>
      <c r="P42" s="273"/>
      <c r="R42" t="s">
        <v>1336</v>
      </c>
      <c r="S42" s="34" t="s">
        <v>24</v>
      </c>
    </row>
    <row r="43" spans="1:27" ht="19.5" customHeight="1" x14ac:dyDescent="0.2">
      <c r="A43" s="276"/>
      <c r="B43" s="279"/>
      <c r="C43" s="296"/>
      <c r="D43" s="297"/>
      <c r="E43" s="311"/>
      <c r="F43" s="311"/>
      <c r="G43" s="304"/>
      <c r="H43" s="304"/>
      <c r="I43" s="307"/>
      <c r="J43" s="307"/>
      <c r="K43" s="311"/>
      <c r="L43" s="311"/>
      <c r="M43" s="448"/>
      <c r="N43" s="267"/>
      <c r="O43" s="270"/>
      <c r="P43" s="273"/>
      <c r="S43" s="34" t="s">
        <v>1337</v>
      </c>
    </row>
    <row r="44" spans="1:27" ht="19.5" customHeight="1" x14ac:dyDescent="0.2">
      <c r="A44" s="276"/>
      <c r="B44" s="279"/>
      <c r="C44" s="296"/>
      <c r="D44" s="297"/>
      <c r="E44" s="311"/>
      <c r="F44" s="311"/>
      <c r="G44" s="304"/>
      <c r="H44" s="304"/>
      <c r="I44" s="307"/>
      <c r="J44" s="307"/>
      <c r="K44" s="311"/>
      <c r="L44" s="311"/>
      <c r="M44" s="448"/>
      <c r="N44" s="267"/>
      <c r="O44" s="270"/>
      <c r="P44" s="273"/>
      <c r="S44" s="34" t="s">
        <v>1936</v>
      </c>
    </row>
    <row r="45" spans="1:27" ht="19.5" customHeight="1" x14ac:dyDescent="0.2">
      <c r="A45" s="276"/>
      <c r="B45" s="279"/>
      <c r="C45" s="296"/>
      <c r="D45" s="297"/>
      <c r="E45" s="311"/>
      <c r="F45" s="311"/>
      <c r="G45" s="304"/>
      <c r="H45" s="304"/>
      <c r="I45" s="307"/>
      <c r="J45" s="307"/>
      <c r="K45" s="311"/>
      <c r="L45" s="311"/>
      <c r="M45" s="448"/>
      <c r="N45" s="267"/>
      <c r="O45" s="270"/>
      <c r="P45" s="273"/>
      <c r="S45" s="34"/>
      <c r="U45" t="s">
        <v>1914</v>
      </c>
      <c r="V45" s="316" t="s">
        <v>1915</v>
      </c>
      <c r="W45" s="316"/>
      <c r="X45" s="202" t="s">
        <v>182</v>
      </c>
    </row>
    <row r="46" spans="1:27" ht="19.5" customHeight="1" x14ac:dyDescent="0.2">
      <c r="A46" s="276"/>
      <c r="B46" s="279"/>
      <c r="C46" s="296"/>
      <c r="D46" s="297"/>
      <c r="E46" s="311"/>
      <c r="F46" s="311"/>
      <c r="G46" s="304"/>
      <c r="H46" s="304"/>
      <c r="I46" s="307"/>
      <c r="J46" s="307"/>
      <c r="K46" s="311"/>
      <c r="L46" s="311"/>
      <c r="M46" s="448"/>
      <c r="N46" s="267"/>
      <c r="O46" s="270"/>
      <c r="P46" s="273"/>
      <c r="S46" s="34"/>
      <c r="U46" t="s">
        <v>1913</v>
      </c>
      <c r="V46" s="316" t="s">
        <v>1916</v>
      </c>
      <c r="W46" s="316"/>
      <c r="X46" s="202" t="s">
        <v>182</v>
      </c>
    </row>
    <row r="47" spans="1:27" ht="19.5" customHeight="1" x14ac:dyDescent="0.2">
      <c r="A47" s="276"/>
      <c r="B47" s="279"/>
      <c r="C47" s="296"/>
      <c r="D47" s="297"/>
      <c r="E47" s="311"/>
      <c r="F47" s="311"/>
      <c r="G47" s="304"/>
      <c r="H47" s="304"/>
      <c r="I47" s="307"/>
      <c r="J47" s="307"/>
      <c r="K47" s="311"/>
      <c r="L47" s="311"/>
      <c r="M47" s="448"/>
      <c r="N47" s="267"/>
      <c r="O47" s="270"/>
      <c r="P47" s="273"/>
      <c r="R47" t="s">
        <v>242</v>
      </c>
      <c r="S47" s="34" t="s">
        <v>32</v>
      </c>
      <c r="V47" s="1"/>
      <c r="W47" s="1"/>
      <c r="X47" s="34"/>
    </row>
    <row r="48" spans="1:27" ht="19.5" customHeight="1" x14ac:dyDescent="0.2">
      <c r="A48" s="276"/>
      <c r="B48" s="279"/>
      <c r="C48" s="296"/>
      <c r="D48" s="297"/>
      <c r="E48" s="311"/>
      <c r="F48" s="311"/>
      <c r="G48" s="304"/>
      <c r="H48" s="304"/>
      <c r="I48" s="307"/>
      <c r="J48" s="307"/>
      <c r="K48" s="311"/>
      <c r="L48" s="311"/>
      <c r="M48" s="448"/>
      <c r="N48" s="267"/>
      <c r="O48" s="270"/>
      <c r="P48" s="273"/>
      <c r="S48" s="34" t="s">
        <v>612</v>
      </c>
      <c r="V48" s="1"/>
      <c r="W48" s="1"/>
      <c r="X48" s="34"/>
    </row>
    <row r="49" spans="1:27" ht="19.5" customHeight="1" x14ac:dyDescent="0.2">
      <c r="A49" s="276"/>
      <c r="B49" s="279"/>
      <c r="C49" s="296"/>
      <c r="D49" s="297"/>
      <c r="E49" s="311"/>
      <c r="F49" s="311"/>
      <c r="G49" s="304"/>
      <c r="H49" s="304"/>
      <c r="I49" s="307"/>
      <c r="J49" s="307"/>
      <c r="K49" s="311"/>
      <c r="L49" s="311"/>
      <c r="M49" s="448"/>
      <c r="N49" s="267"/>
      <c r="O49" s="270"/>
      <c r="P49" s="273"/>
      <c r="S49" s="34" t="s">
        <v>1937</v>
      </c>
      <c r="V49" s="1"/>
      <c r="W49" s="202" t="s">
        <v>182</v>
      </c>
      <c r="X49" s="244" t="s">
        <v>694</v>
      </c>
      <c r="Y49" s="245">
        <v>1024671</v>
      </c>
    </row>
    <row r="50" spans="1:27" ht="19.5" customHeight="1" x14ac:dyDescent="0.2">
      <c r="A50" s="276"/>
      <c r="B50" s="279"/>
      <c r="C50" s="296"/>
      <c r="D50" s="297"/>
      <c r="E50" s="311"/>
      <c r="F50" s="311"/>
      <c r="G50" s="304"/>
      <c r="H50" s="304"/>
      <c r="I50" s="307"/>
      <c r="J50" s="307"/>
      <c r="K50" s="311"/>
      <c r="L50" s="311"/>
      <c r="M50" s="448"/>
      <c r="N50" s="267"/>
      <c r="O50" s="270"/>
      <c r="P50" s="273"/>
      <c r="R50" t="s">
        <v>171</v>
      </c>
      <c r="S50" s="34" t="s">
        <v>32</v>
      </c>
      <c r="V50" s="1"/>
      <c r="W50" s="1"/>
      <c r="X50" s="34"/>
    </row>
    <row r="51" spans="1:27" ht="19.5" customHeight="1" x14ac:dyDescent="0.2">
      <c r="A51" s="276"/>
      <c r="B51" s="279"/>
      <c r="C51" s="296"/>
      <c r="D51" s="297"/>
      <c r="E51" s="311"/>
      <c r="F51" s="311"/>
      <c r="G51" s="304"/>
      <c r="H51" s="304"/>
      <c r="I51" s="307"/>
      <c r="J51" s="307"/>
      <c r="K51" s="311"/>
      <c r="L51" s="311"/>
      <c r="M51" s="448"/>
      <c r="N51" s="267"/>
      <c r="O51" s="270"/>
      <c r="P51" s="273"/>
      <c r="S51" s="34" t="s">
        <v>179</v>
      </c>
      <c r="V51" s="1"/>
      <c r="W51" s="1"/>
      <c r="X51" s="34"/>
    </row>
    <row r="52" spans="1:27" ht="19.5" customHeight="1" x14ac:dyDescent="0.2">
      <c r="A52" s="276"/>
      <c r="B52" s="279"/>
      <c r="C52" s="296"/>
      <c r="D52" s="297"/>
      <c r="E52" s="311"/>
      <c r="F52" s="311"/>
      <c r="G52" s="304"/>
      <c r="H52" s="304"/>
      <c r="I52" s="307"/>
      <c r="J52" s="307"/>
      <c r="K52" s="311"/>
      <c r="L52" s="311"/>
      <c r="M52" s="448"/>
      <c r="N52" s="267"/>
      <c r="O52" s="270"/>
      <c r="P52" s="273"/>
      <c r="S52" s="34" t="s">
        <v>1937</v>
      </c>
      <c r="V52" s="1"/>
      <c r="W52" s="202" t="s">
        <v>182</v>
      </c>
      <c r="X52" s="244" t="s">
        <v>694</v>
      </c>
      <c r="Y52" s="242">
        <v>1024673</v>
      </c>
    </row>
    <row r="53" spans="1:27" ht="19.5" customHeight="1" x14ac:dyDescent="0.2">
      <c r="A53" s="276"/>
      <c r="B53" s="279"/>
      <c r="C53" s="296"/>
      <c r="D53" s="297"/>
      <c r="E53" s="311"/>
      <c r="F53" s="311"/>
      <c r="G53" s="304"/>
      <c r="H53" s="304"/>
      <c r="I53" s="307"/>
      <c r="J53" s="307"/>
      <c r="K53" s="311"/>
      <c r="L53" s="311"/>
      <c r="M53" s="448"/>
      <c r="N53" s="267"/>
      <c r="O53" s="270"/>
      <c r="P53" s="273"/>
      <c r="S53" s="34"/>
    </row>
    <row r="54" spans="1:27" ht="19.5" customHeight="1" x14ac:dyDescent="0.2">
      <c r="A54" s="277"/>
      <c r="B54" s="280"/>
      <c r="C54" s="298"/>
      <c r="D54" s="299"/>
      <c r="E54" s="312"/>
      <c r="F54" s="312"/>
      <c r="G54" s="305"/>
      <c r="H54" s="305"/>
      <c r="I54" s="308"/>
      <c r="J54" s="308"/>
      <c r="K54" s="312"/>
      <c r="L54" s="312"/>
      <c r="M54" s="449"/>
      <c r="N54" s="268"/>
      <c r="O54" s="271"/>
      <c r="P54" s="274"/>
      <c r="Q54" s="62">
        <v>0.29166666666666669</v>
      </c>
    </row>
    <row r="55" spans="1:27" ht="19.5" customHeight="1" x14ac:dyDescent="0.2">
      <c r="A55" s="275" t="s">
        <v>26</v>
      </c>
      <c r="B55" s="278">
        <f>SUM(B32+1)</f>
        <v>45931</v>
      </c>
      <c r="C55" s="294" t="s">
        <v>1943</v>
      </c>
      <c r="D55" s="295"/>
      <c r="E55" s="310"/>
      <c r="F55" s="310"/>
      <c r="G55" s="303">
        <v>0.32083333333333336</v>
      </c>
      <c r="H55" s="303">
        <v>0.5</v>
      </c>
      <c r="I55" s="306">
        <v>0.57291666666666663</v>
      </c>
      <c r="J55" s="306">
        <v>0.69791666666666663</v>
      </c>
      <c r="K55" s="310"/>
      <c r="L55" s="310"/>
      <c r="M55" s="263">
        <f>(F55-E55)+(L55-K55)</f>
        <v>0</v>
      </c>
      <c r="N55" s="266">
        <f>(H55-G55)</f>
        <v>0.17916666666666664</v>
      </c>
      <c r="O55" s="269">
        <f>(J55-I55)</f>
        <v>0.125</v>
      </c>
      <c r="P55" s="272">
        <f>SUM(M55:O71)</f>
        <v>0.30416666666666664</v>
      </c>
      <c r="R55" s="34" t="s">
        <v>1099</v>
      </c>
      <c r="S55" s="34" t="s">
        <v>29</v>
      </c>
    </row>
    <row r="56" spans="1:27" ht="19.5" customHeight="1" x14ac:dyDescent="0.2">
      <c r="A56" s="276"/>
      <c r="B56" s="279"/>
      <c r="C56" s="296"/>
      <c r="D56" s="297"/>
      <c r="E56" s="311"/>
      <c r="F56" s="311"/>
      <c r="G56" s="304"/>
      <c r="H56" s="304"/>
      <c r="I56" s="307"/>
      <c r="J56" s="307"/>
      <c r="K56" s="311"/>
      <c r="L56" s="311"/>
      <c r="M56" s="265"/>
      <c r="N56" s="267"/>
      <c r="O56" s="270"/>
      <c r="P56" s="273"/>
      <c r="R56" s="34"/>
      <c r="S56" s="34" t="s">
        <v>1100</v>
      </c>
    </row>
    <row r="57" spans="1:27" ht="19.5" customHeight="1" x14ac:dyDescent="0.2">
      <c r="A57" s="276"/>
      <c r="B57" s="279"/>
      <c r="C57" s="296"/>
      <c r="D57" s="297"/>
      <c r="E57" s="311"/>
      <c r="F57" s="311"/>
      <c r="G57" s="304"/>
      <c r="H57" s="304"/>
      <c r="I57" s="307"/>
      <c r="J57" s="307"/>
      <c r="K57" s="311"/>
      <c r="L57" s="311"/>
      <c r="M57" s="265"/>
      <c r="N57" s="267"/>
      <c r="O57" s="270"/>
      <c r="P57" s="273"/>
      <c r="R57" s="34"/>
      <c r="S57" s="34" t="s">
        <v>1935</v>
      </c>
      <c r="U57" s="34"/>
      <c r="X57" s="205" t="s">
        <v>644</v>
      </c>
      <c r="Y57" s="214" t="s">
        <v>1349</v>
      </c>
      <c r="Z57" s="191"/>
      <c r="AA57" s="191"/>
    </row>
    <row r="58" spans="1:27" ht="19.5" customHeight="1" x14ac:dyDescent="0.2">
      <c r="A58" s="276"/>
      <c r="B58" s="279"/>
      <c r="C58" s="296"/>
      <c r="D58" s="297"/>
      <c r="E58" s="311"/>
      <c r="F58" s="311"/>
      <c r="G58" s="304"/>
      <c r="H58" s="304"/>
      <c r="I58" s="307"/>
      <c r="J58" s="307"/>
      <c r="K58" s="311"/>
      <c r="L58" s="311"/>
      <c r="M58" s="265"/>
      <c r="N58" s="267"/>
      <c r="O58" s="270"/>
      <c r="P58" s="273"/>
      <c r="R58" s="34"/>
      <c r="S58" s="34" t="s">
        <v>1934</v>
      </c>
      <c r="T58" s="34"/>
      <c r="U58" s="168"/>
      <c r="V58" s="1"/>
      <c r="W58" s="34"/>
    </row>
    <row r="59" spans="1:27" ht="19.5" customHeight="1" x14ac:dyDescent="0.2">
      <c r="A59" s="276"/>
      <c r="B59" s="279"/>
      <c r="C59" s="296"/>
      <c r="D59" s="297"/>
      <c r="E59" s="311"/>
      <c r="F59" s="311"/>
      <c r="G59" s="304"/>
      <c r="H59" s="304"/>
      <c r="I59" s="307"/>
      <c r="J59" s="307"/>
      <c r="K59" s="311"/>
      <c r="L59" s="311"/>
      <c r="M59" s="265"/>
      <c r="N59" s="267"/>
      <c r="O59" s="270"/>
      <c r="P59" s="273"/>
      <c r="S59" s="34"/>
      <c r="T59" s="34" t="s">
        <v>631</v>
      </c>
      <c r="U59" s="314" t="s">
        <v>1933</v>
      </c>
      <c r="V59" s="316"/>
      <c r="W59" s="202" t="s">
        <v>182</v>
      </c>
    </row>
    <row r="60" spans="1:27" ht="19.5" customHeight="1" x14ac:dyDescent="0.2">
      <c r="A60" s="276"/>
      <c r="B60" s="279"/>
      <c r="C60" s="296"/>
      <c r="D60" s="297"/>
      <c r="E60" s="311"/>
      <c r="F60" s="311"/>
      <c r="G60" s="304"/>
      <c r="H60" s="304"/>
      <c r="I60" s="307"/>
      <c r="J60" s="307"/>
      <c r="K60" s="311"/>
      <c r="L60" s="311"/>
      <c r="M60" s="265"/>
      <c r="N60" s="267"/>
      <c r="O60" s="270"/>
      <c r="P60" s="273"/>
      <c r="R60" s="34"/>
      <c r="S60" s="34" t="s">
        <v>914</v>
      </c>
    </row>
    <row r="61" spans="1:27" ht="19.5" customHeight="1" x14ac:dyDescent="0.2">
      <c r="A61" s="276"/>
      <c r="B61" s="279"/>
      <c r="C61" s="296"/>
      <c r="D61" s="297"/>
      <c r="E61" s="311"/>
      <c r="F61" s="311"/>
      <c r="G61" s="304"/>
      <c r="H61" s="304"/>
      <c r="I61" s="307"/>
      <c r="J61" s="307"/>
      <c r="K61" s="311"/>
      <c r="L61" s="311"/>
      <c r="M61" s="265"/>
      <c r="N61" s="267"/>
      <c r="O61" s="270"/>
      <c r="P61" s="273"/>
      <c r="S61" s="34"/>
      <c r="T61" t="s">
        <v>631</v>
      </c>
      <c r="U61" s="314" t="s">
        <v>1940</v>
      </c>
      <c r="V61" s="314"/>
      <c r="W61" s="205" t="s">
        <v>644</v>
      </c>
      <c r="X61" s="214" t="s">
        <v>1941</v>
      </c>
      <c r="Y61" s="191"/>
      <c r="Z61" s="191"/>
    </row>
    <row r="62" spans="1:27" ht="19.5" customHeight="1" x14ac:dyDescent="0.2">
      <c r="A62" s="276"/>
      <c r="B62" s="279"/>
      <c r="C62" s="296"/>
      <c r="D62" s="297"/>
      <c r="E62" s="311"/>
      <c r="F62" s="311"/>
      <c r="G62" s="304"/>
      <c r="H62" s="304"/>
      <c r="I62" s="307"/>
      <c r="J62" s="307"/>
      <c r="K62" s="311"/>
      <c r="L62" s="311"/>
      <c r="M62" s="265"/>
      <c r="N62" s="267"/>
      <c r="O62" s="270"/>
      <c r="P62" s="273"/>
      <c r="S62" s="34" t="s">
        <v>981</v>
      </c>
      <c r="U62" s="202" t="s">
        <v>182</v>
      </c>
      <c r="V62" s="168"/>
      <c r="W62" s="34"/>
      <c r="X62" s="34"/>
    </row>
    <row r="63" spans="1:27" ht="19.5" customHeight="1" x14ac:dyDescent="0.2">
      <c r="A63" s="276"/>
      <c r="B63" s="279"/>
      <c r="C63" s="296"/>
      <c r="D63" s="297"/>
      <c r="E63" s="311"/>
      <c r="F63" s="311"/>
      <c r="G63" s="304"/>
      <c r="H63" s="304"/>
      <c r="I63" s="307"/>
      <c r="J63" s="307"/>
      <c r="K63" s="311"/>
      <c r="L63" s="311"/>
      <c r="M63" s="265"/>
      <c r="N63" s="267"/>
      <c r="O63" s="270"/>
      <c r="P63" s="273"/>
      <c r="S63" s="34" t="s">
        <v>1944</v>
      </c>
      <c r="U63" s="202" t="s">
        <v>182</v>
      </c>
      <c r="V63" s="168"/>
      <c r="W63" s="34"/>
      <c r="X63" s="34"/>
    </row>
    <row r="64" spans="1:27" ht="19.5" customHeight="1" x14ac:dyDescent="0.2">
      <c r="A64" s="276"/>
      <c r="B64" s="279"/>
      <c r="C64" s="296"/>
      <c r="D64" s="297"/>
      <c r="E64" s="311"/>
      <c r="F64" s="311"/>
      <c r="G64" s="304"/>
      <c r="H64" s="304"/>
      <c r="I64" s="307"/>
      <c r="J64" s="307"/>
      <c r="K64" s="311"/>
      <c r="L64" s="311"/>
      <c r="M64" s="265"/>
      <c r="N64" s="267"/>
      <c r="O64" s="270"/>
      <c r="P64" s="273"/>
      <c r="R64" t="s">
        <v>145</v>
      </c>
      <c r="S64" s="34" t="s">
        <v>24</v>
      </c>
    </row>
    <row r="65" spans="1:28" ht="19.5" customHeight="1" x14ac:dyDescent="0.2">
      <c r="A65" s="276"/>
      <c r="B65" s="279"/>
      <c r="C65" s="296"/>
      <c r="D65" s="297"/>
      <c r="E65" s="311"/>
      <c r="F65" s="311"/>
      <c r="G65" s="304"/>
      <c r="H65" s="304"/>
      <c r="I65" s="307"/>
      <c r="J65" s="307"/>
      <c r="K65" s="311"/>
      <c r="L65" s="311"/>
      <c r="M65" s="265"/>
      <c r="N65" s="267"/>
      <c r="O65" s="270"/>
      <c r="P65" s="273"/>
      <c r="S65" s="34" t="s">
        <v>146</v>
      </c>
    </row>
    <row r="66" spans="1:28" ht="19.5" customHeight="1" x14ac:dyDescent="0.2">
      <c r="A66" s="276"/>
      <c r="B66" s="279"/>
      <c r="C66" s="296"/>
      <c r="D66" s="297"/>
      <c r="E66" s="311"/>
      <c r="F66" s="311"/>
      <c r="G66" s="304"/>
      <c r="H66" s="304"/>
      <c r="I66" s="307"/>
      <c r="J66" s="307"/>
      <c r="K66" s="311"/>
      <c r="L66" s="311"/>
      <c r="M66" s="265"/>
      <c r="N66" s="267"/>
      <c r="O66" s="270"/>
      <c r="P66" s="273"/>
      <c r="S66" s="34" t="s">
        <v>914</v>
      </c>
    </row>
    <row r="67" spans="1:28" ht="19.5" customHeight="1" x14ac:dyDescent="0.2">
      <c r="A67" s="276"/>
      <c r="B67" s="279"/>
      <c r="C67" s="296"/>
      <c r="D67" s="297"/>
      <c r="E67" s="311"/>
      <c r="F67" s="311"/>
      <c r="G67" s="304"/>
      <c r="H67" s="304"/>
      <c r="I67" s="307"/>
      <c r="J67" s="307"/>
      <c r="K67" s="311"/>
      <c r="L67" s="311"/>
      <c r="M67" s="265"/>
      <c r="N67" s="267"/>
      <c r="O67" s="270"/>
      <c r="P67" s="273"/>
      <c r="S67" s="34"/>
      <c r="T67" t="s">
        <v>1942</v>
      </c>
      <c r="U67" s="314" t="s">
        <v>1901</v>
      </c>
      <c r="V67" s="316"/>
      <c r="W67" s="202" t="s">
        <v>182</v>
      </c>
      <c r="X67" s="197" t="s">
        <v>694</v>
      </c>
      <c r="Y67" s="242">
        <v>1024603</v>
      </c>
      <c r="Z67" s="191" t="s">
        <v>1320</v>
      </c>
      <c r="AA67" s="191"/>
      <c r="AB67" s="191"/>
    </row>
    <row r="68" spans="1:28" ht="19.5" customHeight="1" x14ac:dyDescent="0.2">
      <c r="A68" s="276"/>
      <c r="B68" s="279"/>
      <c r="C68" s="296"/>
      <c r="D68" s="297"/>
      <c r="E68" s="311"/>
      <c r="F68" s="311"/>
      <c r="G68" s="304"/>
      <c r="H68" s="304"/>
      <c r="I68" s="307"/>
      <c r="J68" s="307"/>
      <c r="K68" s="311"/>
      <c r="L68" s="311"/>
      <c r="M68" s="265"/>
      <c r="N68" s="267"/>
      <c r="O68" s="270"/>
      <c r="P68" s="273"/>
      <c r="R68" t="s">
        <v>1336</v>
      </c>
      <c r="S68" s="34" t="s">
        <v>24</v>
      </c>
      <c r="U68" s="1"/>
      <c r="V68" s="1"/>
      <c r="W68" s="34"/>
      <c r="Y68" s="38"/>
    </row>
    <row r="69" spans="1:28" ht="19.5" customHeight="1" x14ac:dyDescent="0.2">
      <c r="A69" s="276"/>
      <c r="B69" s="279"/>
      <c r="C69" s="296"/>
      <c r="D69" s="297"/>
      <c r="E69" s="311"/>
      <c r="F69" s="311"/>
      <c r="G69" s="304"/>
      <c r="H69" s="304"/>
      <c r="I69" s="307"/>
      <c r="J69" s="307"/>
      <c r="K69" s="311"/>
      <c r="L69" s="311"/>
      <c r="M69" s="265"/>
      <c r="N69" s="267"/>
      <c r="O69" s="270"/>
      <c r="P69" s="273"/>
      <c r="S69" s="34" t="s">
        <v>1337</v>
      </c>
      <c r="U69" s="1"/>
      <c r="V69" s="1"/>
      <c r="W69" s="34"/>
      <c r="Y69" s="38"/>
    </row>
    <row r="70" spans="1:28" ht="19.5" customHeight="1" x14ac:dyDescent="0.2">
      <c r="A70" s="276"/>
      <c r="B70" s="279"/>
      <c r="C70" s="296"/>
      <c r="D70" s="297"/>
      <c r="E70" s="311"/>
      <c r="F70" s="311"/>
      <c r="G70" s="304"/>
      <c r="H70" s="304"/>
      <c r="I70" s="307"/>
      <c r="J70" s="307"/>
      <c r="K70" s="311"/>
      <c r="L70" s="311"/>
      <c r="M70" s="265"/>
      <c r="N70" s="267"/>
      <c r="O70" s="270"/>
      <c r="P70" s="273"/>
      <c r="S70" s="34" t="s">
        <v>946</v>
      </c>
      <c r="U70" s="1"/>
      <c r="V70" s="202" t="s">
        <v>182</v>
      </c>
      <c r="W70" s="34"/>
      <c r="Y70" s="38"/>
    </row>
    <row r="71" spans="1:28" ht="19.5" customHeight="1" x14ac:dyDescent="0.2">
      <c r="A71" s="277"/>
      <c r="B71" s="280"/>
      <c r="C71" s="298"/>
      <c r="D71" s="299"/>
      <c r="E71" s="312"/>
      <c r="F71" s="312"/>
      <c r="G71" s="305"/>
      <c r="H71" s="305"/>
      <c r="I71" s="308"/>
      <c r="J71" s="308"/>
      <c r="K71" s="312"/>
      <c r="L71" s="312"/>
      <c r="M71" s="264"/>
      <c r="N71" s="268"/>
      <c r="O71" s="271"/>
      <c r="P71" s="274"/>
      <c r="Q71" s="62">
        <v>0.29166666666666669</v>
      </c>
    </row>
    <row r="72" spans="1:28" ht="19.5" customHeight="1" x14ac:dyDescent="0.2">
      <c r="A72" s="275" t="s">
        <v>30</v>
      </c>
      <c r="B72" s="278">
        <f>SUM(B55+1)</f>
        <v>45932</v>
      </c>
      <c r="C72" s="294" t="s">
        <v>1953</v>
      </c>
      <c r="D72" s="295"/>
      <c r="E72" s="310"/>
      <c r="F72" s="310"/>
      <c r="G72" s="303">
        <v>0.32916666666666666</v>
      </c>
      <c r="H72" s="303">
        <v>0.52083333333333337</v>
      </c>
      <c r="I72" s="306">
        <v>0.57638888888888895</v>
      </c>
      <c r="J72" s="306">
        <v>0.72013888888888888</v>
      </c>
      <c r="K72" s="310"/>
      <c r="L72" s="310"/>
      <c r="M72" s="447">
        <f>(F72-E72)+(L72-K72)</f>
        <v>0</v>
      </c>
      <c r="N72" s="266">
        <f>(H72-G72)</f>
        <v>0.19166666666666671</v>
      </c>
      <c r="O72" s="321">
        <f>(J72-I72)</f>
        <v>0.14374999999999993</v>
      </c>
      <c r="P72" s="272">
        <f>SUM(M72:O103)</f>
        <v>0.33541666666666664</v>
      </c>
      <c r="R72" s="34" t="s">
        <v>1099</v>
      </c>
      <c r="S72" s="34" t="s">
        <v>33</v>
      </c>
    </row>
    <row r="73" spans="1:28" ht="19.5" customHeight="1" x14ac:dyDescent="0.2">
      <c r="A73" s="276"/>
      <c r="B73" s="279"/>
      <c r="C73" s="296"/>
      <c r="D73" s="297"/>
      <c r="E73" s="311"/>
      <c r="F73" s="311"/>
      <c r="G73" s="304"/>
      <c r="H73" s="304"/>
      <c r="I73" s="307"/>
      <c r="J73" s="307"/>
      <c r="K73" s="311"/>
      <c r="L73" s="311"/>
      <c r="M73" s="448"/>
      <c r="N73" s="267"/>
      <c r="O73" s="322"/>
      <c r="P73" s="273"/>
      <c r="R73" s="34"/>
      <c r="S73" s="34" t="s">
        <v>1100</v>
      </c>
    </row>
    <row r="74" spans="1:28" ht="19.5" customHeight="1" x14ac:dyDescent="0.2">
      <c r="A74" s="276"/>
      <c r="B74" s="279"/>
      <c r="C74" s="296"/>
      <c r="D74" s="297"/>
      <c r="E74" s="311"/>
      <c r="F74" s="311"/>
      <c r="G74" s="304"/>
      <c r="H74" s="304"/>
      <c r="I74" s="307"/>
      <c r="J74" s="307"/>
      <c r="K74" s="311"/>
      <c r="L74" s="311"/>
      <c r="M74" s="448"/>
      <c r="N74" s="267"/>
      <c r="O74" s="322"/>
      <c r="P74" s="273"/>
      <c r="S74" s="34" t="s">
        <v>1064</v>
      </c>
      <c r="U74" s="34"/>
      <c r="V74" s="202" t="s">
        <v>182</v>
      </c>
    </row>
    <row r="75" spans="1:28" ht="19.5" customHeight="1" x14ac:dyDescent="0.2">
      <c r="A75" s="276"/>
      <c r="B75" s="279"/>
      <c r="C75" s="296"/>
      <c r="D75" s="297"/>
      <c r="E75" s="311"/>
      <c r="F75" s="311"/>
      <c r="G75" s="304"/>
      <c r="H75" s="304"/>
      <c r="I75" s="307"/>
      <c r="J75" s="307"/>
      <c r="K75" s="311"/>
      <c r="L75" s="311"/>
      <c r="M75" s="448"/>
      <c r="N75" s="267"/>
      <c r="O75" s="322"/>
      <c r="P75" s="273"/>
      <c r="S75" s="34" t="s">
        <v>1945</v>
      </c>
      <c r="U75" s="202" t="s">
        <v>182</v>
      </c>
    </row>
    <row r="76" spans="1:28" ht="19.5" customHeight="1" x14ac:dyDescent="0.2">
      <c r="A76" s="276"/>
      <c r="B76" s="279"/>
      <c r="C76" s="296"/>
      <c r="D76" s="297"/>
      <c r="E76" s="311"/>
      <c r="F76" s="311"/>
      <c r="G76" s="304"/>
      <c r="H76" s="304"/>
      <c r="I76" s="307"/>
      <c r="J76" s="307"/>
      <c r="K76" s="311"/>
      <c r="L76" s="311"/>
      <c r="M76" s="448"/>
      <c r="N76" s="267"/>
      <c r="O76" s="322"/>
      <c r="P76" s="273"/>
      <c r="S76" s="34" t="s">
        <v>1935</v>
      </c>
      <c r="U76" s="34"/>
      <c r="X76" s="205" t="s">
        <v>644</v>
      </c>
      <c r="Y76" s="34"/>
    </row>
    <row r="77" spans="1:28" ht="19.5" customHeight="1" x14ac:dyDescent="0.2">
      <c r="A77" s="276"/>
      <c r="B77" s="279"/>
      <c r="C77" s="296"/>
      <c r="D77" s="297"/>
      <c r="E77" s="311"/>
      <c r="F77" s="311"/>
      <c r="G77" s="304"/>
      <c r="H77" s="304"/>
      <c r="I77" s="307"/>
      <c r="J77" s="307"/>
      <c r="K77" s="311"/>
      <c r="L77" s="311"/>
      <c r="M77" s="448"/>
      <c r="N77" s="267"/>
      <c r="O77" s="322"/>
      <c r="P77" s="273"/>
      <c r="S77" s="34" t="s">
        <v>914</v>
      </c>
    </row>
    <row r="78" spans="1:28" ht="19.5" customHeight="1" x14ac:dyDescent="0.2">
      <c r="A78" s="276"/>
      <c r="B78" s="279"/>
      <c r="C78" s="296"/>
      <c r="D78" s="297"/>
      <c r="E78" s="311"/>
      <c r="F78" s="311"/>
      <c r="G78" s="304"/>
      <c r="H78" s="304"/>
      <c r="I78" s="307"/>
      <c r="J78" s="307"/>
      <c r="K78" s="311"/>
      <c r="L78" s="311"/>
      <c r="M78" s="448"/>
      <c r="N78" s="267"/>
      <c r="O78" s="322"/>
      <c r="P78" s="273"/>
      <c r="S78" s="34"/>
      <c r="T78" t="s">
        <v>631</v>
      </c>
      <c r="U78" s="314" t="s">
        <v>1940</v>
      </c>
      <c r="V78" s="314"/>
      <c r="W78" s="205" t="s">
        <v>644</v>
      </c>
    </row>
    <row r="79" spans="1:28" ht="19.5" customHeight="1" x14ac:dyDescent="0.2">
      <c r="A79" s="276"/>
      <c r="B79" s="279"/>
      <c r="C79" s="296"/>
      <c r="D79" s="297"/>
      <c r="E79" s="311"/>
      <c r="F79" s="311"/>
      <c r="G79" s="304"/>
      <c r="H79" s="304"/>
      <c r="I79" s="307"/>
      <c r="J79" s="307"/>
      <c r="K79" s="311"/>
      <c r="L79" s="311"/>
      <c r="M79" s="448"/>
      <c r="N79" s="267"/>
      <c r="O79" s="322"/>
      <c r="P79" s="273"/>
      <c r="T79" t="s">
        <v>1946</v>
      </c>
    </row>
    <row r="80" spans="1:28" ht="19.5" customHeight="1" x14ac:dyDescent="0.2">
      <c r="A80" s="276"/>
      <c r="B80" s="279"/>
      <c r="C80" s="296"/>
      <c r="D80" s="297"/>
      <c r="E80" s="311"/>
      <c r="F80" s="311"/>
      <c r="G80" s="304"/>
      <c r="H80" s="304"/>
      <c r="I80" s="307"/>
      <c r="J80" s="307"/>
      <c r="K80" s="311"/>
      <c r="L80" s="311"/>
      <c r="M80" s="448"/>
      <c r="N80" s="267"/>
      <c r="O80" s="322"/>
      <c r="P80" s="273"/>
      <c r="R80" t="s">
        <v>144</v>
      </c>
      <c r="S80" t="s">
        <v>32</v>
      </c>
    </row>
    <row r="81" spans="1:28" ht="19.5" customHeight="1" x14ac:dyDescent="0.2">
      <c r="A81" s="276"/>
      <c r="B81" s="279"/>
      <c r="C81" s="296"/>
      <c r="D81" s="297"/>
      <c r="E81" s="311"/>
      <c r="F81" s="311"/>
      <c r="G81" s="304"/>
      <c r="H81" s="304"/>
      <c r="I81" s="307"/>
      <c r="J81" s="307"/>
      <c r="K81" s="311"/>
      <c r="L81" s="311"/>
      <c r="M81" s="448"/>
      <c r="N81" s="267"/>
      <c r="O81" s="322"/>
      <c r="P81" s="273"/>
      <c r="S81" t="s">
        <v>181</v>
      </c>
    </row>
    <row r="82" spans="1:28" ht="19.5" customHeight="1" x14ac:dyDescent="0.2">
      <c r="A82" s="276"/>
      <c r="B82" s="279"/>
      <c r="C82" s="296"/>
      <c r="D82" s="297"/>
      <c r="E82" s="311"/>
      <c r="F82" s="311"/>
      <c r="G82" s="304"/>
      <c r="H82" s="304"/>
      <c r="I82" s="307"/>
      <c r="J82" s="307"/>
      <c r="K82" s="311"/>
      <c r="L82" s="311"/>
      <c r="M82" s="448"/>
      <c r="N82" s="267"/>
      <c r="O82" s="322"/>
      <c r="P82" s="273"/>
      <c r="S82" t="s">
        <v>1947</v>
      </c>
      <c r="X82" s="202" t="s">
        <v>182</v>
      </c>
    </row>
    <row r="83" spans="1:28" ht="19.5" customHeight="1" x14ac:dyDescent="0.2">
      <c r="A83" s="276"/>
      <c r="B83" s="279"/>
      <c r="C83" s="296"/>
      <c r="D83" s="297"/>
      <c r="E83" s="311"/>
      <c r="F83" s="311"/>
      <c r="G83" s="304"/>
      <c r="H83" s="304"/>
      <c r="I83" s="307"/>
      <c r="J83" s="307"/>
      <c r="K83" s="311"/>
      <c r="L83" s="311"/>
      <c r="M83" s="448"/>
      <c r="N83" s="267"/>
      <c r="O83" s="322"/>
      <c r="P83" s="273"/>
      <c r="R83" t="s">
        <v>1423</v>
      </c>
      <c r="S83" s="34" t="s">
        <v>32</v>
      </c>
      <c r="W83" s="34"/>
    </row>
    <row r="84" spans="1:28" ht="19.5" customHeight="1" x14ac:dyDescent="0.2">
      <c r="A84" s="276"/>
      <c r="B84" s="279"/>
      <c r="C84" s="296"/>
      <c r="D84" s="297"/>
      <c r="E84" s="311"/>
      <c r="F84" s="311"/>
      <c r="G84" s="304"/>
      <c r="H84" s="304"/>
      <c r="I84" s="307"/>
      <c r="J84" s="307"/>
      <c r="K84" s="311"/>
      <c r="L84" s="311"/>
      <c r="M84" s="448"/>
      <c r="N84" s="267"/>
      <c r="O84" s="322"/>
      <c r="P84" s="273"/>
      <c r="S84" t="s">
        <v>1553</v>
      </c>
      <c r="W84" s="34"/>
    </row>
    <row r="85" spans="1:28" ht="19.5" customHeight="1" x14ac:dyDescent="0.2">
      <c r="A85" s="276"/>
      <c r="B85" s="279"/>
      <c r="C85" s="296"/>
      <c r="D85" s="297"/>
      <c r="E85" s="311"/>
      <c r="F85" s="311"/>
      <c r="G85" s="304"/>
      <c r="H85" s="304"/>
      <c r="I85" s="307"/>
      <c r="J85" s="307"/>
      <c r="K85" s="311"/>
      <c r="L85" s="311"/>
      <c r="M85" s="448"/>
      <c r="N85" s="267"/>
      <c r="O85" s="322"/>
      <c r="P85" s="273"/>
      <c r="S85" t="s">
        <v>1003</v>
      </c>
      <c r="W85" s="34"/>
    </row>
    <row r="86" spans="1:28" ht="19.5" customHeight="1" x14ac:dyDescent="0.2">
      <c r="A86" s="276"/>
      <c r="B86" s="279"/>
      <c r="C86" s="296"/>
      <c r="D86" s="297"/>
      <c r="E86" s="311"/>
      <c r="F86" s="311"/>
      <c r="G86" s="304"/>
      <c r="H86" s="304"/>
      <c r="I86" s="307"/>
      <c r="J86" s="307"/>
      <c r="K86" s="311"/>
      <c r="L86" s="311"/>
      <c r="M86" s="448"/>
      <c r="N86" s="267"/>
      <c r="O86" s="322"/>
      <c r="P86" s="273"/>
      <c r="T86" s="34" t="s">
        <v>206</v>
      </c>
      <c r="U86" s="313">
        <v>3303012168502</v>
      </c>
      <c r="V86" s="313"/>
      <c r="W86" s="202" t="s">
        <v>182</v>
      </c>
      <c r="X86" s="197" t="s">
        <v>694</v>
      </c>
      <c r="Y86" s="242">
        <v>1024728</v>
      </c>
      <c r="Z86" s="189" t="s">
        <v>1320</v>
      </c>
      <c r="AA86" s="199"/>
      <c r="AB86" s="199"/>
    </row>
    <row r="87" spans="1:28" ht="19.5" customHeight="1" x14ac:dyDescent="0.2">
      <c r="A87" s="276"/>
      <c r="B87" s="279"/>
      <c r="C87" s="296"/>
      <c r="D87" s="297"/>
      <c r="E87" s="311"/>
      <c r="F87" s="311"/>
      <c r="G87" s="304"/>
      <c r="H87" s="304"/>
      <c r="I87" s="307"/>
      <c r="J87" s="307"/>
      <c r="K87" s="311"/>
      <c r="L87" s="311"/>
      <c r="M87" s="448"/>
      <c r="N87" s="267"/>
      <c r="O87" s="322"/>
      <c r="P87" s="273"/>
      <c r="R87" s="34" t="s">
        <v>242</v>
      </c>
      <c r="S87" s="34" t="s">
        <v>32</v>
      </c>
      <c r="T87" s="34"/>
      <c r="U87" s="213"/>
      <c r="V87" s="213"/>
      <c r="W87" s="34"/>
      <c r="Y87" s="38"/>
    </row>
    <row r="88" spans="1:28" ht="19.5" customHeight="1" x14ac:dyDescent="0.2">
      <c r="A88" s="276"/>
      <c r="B88" s="279"/>
      <c r="C88" s="296"/>
      <c r="D88" s="297"/>
      <c r="E88" s="311"/>
      <c r="F88" s="311"/>
      <c r="G88" s="304"/>
      <c r="H88" s="304"/>
      <c r="I88" s="307"/>
      <c r="J88" s="307"/>
      <c r="K88" s="311"/>
      <c r="L88" s="311"/>
      <c r="M88" s="448"/>
      <c r="N88" s="267"/>
      <c r="O88" s="322"/>
      <c r="P88" s="273"/>
      <c r="S88" s="34" t="s">
        <v>612</v>
      </c>
      <c r="W88" s="34"/>
    </row>
    <row r="89" spans="1:28" ht="19.5" customHeight="1" x14ac:dyDescent="0.2">
      <c r="A89" s="276"/>
      <c r="B89" s="279"/>
      <c r="C89" s="296"/>
      <c r="D89" s="297"/>
      <c r="E89" s="311"/>
      <c r="F89" s="311"/>
      <c r="G89" s="304"/>
      <c r="H89" s="304"/>
      <c r="I89" s="307"/>
      <c r="J89" s="307"/>
      <c r="K89" s="311"/>
      <c r="L89" s="311"/>
      <c r="M89" s="448"/>
      <c r="N89" s="267"/>
      <c r="O89" s="322"/>
      <c r="P89" s="273"/>
      <c r="S89" s="34" t="s">
        <v>1948</v>
      </c>
      <c r="U89" s="1"/>
      <c r="V89" s="202" t="s">
        <v>182</v>
      </c>
      <c r="W89" s="34"/>
    </row>
    <row r="90" spans="1:28" ht="19.5" customHeight="1" x14ac:dyDescent="0.2">
      <c r="A90" s="276"/>
      <c r="B90" s="279"/>
      <c r="C90" s="296"/>
      <c r="D90" s="297"/>
      <c r="E90" s="311"/>
      <c r="F90" s="311"/>
      <c r="G90" s="304"/>
      <c r="H90" s="304"/>
      <c r="I90" s="307"/>
      <c r="J90" s="307"/>
      <c r="K90" s="311"/>
      <c r="L90" s="311"/>
      <c r="M90" s="448"/>
      <c r="N90" s="267"/>
      <c r="O90" s="322"/>
      <c r="P90" s="273"/>
      <c r="R90" s="34" t="s">
        <v>975</v>
      </c>
      <c r="S90" s="34" t="s">
        <v>33</v>
      </c>
      <c r="U90" s="1"/>
      <c r="V90" s="34"/>
      <c r="W90" s="34"/>
    </row>
    <row r="91" spans="1:28" ht="19.5" customHeight="1" x14ac:dyDescent="0.2">
      <c r="A91" s="276"/>
      <c r="B91" s="279"/>
      <c r="C91" s="296"/>
      <c r="D91" s="297"/>
      <c r="E91" s="311"/>
      <c r="F91" s="311"/>
      <c r="G91" s="304"/>
      <c r="H91" s="304"/>
      <c r="I91" s="307"/>
      <c r="J91" s="307"/>
      <c r="K91" s="311"/>
      <c r="L91" s="311"/>
      <c r="M91" s="448"/>
      <c r="N91" s="267"/>
      <c r="O91" s="322"/>
      <c r="P91" s="273"/>
      <c r="S91" s="34" t="s">
        <v>976</v>
      </c>
      <c r="U91" s="1"/>
      <c r="V91" s="34"/>
      <c r="W91" s="34"/>
    </row>
    <row r="92" spans="1:28" ht="19.5" customHeight="1" x14ac:dyDescent="0.2">
      <c r="A92" s="276"/>
      <c r="B92" s="279"/>
      <c r="C92" s="296"/>
      <c r="D92" s="297"/>
      <c r="E92" s="311"/>
      <c r="F92" s="311"/>
      <c r="G92" s="304"/>
      <c r="H92" s="304"/>
      <c r="I92" s="307"/>
      <c r="J92" s="307"/>
      <c r="K92" s="311"/>
      <c r="L92" s="311"/>
      <c r="M92" s="448"/>
      <c r="N92" s="267"/>
      <c r="O92" s="322"/>
      <c r="P92" s="273"/>
      <c r="S92" s="34" t="s">
        <v>877</v>
      </c>
      <c r="U92" s="1"/>
      <c r="V92" s="34"/>
      <c r="W92" s="34"/>
    </row>
    <row r="93" spans="1:28" ht="19.5" customHeight="1" x14ac:dyDescent="0.2">
      <c r="A93" s="276"/>
      <c r="B93" s="279"/>
      <c r="C93" s="296"/>
      <c r="D93" s="297"/>
      <c r="E93" s="311"/>
      <c r="F93" s="311"/>
      <c r="G93" s="304"/>
      <c r="H93" s="304"/>
      <c r="I93" s="307"/>
      <c r="J93" s="307"/>
      <c r="K93" s="311"/>
      <c r="L93" s="311"/>
      <c r="M93" s="448"/>
      <c r="N93" s="267"/>
      <c r="O93" s="322"/>
      <c r="P93" s="273"/>
      <c r="S93" s="34"/>
      <c r="T93" s="34" t="s">
        <v>204</v>
      </c>
      <c r="U93" s="314" t="s">
        <v>1949</v>
      </c>
      <c r="V93" s="316"/>
      <c r="W93" s="202" t="s">
        <v>182</v>
      </c>
      <c r="X93" s="197" t="s">
        <v>694</v>
      </c>
      <c r="Y93" s="242">
        <v>1024735</v>
      </c>
      <c r="Z93" s="191" t="s">
        <v>1320</v>
      </c>
      <c r="AA93" s="191"/>
      <c r="AB93" s="191"/>
    </row>
    <row r="94" spans="1:28" ht="19.5" customHeight="1" x14ac:dyDescent="0.2">
      <c r="A94" s="276"/>
      <c r="B94" s="279"/>
      <c r="C94" s="296"/>
      <c r="D94" s="297"/>
      <c r="E94" s="311"/>
      <c r="F94" s="311"/>
      <c r="G94" s="304"/>
      <c r="H94" s="304"/>
      <c r="I94" s="307"/>
      <c r="J94" s="307"/>
      <c r="K94" s="311"/>
      <c r="L94" s="311"/>
      <c r="M94" s="448"/>
      <c r="N94" s="267"/>
      <c r="O94" s="322"/>
      <c r="P94" s="273"/>
      <c r="S94" s="34"/>
      <c r="T94" s="34" t="s">
        <v>206</v>
      </c>
      <c r="U94" s="314" t="s">
        <v>1950</v>
      </c>
      <c r="V94" s="316"/>
      <c r="W94" s="202" t="s">
        <v>182</v>
      </c>
    </row>
    <row r="95" spans="1:28" ht="19.5" customHeight="1" x14ac:dyDescent="0.2">
      <c r="A95" s="276"/>
      <c r="B95" s="279"/>
      <c r="C95" s="296"/>
      <c r="D95" s="297"/>
      <c r="E95" s="311"/>
      <c r="F95" s="311"/>
      <c r="G95" s="304"/>
      <c r="H95" s="304"/>
      <c r="I95" s="307"/>
      <c r="J95" s="307"/>
      <c r="K95" s="311"/>
      <c r="L95" s="311"/>
      <c r="M95" s="448"/>
      <c r="N95" s="267"/>
      <c r="O95" s="322"/>
      <c r="P95" s="273"/>
      <c r="S95" s="34"/>
      <c r="T95" s="34" t="s">
        <v>413</v>
      </c>
      <c r="U95" s="314" t="s">
        <v>1951</v>
      </c>
      <c r="V95" s="316"/>
      <c r="W95" s="202" t="s">
        <v>182</v>
      </c>
    </row>
    <row r="96" spans="1:28" ht="19.5" customHeight="1" x14ac:dyDescent="0.2">
      <c r="A96" s="276"/>
      <c r="B96" s="279"/>
      <c r="C96" s="296"/>
      <c r="D96" s="297"/>
      <c r="E96" s="311"/>
      <c r="F96" s="311"/>
      <c r="G96" s="304"/>
      <c r="H96" s="304"/>
      <c r="I96" s="307"/>
      <c r="J96" s="307"/>
      <c r="K96" s="311"/>
      <c r="L96" s="311"/>
      <c r="M96" s="448"/>
      <c r="N96" s="267"/>
      <c r="O96" s="322"/>
      <c r="P96" s="273"/>
      <c r="S96" s="34"/>
      <c r="T96" s="34" t="s">
        <v>203</v>
      </c>
      <c r="U96" s="314" t="s">
        <v>1265</v>
      </c>
      <c r="V96" s="314"/>
      <c r="W96" s="202" t="s">
        <v>182</v>
      </c>
    </row>
    <row r="97" spans="1:25" ht="19.5" customHeight="1" x14ac:dyDescent="0.2">
      <c r="A97" s="276"/>
      <c r="B97" s="279"/>
      <c r="C97" s="296"/>
      <c r="D97" s="297"/>
      <c r="E97" s="311"/>
      <c r="F97" s="311"/>
      <c r="G97" s="304"/>
      <c r="H97" s="304"/>
      <c r="I97" s="307"/>
      <c r="J97" s="307"/>
      <c r="K97" s="311"/>
      <c r="L97" s="311"/>
      <c r="M97" s="448"/>
      <c r="N97" s="267"/>
      <c r="O97" s="322"/>
      <c r="P97" s="273"/>
      <c r="S97" s="34" t="s">
        <v>1952</v>
      </c>
      <c r="T97" s="34"/>
      <c r="U97" s="168"/>
      <c r="V97" s="168"/>
      <c r="W97" s="34"/>
    </row>
    <row r="98" spans="1:25" ht="19.5" customHeight="1" x14ac:dyDescent="0.2">
      <c r="A98" s="276"/>
      <c r="B98" s="279"/>
      <c r="C98" s="296"/>
      <c r="D98" s="297"/>
      <c r="E98" s="311"/>
      <c r="F98" s="311"/>
      <c r="G98" s="304"/>
      <c r="H98" s="304"/>
      <c r="I98" s="307"/>
      <c r="J98" s="307"/>
      <c r="K98" s="311"/>
      <c r="L98" s="311"/>
      <c r="M98" s="448"/>
      <c r="N98" s="267"/>
      <c r="O98" s="322"/>
      <c r="P98" s="273"/>
      <c r="S98" s="34"/>
      <c r="T98" s="34" t="s">
        <v>545</v>
      </c>
      <c r="U98" s="314" t="s">
        <v>1149</v>
      </c>
      <c r="V98" s="314"/>
      <c r="W98" s="202" t="s">
        <v>182</v>
      </c>
      <c r="X98" s="197" t="s">
        <v>694</v>
      </c>
      <c r="Y98" s="242">
        <v>1024746</v>
      </c>
    </row>
    <row r="99" spans="1:25" ht="19.5" customHeight="1" x14ac:dyDescent="0.2">
      <c r="A99" s="276"/>
      <c r="B99" s="279"/>
      <c r="C99" s="296"/>
      <c r="D99" s="297"/>
      <c r="E99" s="311"/>
      <c r="F99" s="311"/>
      <c r="G99" s="304"/>
      <c r="H99" s="304"/>
      <c r="I99" s="307"/>
      <c r="J99" s="307"/>
      <c r="K99" s="311"/>
      <c r="L99" s="311"/>
      <c r="M99" s="448"/>
      <c r="N99" s="267"/>
      <c r="O99" s="322"/>
      <c r="P99" s="273"/>
      <c r="R99" s="34" t="s">
        <v>1336</v>
      </c>
      <c r="S99" s="34" t="s">
        <v>24</v>
      </c>
      <c r="T99" s="34"/>
      <c r="U99" s="168"/>
      <c r="V99" s="168"/>
      <c r="W99" s="34"/>
    </row>
    <row r="100" spans="1:25" ht="19.5" customHeight="1" x14ac:dyDescent="0.2">
      <c r="A100" s="276"/>
      <c r="B100" s="279"/>
      <c r="C100" s="296"/>
      <c r="D100" s="297"/>
      <c r="E100" s="311"/>
      <c r="F100" s="311"/>
      <c r="G100" s="304"/>
      <c r="H100" s="304"/>
      <c r="I100" s="307"/>
      <c r="J100" s="307"/>
      <c r="K100" s="311"/>
      <c r="L100" s="311"/>
      <c r="M100" s="448"/>
      <c r="N100" s="267"/>
      <c r="O100" s="322"/>
      <c r="P100" s="273"/>
      <c r="S100" s="34" t="s">
        <v>1337</v>
      </c>
      <c r="T100" s="34"/>
      <c r="U100" s="168"/>
      <c r="V100" s="168"/>
      <c r="W100" s="34"/>
    </row>
    <row r="101" spans="1:25" ht="19.5" customHeight="1" x14ac:dyDescent="0.2">
      <c r="A101" s="276"/>
      <c r="B101" s="279"/>
      <c r="C101" s="296"/>
      <c r="D101" s="297"/>
      <c r="E101" s="311"/>
      <c r="F101" s="311"/>
      <c r="G101" s="304"/>
      <c r="H101" s="304"/>
      <c r="I101" s="307"/>
      <c r="J101" s="307"/>
      <c r="K101" s="311"/>
      <c r="L101" s="311"/>
      <c r="M101" s="448"/>
      <c r="N101" s="267"/>
      <c r="O101" s="322"/>
      <c r="P101" s="273"/>
      <c r="S101" s="34" t="s">
        <v>1954</v>
      </c>
      <c r="T101" s="34"/>
      <c r="U101" s="168"/>
      <c r="V101" s="168"/>
      <c r="W101" s="202" t="s">
        <v>182</v>
      </c>
    </row>
    <row r="102" spans="1:25" ht="19.5" customHeight="1" x14ac:dyDescent="0.2">
      <c r="A102" s="276"/>
      <c r="B102" s="279"/>
      <c r="C102" s="296"/>
      <c r="D102" s="297"/>
      <c r="E102" s="311"/>
      <c r="F102" s="311"/>
      <c r="G102" s="304"/>
      <c r="H102" s="304"/>
      <c r="I102" s="307"/>
      <c r="J102" s="307"/>
      <c r="K102" s="311"/>
      <c r="L102" s="311"/>
      <c r="M102" s="448"/>
      <c r="N102" s="267"/>
      <c r="O102" s="322"/>
      <c r="P102" s="273"/>
      <c r="S102" s="34" t="s">
        <v>1955</v>
      </c>
      <c r="T102" s="34"/>
      <c r="U102" s="168"/>
      <c r="V102" s="168"/>
      <c r="W102" s="202" t="s">
        <v>182</v>
      </c>
      <c r="X102" s="197" t="s">
        <v>694</v>
      </c>
      <c r="Y102" s="242">
        <v>1024756</v>
      </c>
    </row>
    <row r="103" spans="1:25" ht="19.5" customHeight="1" x14ac:dyDescent="0.2">
      <c r="A103" s="277"/>
      <c r="B103" s="280"/>
      <c r="C103" s="298"/>
      <c r="D103" s="299"/>
      <c r="E103" s="312"/>
      <c r="F103" s="312"/>
      <c r="G103" s="305"/>
      <c r="H103" s="305"/>
      <c r="I103" s="308"/>
      <c r="J103" s="308"/>
      <c r="K103" s="312"/>
      <c r="L103" s="312"/>
      <c r="M103" s="449"/>
      <c r="N103" s="268"/>
      <c r="O103" s="323"/>
      <c r="P103" s="274"/>
      <c r="Q103" s="62">
        <v>0.29166666666666669</v>
      </c>
    </row>
    <row r="104" spans="1:25" ht="19.5" customHeight="1" x14ac:dyDescent="0.2">
      <c r="A104" s="275" t="s">
        <v>31</v>
      </c>
      <c r="B104" s="278">
        <f>SUM(B72+1)</f>
        <v>45933</v>
      </c>
      <c r="C104" s="294" t="s">
        <v>1958</v>
      </c>
      <c r="D104" s="295"/>
      <c r="E104" s="310"/>
      <c r="F104" s="310"/>
      <c r="G104" s="303">
        <v>0.36249999999999999</v>
      </c>
      <c r="H104" s="303">
        <v>0.52083333333333337</v>
      </c>
      <c r="I104" s="306">
        <v>0.54166666666666663</v>
      </c>
      <c r="J104" s="306">
        <v>0.66874999999999996</v>
      </c>
      <c r="K104" s="310"/>
      <c r="L104" s="310"/>
      <c r="M104" s="263">
        <f>(F104-E104)+(L104-K104)</f>
        <v>0</v>
      </c>
      <c r="N104" s="266">
        <f>(H104-G104)</f>
        <v>0.15833333333333338</v>
      </c>
      <c r="O104" s="269">
        <f>(J104-I104)</f>
        <v>0.12708333333333333</v>
      </c>
      <c r="P104" s="272">
        <f>SUM(M104:O120)</f>
        <v>0.28541666666666671</v>
      </c>
      <c r="R104" s="34" t="s">
        <v>975</v>
      </c>
      <c r="S104" s="34" t="s">
        <v>24</v>
      </c>
      <c r="W104" s="34"/>
    </row>
    <row r="105" spans="1:25" ht="19.5" customHeight="1" x14ac:dyDescent="0.2">
      <c r="A105" s="276"/>
      <c r="B105" s="279"/>
      <c r="C105" s="296"/>
      <c r="D105" s="297"/>
      <c r="E105" s="311"/>
      <c r="F105" s="311"/>
      <c r="G105" s="304"/>
      <c r="H105" s="304"/>
      <c r="I105" s="307"/>
      <c r="J105" s="307"/>
      <c r="K105" s="311"/>
      <c r="L105" s="311"/>
      <c r="M105" s="265"/>
      <c r="N105" s="267"/>
      <c r="O105" s="270"/>
      <c r="P105" s="273"/>
      <c r="R105" s="34"/>
      <c r="S105" s="34" t="s">
        <v>976</v>
      </c>
      <c r="W105" s="34"/>
    </row>
    <row r="106" spans="1:25" ht="19.5" customHeight="1" x14ac:dyDescent="0.2">
      <c r="A106" s="276"/>
      <c r="B106" s="279"/>
      <c r="C106" s="296"/>
      <c r="D106" s="297"/>
      <c r="E106" s="311"/>
      <c r="F106" s="311"/>
      <c r="G106" s="304"/>
      <c r="H106" s="304"/>
      <c r="I106" s="307"/>
      <c r="J106" s="307"/>
      <c r="K106" s="311"/>
      <c r="L106" s="311"/>
      <c r="M106" s="265"/>
      <c r="N106" s="267"/>
      <c r="O106" s="270"/>
      <c r="P106" s="273"/>
      <c r="R106" s="34"/>
      <c r="S106" s="34" t="s">
        <v>1956</v>
      </c>
      <c r="U106" s="34"/>
      <c r="V106" s="202" t="s">
        <v>182</v>
      </c>
      <c r="W106" s="34"/>
    </row>
    <row r="107" spans="1:25" ht="19.5" customHeight="1" x14ac:dyDescent="0.2">
      <c r="A107" s="276"/>
      <c r="B107" s="279"/>
      <c r="C107" s="296"/>
      <c r="D107" s="297"/>
      <c r="E107" s="311"/>
      <c r="F107" s="311"/>
      <c r="G107" s="304"/>
      <c r="H107" s="304"/>
      <c r="I107" s="307"/>
      <c r="J107" s="307"/>
      <c r="K107" s="311"/>
      <c r="L107" s="311"/>
      <c r="M107" s="265"/>
      <c r="N107" s="267"/>
      <c r="O107" s="270"/>
      <c r="P107" s="273"/>
      <c r="R107" s="34"/>
      <c r="S107" s="34" t="s">
        <v>1959</v>
      </c>
      <c r="U107" s="34"/>
      <c r="V107" s="202" t="s">
        <v>182</v>
      </c>
      <c r="W107" s="34"/>
    </row>
    <row r="108" spans="1:25" ht="19.5" customHeight="1" x14ac:dyDescent="0.2">
      <c r="A108" s="276"/>
      <c r="B108" s="279"/>
      <c r="C108" s="296"/>
      <c r="D108" s="297"/>
      <c r="E108" s="311"/>
      <c r="F108" s="311"/>
      <c r="G108" s="304"/>
      <c r="H108" s="304"/>
      <c r="I108" s="307"/>
      <c r="J108" s="307"/>
      <c r="K108" s="311"/>
      <c r="L108" s="311"/>
      <c r="M108" s="265"/>
      <c r="N108" s="267"/>
      <c r="O108" s="270"/>
      <c r="P108" s="273"/>
      <c r="R108" s="34"/>
      <c r="S108" s="34"/>
      <c r="U108" s="34"/>
      <c r="V108" s="34"/>
      <c r="W108" s="34"/>
    </row>
    <row r="109" spans="1:25" ht="19.5" customHeight="1" x14ac:dyDescent="0.2">
      <c r="A109" s="276"/>
      <c r="B109" s="279"/>
      <c r="C109" s="296"/>
      <c r="D109" s="297"/>
      <c r="E109" s="311"/>
      <c r="F109" s="311"/>
      <c r="G109" s="304"/>
      <c r="H109" s="304"/>
      <c r="I109" s="307"/>
      <c r="J109" s="307"/>
      <c r="K109" s="311"/>
      <c r="L109" s="311"/>
      <c r="M109" s="265"/>
      <c r="N109" s="267"/>
      <c r="O109" s="270"/>
      <c r="P109" s="273"/>
      <c r="R109" s="34" t="s">
        <v>1099</v>
      </c>
      <c r="S109" s="34" t="s">
        <v>25</v>
      </c>
      <c r="U109" s="34"/>
      <c r="W109" s="34"/>
    </row>
    <row r="110" spans="1:25" ht="19.5" customHeight="1" x14ac:dyDescent="0.2">
      <c r="A110" s="276"/>
      <c r="B110" s="279"/>
      <c r="C110" s="296"/>
      <c r="D110" s="297"/>
      <c r="E110" s="311"/>
      <c r="F110" s="311"/>
      <c r="G110" s="304"/>
      <c r="H110" s="304"/>
      <c r="I110" s="307"/>
      <c r="J110" s="307"/>
      <c r="K110" s="311"/>
      <c r="L110" s="311"/>
      <c r="M110" s="265"/>
      <c r="N110" s="267"/>
      <c r="O110" s="270"/>
      <c r="P110" s="273"/>
      <c r="R110" s="34"/>
      <c r="S110" s="34" t="s">
        <v>1100</v>
      </c>
      <c r="U110" s="34"/>
      <c r="W110" s="34"/>
    </row>
    <row r="111" spans="1:25" ht="19.5" customHeight="1" x14ac:dyDescent="0.2">
      <c r="A111" s="276"/>
      <c r="B111" s="279"/>
      <c r="C111" s="296"/>
      <c r="D111" s="297"/>
      <c r="E111" s="311"/>
      <c r="F111" s="311"/>
      <c r="G111" s="304"/>
      <c r="H111" s="304"/>
      <c r="I111" s="307"/>
      <c r="J111" s="307"/>
      <c r="K111" s="311"/>
      <c r="L111" s="311"/>
      <c r="M111" s="265"/>
      <c r="N111" s="267"/>
      <c r="O111" s="270"/>
      <c r="P111" s="273"/>
      <c r="R111" s="34"/>
      <c r="S111" s="34" t="s">
        <v>914</v>
      </c>
      <c r="U111" s="34"/>
      <c r="W111" s="34"/>
    </row>
    <row r="112" spans="1:25" ht="19.5" customHeight="1" x14ac:dyDescent="0.2">
      <c r="A112" s="276"/>
      <c r="B112" s="279"/>
      <c r="C112" s="296"/>
      <c r="D112" s="297"/>
      <c r="E112" s="311"/>
      <c r="F112" s="311"/>
      <c r="G112" s="304"/>
      <c r="H112" s="304"/>
      <c r="I112" s="307"/>
      <c r="J112" s="307"/>
      <c r="K112" s="311"/>
      <c r="L112" s="311"/>
      <c r="M112" s="265"/>
      <c r="N112" s="267"/>
      <c r="O112" s="270"/>
      <c r="P112" s="273"/>
      <c r="R112" s="34"/>
      <c r="S112" s="34"/>
      <c r="T112" t="s">
        <v>712</v>
      </c>
      <c r="U112" s="314" t="s">
        <v>1728</v>
      </c>
      <c r="V112" s="314"/>
      <c r="W112" s="202" t="s">
        <v>182</v>
      </c>
    </row>
    <row r="113" spans="1:28" ht="19.5" customHeight="1" x14ac:dyDescent="0.2">
      <c r="A113" s="276"/>
      <c r="B113" s="279"/>
      <c r="C113" s="296"/>
      <c r="D113" s="297"/>
      <c r="E113" s="311"/>
      <c r="F113" s="311"/>
      <c r="G113" s="304"/>
      <c r="H113" s="304"/>
      <c r="I113" s="307"/>
      <c r="J113" s="307"/>
      <c r="K113" s="311"/>
      <c r="L113" s="311"/>
      <c r="M113" s="265"/>
      <c r="N113" s="267"/>
      <c r="O113" s="270"/>
      <c r="P113" s="273"/>
      <c r="R113" s="34"/>
      <c r="S113" s="34"/>
      <c r="U113" s="34" t="s">
        <v>1957</v>
      </c>
      <c r="W113" s="34"/>
    </row>
    <row r="114" spans="1:28" ht="19.5" customHeight="1" x14ac:dyDescent="0.2">
      <c r="A114" s="276"/>
      <c r="B114" s="279"/>
      <c r="C114" s="296"/>
      <c r="D114" s="297"/>
      <c r="E114" s="311"/>
      <c r="F114" s="311"/>
      <c r="G114" s="304"/>
      <c r="H114" s="304"/>
      <c r="I114" s="307"/>
      <c r="J114" s="307"/>
      <c r="K114" s="311"/>
      <c r="L114" s="311"/>
      <c r="M114" s="265"/>
      <c r="N114" s="267"/>
      <c r="O114" s="270"/>
      <c r="P114" s="273"/>
      <c r="R114" s="34"/>
      <c r="S114" s="34" t="s">
        <v>1960</v>
      </c>
      <c r="U114" s="34"/>
      <c r="W114" s="202" t="s">
        <v>182</v>
      </c>
      <c r="X114" s="197" t="s">
        <v>694</v>
      </c>
      <c r="Y114" s="242">
        <v>1024767</v>
      </c>
      <c r="Z114" s="214" t="s">
        <v>1331</v>
      </c>
      <c r="AA114" s="191"/>
      <c r="AB114" s="191"/>
    </row>
    <row r="115" spans="1:28" ht="19.5" customHeight="1" x14ac:dyDescent="0.2">
      <c r="A115" s="276"/>
      <c r="B115" s="279"/>
      <c r="C115" s="296"/>
      <c r="D115" s="297"/>
      <c r="E115" s="311"/>
      <c r="F115" s="311"/>
      <c r="G115" s="304"/>
      <c r="H115" s="304"/>
      <c r="I115" s="307"/>
      <c r="J115" s="307"/>
      <c r="K115" s="311"/>
      <c r="L115" s="311"/>
      <c r="M115" s="265"/>
      <c r="N115" s="267"/>
      <c r="O115" s="270"/>
      <c r="P115" s="273"/>
      <c r="R115" t="s">
        <v>1423</v>
      </c>
      <c r="S115" s="34" t="s">
        <v>32</v>
      </c>
      <c r="W115" s="34"/>
    </row>
    <row r="116" spans="1:28" ht="19.5" customHeight="1" x14ac:dyDescent="0.2">
      <c r="A116" s="276"/>
      <c r="B116" s="279"/>
      <c r="C116" s="296"/>
      <c r="D116" s="297"/>
      <c r="E116" s="311"/>
      <c r="F116" s="311"/>
      <c r="G116" s="304"/>
      <c r="H116" s="304"/>
      <c r="I116" s="307"/>
      <c r="J116" s="307"/>
      <c r="K116" s="311"/>
      <c r="L116" s="311"/>
      <c r="M116" s="265"/>
      <c r="N116" s="267"/>
      <c r="O116" s="270"/>
      <c r="P116" s="273"/>
      <c r="S116" t="s">
        <v>1553</v>
      </c>
      <c r="W116" s="34"/>
    </row>
    <row r="117" spans="1:28" ht="19.5" customHeight="1" x14ac:dyDescent="0.2">
      <c r="A117" s="276"/>
      <c r="B117" s="279"/>
      <c r="C117" s="296"/>
      <c r="D117" s="297"/>
      <c r="E117" s="311"/>
      <c r="F117" s="311"/>
      <c r="G117" s="304"/>
      <c r="H117" s="304"/>
      <c r="I117" s="307"/>
      <c r="J117" s="307"/>
      <c r="K117" s="311"/>
      <c r="L117" s="311"/>
      <c r="M117" s="265"/>
      <c r="N117" s="267"/>
      <c r="O117" s="270"/>
      <c r="P117" s="273"/>
      <c r="S117" t="s">
        <v>1003</v>
      </c>
      <c r="W117" s="34"/>
    </row>
    <row r="118" spans="1:28" ht="19.5" customHeight="1" x14ac:dyDescent="0.2">
      <c r="A118" s="276"/>
      <c r="B118" s="279"/>
      <c r="C118" s="296"/>
      <c r="D118" s="297"/>
      <c r="E118" s="311"/>
      <c r="F118" s="311"/>
      <c r="G118" s="304"/>
      <c r="H118" s="304"/>
      <c r="I118" s="307"/>
      <c r="J118" s="307"/>
      <c r="K118" s="311"/>
      <c r="L118" s="311"/>
      <c r="M118" s="265"/>
      <c r="N118" s="267"/>
      <c r="O118" s="270"/>
      <c r="P118" s="273"/>
      <c r="T118" s="34" t="s">
        <v>206</v>
      </c>
      <c r="U118" s="313">
        <v>3303012168502</v>
      </c>
      <c r="V118" s="313"/>
      <c r="W118" s="202" t="s">
        <v>182</v>
      </c>
      <c r="X118" s="197" t="s">
        <v>694</v>
      </c>
      <c r="Y118" s="242">
        <v>1024728</v>
      </c>
      <c r="Z118" s="191" t="s">
        <v>1320</v>
      </c>
      <c r="AA118" s="191"/>
      <c r="AB118" s="191"/>
    </row>
    <row r="119" spans="1:28" ht="19.5" customHeight="1" x14ac:dyDescent="0.2">
      <c r="A119" s="276"/>
      <c r="B119" s="279"/>
      <c r="C119" s="296"/>
      <c r="D119" s="297"/>
      <c r="E119" s="311"/>
      <c r="F119" s="311"/>
      <c r="G119" s="304"/>
      <c r="H119" s="304"/>
      <c r="I119" s="307"/>
      <c r="J119" s="307"/>
      <c r="K119" s="311"/>
      <c r="L119" s="311"/>
      <c r="M119" s="265"/>
      <c r="N119" s="267"/>
      <c r="O119" s="270"/>
      <c r="P119" s="273"/>
      <c r="R119" s="34"/>
      <c r="S119" s="34"/>
      <c r="U119" s="34"/>
      <c r="W119" s="34"/>
    </row>
    <row r="120" spans="1:28" ht="19.5" customHeight="1" x14ac:dyDescent="0.2">
      <c r="A120" s="277"/>
      <c r="B120" s="280"/>
      <c r="C120" s="298"/>
      <c r="D120" s="299"/>
      <c r="E120" s="312"/>
      <c r="F120" s="312"/>
      <c r="G120" s="305"/>
      <c r="H120" s="305"/>
      <c r="I120" s="308"/>
      <c r="J120" s="308"/>
      <c r="K120" s="312"/>
      <c r="L120" s="312"/>
      <c r="M120" s="264"/>
      <c r="N120" s="268"/>
      <c r="O120" s="271"/>
      <c r="P120" s="274"/>
      <c r="Q120" s="62">
        <v>0.29166666666666669</v>
      </c>
      <c r="W120" s="34"/>
    </row>
    <row r="121" spans="1:28" ht="19.5" customHeight="1" x14ac:dyDescent="0.2">
      <c r="A121" s="35" t="s">
        <v>34</v>
      </c>
      <c r="B121" s="36">
        <f>SUM(B104+1)</f>
        <v>45934</v>
      </c>
      <c r="C121" s="114"/>
      <c r="D121" s="112"/>
      <c r="E121" s="153"/>
      <c r="F121" s="153"/>
      <c r="G121" s="153"/>
      <c r="H121" s="153"/>
      <c r="I121" s="153"/>
      <c r="J121" s="153"/>
      <c r="K121" s="153"/>
      <c r="L121" s="153"/>
      <c r="M121" s="149"/>
      <c r="N121" s="150"/>
      <c r="O121" s="151"/>
      <c r="P121" s="160"/>
      <c r="Q121" s="62"/>
    </row>
    <row r="122" spans="1:28" ht="19.5" customHeight="1" x14ac:dyDescent="0.2">
      <c r="A122" s="37" t="s">
        <v>35</v>
      </c>
      <c r="B122" s="36">
        <f>SUM(B121+1)</f>
        <v>45935</v>
      </c>
      <c r="C122" s="114"/>
      <c r="D122" s="112"/>
      <c r="E122" s="164"/>
      <c r="F122" s="164"/>
      <c r="G122" s="164"/>
      <c r="H122" s="164"/>
      <c r="I122" s="164"/>
      <c r="J122" s="164"/>
      <c r="K122" s="164"/>
      <c r="L122" s="164"/>
      <c r="M122" s="157"/>
      <c r="N122" s="161"/>
      <c r="O122" s="162"/>
      <c r="P122" s="163"/>
      <c r="Q122" s="62"/>
    </row>
    <row r="123" spans="1:28" ht="30" customHeight="1" x14ac:dyDescent="0.2">
      <c r="A123" s="38"/>
      <c r="B123" s="38"/>
      <c r="C123" s="38"/>
      <c r="D123" s="38"/>
      <c r="E123" s="39"/>
      <c r="F123" s="40"/>
      <c r="G123" s="40"/>
      <c r="H123" s="38"/>
      <c r="I123" s="38"/>
      <c r="J123" s="38"/>
      <c r="K123" s="41"/>
      <c r="L123" s="41"/>
      <c r="M123" s="41"/>
      <c r="N123" s="38"/>
    </row>
    <row r="124" spans="1:28" ht="30.75" customHeight="1" x14ac:dyDescent="0.2">
      <c r="A124" s="38"/>
      <c r="B124" s="38"/>
      <c r="C124" s="38"/>
      <c r="D124" s="38"/>
      <c r="F124" s="38"/>
      <c r="G124" s="38"/>
      <c r="H124" s="38"/>
      <c r="I124" s="38"/>
      <c r="J124" s="281" t="s">
        <v>36</v>
      </c>
      <c r="K124" s="281"/>
      <c r="L124" s="281"/>
      <c r="M124" s="108">
        <f>SUM(M9+M32+M55+M72+M104+M121+M122)</f>
        <v>0</v>
      </c>
      <c r="N124" s="110">
        <f>SUM(N9+N32+N55+N72+N104+N121+N122)</f>
        <v>0.90972222222222232</v>
      </c>
      <c r="O124" s="109">
        <f>SUM(O9+O32+O55+O72+O104+O121+O122)</f>
        <v>0.71874999999999989</v>
      </c>
      <c r="P124" s="111">
        <f>SUM(P9+P32+P55+P72+P104+P121+P122)</f>
        <v>1.6284722222222223</v>
      </c>
    </row>
    <row r="125" spans="1:28" ht="30.75" customHeight="1" x14ac:dyDescent="0.2">
      <c r="A125" s="38"/>
      <c r="B125" s="38"/>
      <c r="C125" s="38"/>
      <c r="D125" s="38"/>
      <c r="F125" s="38"/>
      <c r="G125" s="38"/>
      <c r="H125" s="38"/>
      <c r="I125" s="38"/>
      <c r="J125" s="281" t="s">
        <v>37</v>
      </c>
      <c r="K125" s="281"/>
      <c r="L125" s="282"/>
      <c r="M125" s="42"/>
      <c r="N125" s="51">
        <f>SUM(Q9:Q122)</f>
        <v>1.4583333333333335</v>
      </c>
      <c r="O125" s="43"/>
    </row>
    <row r="126" spans="1:28" ht="30.75" customHeight="1" x14ac:dyDescent="0.2">
      <c r="A126" s="38"/>
      <c r="B126" s="38"/>
      <c r="C126" s="38"/>
      <c r="D126" s="38"/>
      <c r="F126" s="38"/>
      <c r="G126" s="38"/>
      <c r="H126" s="38"/>
      <c r="I126" s="38"/>
      <c r="J126" s="281" t="s">
        <v>38</v>
      </c>
      <c r="K126" s="281"/>
      <c r="L126" s="282"/>
      <c r="M126" s="42"/>
      <c r="N126" s="51">
        <f>SUM(P124-N125)</f>
        <v>0.17013888888888884</v>
      </c>
      <c r="O126" s="43"/>
    </row>
    <row r="127" spans="1:28" ht="30.75" customHeight="1" x14ac:dyDescent="0.2">
      <c r="A127" s="38"/>
      <c r="B127" s="38"/>
      <c r="C127" s="38"/>
      <c r="D127" s="38"/>
      <c r="F127" s="38"/>
      <c r="G127" s="38"/>
      <c r="H127" s="38"/>
      <c r="I127" s="38"/>
      <c r="J127" s="281" t="s">
        <v>39</v>
      </c>
      <c r="K127" s="281"/>
      <c r="L127" s="282"/>
      <c r="M127" s="42"/>
      <c r="N127" s="51">
        <f>'SEM39'!N140</f>
        <v>12.445833333333336</v>
      </c>
      <c r="O127" s="43"/>
    </row>
    <row r="128" spans="1:28" ht="30.75" customHeight="1" x14ac:dyDescent="0.2">
      <c r="H128" s="38"/>
      <c r="I128" s="38"/>
      <c r="J128" s="281" t="s">
        <v>40</v>
      </c>
      <c r="K128" s="281"/>
      <c r="L128" s="282"/>
      <c r="M128" s="44"/>
      <c r="N128" s="52">
        <f>N126+N127</f>
        <v>12.615972222222226</v>
      </c>
      <c r="O128" s="45"/>
    </row>
    <row r="135" spans="6:9" x14ac:dyDescent="0.2">
      <c r="F135" s="38"/>
      <c r="G135" s="38"/>
      <c r="H135" s="38"/>
      <c r="I135" s="38"/>
    </row>
    <row r="136" spans="6:9" x14ac:dyDescent="0.2">
      <c r="F136" s="38"/>
      <c r="G136" s="38"/>
      <c r="H136" s="38"/>
      <c r="I136" s="38"/>
    </row>
    <row r="137" spans="6:9" x14ac:dyDescent="0.2">
      <c r="F137" s="38"/>
      <c r="G137" s="38"/>
      <c r="H137" s="38"/>
      <c r="I137" s="38"/>
    </row>
    <row r="138" spans="6:9" x14ac:dyDescent="0.2">
      <c r="F138" s="38"/>
      <c r="G138" s="38"/>
      <c r="H138" s="38"/>
      <c r="I138" s="38"/>
    </row>
    <row r="139" spans="6:9" x14ac:dyDescent="0.2">
      <c r="F139" s="38"/>
      <c r="G139" s="38"/>
      <c r="H139" s="38"/>
      <c r="I139" s="38"/>
    </row>
    <row r="140" spans="6:9" x14ac:dyDescent="0.2">
      <c r="F140" s="38"/>
      <c r="G140" s="38"/>
      <c r="H140" s="38"/>
      <c r="I140" s="38"/>
    </row>
  </sheetData>
  <mergeCells count="106">
    <mergeCell ref="U118:V118"/>
    <mergeCell ref="K104:K120"/>
    <mergeCell ref="C72:D103"/>
    <mergeCell ref="C104:D120"/>
    <mergeCell ref="H104:H120"/>
    <mergeCell ref="F104:F120"/>
    <mergeCell ref="G104:G120"/>
    <mergeCell ref="E104:E120"/>
    <mergeCell ref="U18:V18"/>
    <mergeCell ref="U22:V22"/>
    <mergeCell ref="U26:V26"/>
    <mergeCell ref="U30:V30"/>
    <mergeCell ref="K55:K71"/>
    <mergeCell ref="N55:N71"/>
    <mergeCell ref="L32:L54"/>
    <mergeCell ref="L55:L71"/>
    <mergeCell ref="K32:K54"/>
    <mergeCell ref="U36:V36"/>
    <mergeCell ref="V41:W41"/>
    <mergeCell ref="V45:W45"/>
    <mergeCell ref="V46:W46"/>
    <mergeCell ref="U59:V59"/>
    <mergeCell ref="U61:V61"/>
    <mergeCell ref="U67:V67"/>
    <mergeCell ref="U112:V112"/>
    <mergeCell ref="H32:H54"/>
    <mergeCell ref="H55:H71"/>
    <mergeCell ref="H72:H103"/>
    <mergeCell ref="E72:E103"/>
    <mergeCell ref="F32:F54"/>
    <mergeCell ref="F55:F71"/>
    <mergeCell ref="F72:F103"/>
    <mergeCell ref="G55:G71"/>
    <mergeCell ref="K72:K103"/>
    <mergeCell ref="U95:V95"/>
    <mergeCell ref="U96:V96"/>
    <mergeCell ref="U98:V98"/>
    <mergeCell ref="U78:V78"/>
    <mergeCell ref="U86:V86"/>
    <mergeCell ref="U93:V93"/>
    <mergeCell ref="U94:V94"/>
    <mergeCell ref="J55:J71"/>
    <mergeCell ref="G32:G54"/>
    <mergeCell ref="A32:A54"/>
    <mergeCell ref="A55:A71"/>
    <mergeCell ref="B32:B54"/>
    <mergeCell ref="B55:B71"/>
    <mergeCell ref="C32:D54"/>
    <mergeCell ref="C55:D71"/>
    <mergeCell ref="Q6:Q7"/>
    <mergeCell ref="M104:M120"/>
    <mergeCell ref="N104:N120"/>
    <mergeCell ref="O104:O120"/>
    <mergeCell ref="P104:P120"/>
    <mergeCell ref="M72:M103"/>
    <mergeCell ref="N72:N103"/>
    <mergeCell ref="O72:O103"/>
    <mergeCell ref="P72:P103"/>
    <mergeCell ref="M55:M71"/>
    <mergeCell ref="O55:O71"/>
    <mergeCell ref="P55:P71"/>
    <mergeCell ref="M32:M54"/>
    <mergeCell ref="N32:N54"/>
    <mergeCell ref="O32:O54"/>
    <mergeCell ref="P32:P54"/>
    <mergeCell ref="E32:E54"/>
    <mergeCell ref="E55:E71"/>
    <mergeCell ref="A1:N1"/>
    <mergeCell ref="G6:H6"/>
    <mergeCell ref="I6:J6"/>
    <mergeCell ref="K6:L6"/>
    <mergeCell ref="M6:P6"/>
    <mergeCell ref="A72:A103"/>
    <mergeCell ref="J128:L128"/>
    <mergeCell ref="J124:L124"/>
    <mergeCell ref="J125:L125"/>
    <mergeCell ref="J126:L126"/>
    <mergeCell ref="J127:L127"/>
    <mergeCell ref="A104:A120"/>
    <mergeCell ref="B72:B103"/>
    <mergeCell ref="B104:B120"/>
    <mergeCell ref="G72:G103"/>
    <mergeCell ref="L104:L120"/>
    <mergeCell ref="L72:L103"/>
    <mergeCell ref="I72:I103"/>
    <mergeCell ref="I104:I120"/>
    <mergeCell ref="J72:J103"/>
    <mergeCell ref="J104:J120"/>
    <mergeCell ref="I32:I54"/>
    <mergeCell ref="I55:I71"/>
    <mergeCell ref="J32:J54"/>
    <mergeCell ref="A9:A31"/>
    <mergeCell ref="M9:M31"/>
    <mergeCell ref="N9:N31"/>
    <mergeCell ref="O9:O31"/>
    <mergeCell ref="P9:P31"/>
    <mergeCell ref="B9:B31"/>
    <mergeCell ref="C9:D31"/>
    <mergeCell ref="F9:F31"/>
    <mergeCell ref="I9:I31"/>
    <mergeCell ref="J9:J31"/>
    <mergeCell ref="K9:K31"/>
    <mergeCell ref="L9:L31"/>
    <mergeCell ref="E9:E31"/>
    <mergeCell ref="H9:H31"/>
    <mergeCell ref="G9:G31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3" orientation="landscape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Feuil85">
    <pageSetUpPr fitToPage="1"/>
  </sheetPr>
  <dimension ref="A1:AB124"/>
  <sheetViews>
    <sheetView topLeftCell="G5" zoomScale="90" workbookViewId="0">
      <selection activeCell="S26" sqref="S26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3.28515625" customWidth="1"/>
    <col min="20" max="20" width="17.28515625" customWidth="1"/>
    <col min="21" max="21" width="12.28515625" bestFit="1" customWidth="1"/>
    <col min="23" max="23" width="13.7109375" customWidth="1"/>
  </cols>
  <sheetData>
    <row r="1" spans="1:28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8" ht="60.6" hidden="1" customHeight="1" x14ac:dyDescent="0.2"/>
    <row r="3" spans="1:28" s="3" customFormat="1" ht="12.75" customHeight="1" x14ac:dyDescent="0.2">
      <c r="K3" s="4"/>
      <c r="L3" s="4"/>
      <c r="M3" s="4"/>
      <c r="O3" s="5"/>
      <c r="P3" s="5"/>
      <c r="Q3" s="60"/>
    </row>
    <row r="4" spans="1:28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8" ht="39" customHeight="1" x14ac:dyDescent="0.2">
      <c r="A5" s="12" t="s">
        <v>124</v>
      </c>
      <c r="B5" s="13" t="s">
        <v>3</v>
      </c>
      <c r="C5" s="14">
        <f>SUM('SEM40'!B122+1)</f>
        <v>45936</v>
      </c>
      <c r="D5" s="15" t="s">
        <v>4</v>
      </c>
      <c r="E5" s="16">
        <f>SUM(B106)</f>
        <v>45942</v>
      </c>
      <c r="F5" s="17"/>
      <c r="G5" s="17"/>
      <c r="H5" s="17"/>
      <c r="I5" s="17"/>
      <c r="J5" s="17"/>
      <c r="K5" s="18"/>
      <c r="L5" s="18"/>
      <c r="P5" s="19"/>
    </row>
    <row r="6" spans="1:28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8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8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8" ht="19.5" customHeight="1" x14ac:dyDescent="0.2">
      <c r="A9" s="275" t="s">
        <v>20</v>
      </c>
      <c r="B9" s="278">
        <f>SUM(C5)</f>
        <v>45936</v>
      </c>
      <c r="C9" s="294" t="s">
        <v>1972</v>
      </c>
      <c r="D9" s="295"/>
      <c r="E9" s="310"/>
      <c r="F9" s="310"/>
      <c r="G9" s="303">
        <v>0.34236111111111112</v>
      </c>
      <c r="H9" s="303">
        <v>0.52083333333333337</v>
      </c>
      <c r="I9" s="306">
        <v>0.56944444444444442</v>
      </c>
      <c r="J9" s="306">
        <v>0.75624999999999998</v>
      </c>
      <c r="K9" s="310"/>
      <c r="L9" s="310"/>
      <c r="M9" s="263">
        <f>(F9-E9)+(L9-K9)</f>
        <v>0</v>
      </c>
      <c r="N9" s="266">
        <f>(H9-G9)</f>
        <v>0.17847222222222225</v>
      </c>
      <c r="O9" s="269">
        <f>(J9-I9)</f>
        <v>0.18680555555555556</v>
      </c>
      <c r="P9" s="272">
        <f>SUM(M9:O28)</f>
        <v>0.36527777777777781</v>
      </c>
      <c r="R9" s="34" t="s">
        <v>1099</v>
      </c>
      <c r="S9" s="34" t="s">
        <v>24</v>
      </c>
    </row>
    <row r="10" spans="1:28" ht="19.5" customHeight="1" x14ac:dyDescent="0.2">
      <c r="A10" s="276"/>
      <c r="B10" s="279"/>
      <c r="C10" s="296"/>
      <c r="D10" s="297"/>
      <c r="E10" s="311"/>
      <c r="F10" s="311"/>
      <c r="G10" s="304"/>
      <c r="H10" s="304"/>
      <c r="I10" s="307"/>
      <c r="J10" s="307"/>
      <c r="K10" s="311"/>
      <c r="L10" s="311"/>
      <c r="M10" s="265"/>
      <c r="N10" s="267"/>
      <c r="O10" s="270"/>
      <c r="P10" s="273"/>
      <c r="R10" s="34"/>
      <c r="S10" s="34" t="s">
        <v>1100</v>
      </c>
    </row>
    <row r="11" spans="1:28" ht="19.5" customHeight="1" x14ac:dyDescent="0.2">
      <c r="A11" s="276"/>
      <c r="B11" s="279"/>
      <c r="C11" s="296"/>
      <c r="D11" s="297"/>
      <c r="E11" s="311"/>
      <c r="F11" s="311"/>
      <c r="G11" s="304"/>
      <c r="H11" s="304"/>
      <c r="I11" s="307"/>
      <c r="J11" s="307"/>
      <c r="K11" s="311"/>
      <c r="L11" s="311"/>
      <c r="M11" s="265"/>
      <c r="N11" s="267"/>
      <c r="O11" s="270"/>
      <c r="P11" s="273"/>
      <c r="S11" t="s">
        <v>1961</v>
      </c>
      <c r="W11" s="202" t="s">
        <v>182</v>
      </c>
      <c r="X11" s="240" t="s">
        <v>694</v>
      </c>
      <c r="Y11" s="247">
        <v>1024794</v>
      </c>
      <c r="Z11" s="191" t="s">
        <v>1962</v>
      </c>
      <c r="AA11" s="191"/>
      <c r="AB11" s="191"/>
    </row>
    <row r="12" spans="1:28" ht="19.5" customHeight="1" x14ac:dyDescent="0.2">
      <c r="A12" s="276"/>
      <c r="B12" s="279"/>
      <c r="C12" s="296"/>
      <c r="D12" s="297"/>
      <c r="E12" s="311"/>
      <c r="F12" s="311"/>
      <c r="G12" s="304"/>
      <c r="H12" s="304"/>
      <c r="I12" s="307"/>
      <c r="J12" s="307"/>
      <c r="K12" s="311"/>
      <c r="L12" s="311"/>
      <c r="M12" s="265"/>
      <c r="N12" s="267"/>
      <c r="O12" s="270"/>
      <c r="P12" s="273"/>
      <c r="S12" s="34" t="s">
        <v>1963</v>
      </c>
      <c r="X12" s="240" t="s">
        <v>694</v>
      </c>
      <c r="Y12" s="247">
        <v>1024764</v>
      </c>
      <c r="Z12" s="191" t="s">
        <v>1962</v>
      </c>
      <c r="AA12" s="191"/>
      <c r="AB12" s="191"/>
    </row>
    <row r="13" spans="1:28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11"/>
      <c r="L13" s="311"/>
      <c r="M13" s="265"/>
      <c r="N13" s="267"/>
      <c r="O13" s="270"/>
      <c r="P13" s="273"/>
      <c r="S13" s="34" t="s">
        <v>1097</v>
      </c>
      <c r="T13" s="34"/>
      <c r="U13" s="168"/>
      <c r="V13" s="1"/>
      <c r="W13" s="34"/>
      <c r="Y13" s="38"/>
    </row>
    <row r="14" spans="1:28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S14" s="34"/>
      <c r="T14" s="34" t="s">
        <v>631</v>
      </c>
      <c r="U14" s="314" t="s">
        <v>1933</v>
      </c>
      <c r="V14" s="316"/>
      <c r="W14" s="205" t="s">
        <v>644</v>
      </c>
      <c r="Y14" s="38"/>
    </row>
    <row r="15" spans="1:28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265"/>
      <c r="N15" s="267"/>
      <c r="O15" s="270"/>
      <c r="P15" s="273"/>
      <c r="S15" s="34"/>
      <c r="U15" t="s">
        <v>1966</v>
      </c>
      <c r="Y15" s="38"/>
    </row>
    <row r="16" spans="1:28" ht="19.5" customHeight="1" x14ac:dyDescent="0.2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11"/>
      <c r="L16" s="311"/>
      <c r="M16" s="265"/>
      <c r="N16" s="267"/>
      <c r="O16" s="270"/>
      <c r="P16" s="273"/>
      <c r="R16" t="s">
        <v>242</v>
      </c>
      <c r="S16" s="34" t="s">
        <v>33</v>
      </c>
    </row>
    <row r="17" spans="1:28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265"/>
      <c r="N17" s="267"/>
      <c r="O17" s="270"/>
      <c r="P17" s="273"/>
      <c r="S17" s="34" t="s">
        <v>612</v>
      </c>
    </row>
    <row r="18" spans="1:28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R18" s="34"/>
      <c r="S18" s="34" t="s">
        <v>1964</v>
      </c>
      <c r="W18" s="202" t="s">
        <v>182</v>
      </c>
    </row>
    <row r="19" spans="1:28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265"/>
      <c r="N19" s="267"/>
      <c r="O19" s="270"/>
      <c r="P19" s="273"/>
      <c r="R19" s="34"/>
      <c r="S19" s="34" t="s">
        <v>1967</v>
      </c>
      <c r="W19" s="202" t="s">
        <v>182</v>
      </c>
      <c r="X19" s="240" t="s">
        <v>694</v>
      </c>
      <c r="Y19" s="247">
        <v>1024807</v>
      </c>
      <c r="Z19" s="191" t="s">
        <v>1320</v>
      </c>
      <c r="AA19" s="191"/>
      <c r="AB19" s="191"/>
    </row>
    <row r="20" spans="1:28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265"/>
      <c r="N20" s="267"/>
      <c r="O20" s="270"/>
      <c r="P20" s="273"/>
      <c r="R20" s="34" t="s">
        <v>975</v>
      </c>
      <c r="S20" s="34" t="s">
        <v>33</v>
      </c>
    </row>
    <row r="21" spans="1:28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265"/>
      <c r="N21" s="267"/>
      <c r="O21" s="270"/>
      <c r="P21" s="273"/>
      <c r="R21" s="34"/>
      <c r="S21" s="34" t="s">
        <v>976</v>
      </c>
    </row>
    <row r="22" spans="1:28" ht="19.5" customHeight="1" x14ac:dyDescent="0.2">
      <c r="A22" s="276"/>
      <c r="B22" s="279"/>
      <c r="C22" s="296"/>
      <c r="D22" s="297"/>
      <c r="E22" s="311"/>
      <c r="F22" s="311"/>
      <c r="G22" s="304"/>
      <c r="H22" s="304"/>
      <c r="I22" s="307"/>
      <c r="J22" s="307"/>
      <c r="K22" s="311"/>
      <c r="L22" s="311"/>
      <c r="M22" s="265"/>
      <c r="N22" s="267"/>
      <c r="O22" s="270"/>
      <c r="P22" s="273"/>
      <c r="S22" s="34" t="s">
        <v>1965</v>
      </c>
    </row>
    <row r="23" spans="1:28" ht="19.5" customHeight="1" x14ac:dyDescent="0.2">
      <c r="A23" s="276"/>
      <c r="B23" s="279"/>
      <c r="C23" s="296"/>
      <c r="D23" s="297"/>
      <c r="E23" s="311"/>
      <c r="F23" s="311"/>
      <c r="G23" s="304"/>
      <c r="H23" s="304"/>
      <c r="I23" s="307"/>
      <c r="J23" s="307"/>
      <c r="K23" s="311"/>
      <c r="L23" s="311"/>
      <c r="M23" s="265"/>
      <c r="N23" s="267"/>
      <c r="O23" s="270"/>
      <c r="P23" s="273"/>
      <c r="S23" s="34" t="s">
        <v>1971</v>
      </c>
      <c r="W23" s="34"/>
    </row>
    <row r="24" spans="1:28" ht="19.5" customHeight="1" x14ac:dyDescent="0.2">
      <c r="A24" s="276"/>
      <c r="B24" s="279"/>
      <c r="C24" s="296"/>
      <c r="D24" s="297"/>
      <c r="E24" s="311"/>
      <c r="F24" s="311"/>
      <c r="G24" s="304"/>
      <c r="H24" s="304"/>
      <c r="I24" s="307"/>
      <c r="J24" s="307"/>
      <c r="K24" s="311"/>
      <c r="L24" s="311"/>
      <c r="M24" s="265"/>
      <c r="N24" s="267"/>
      <c r="O24" s="270"/>
      <c r="P24" s="273"/>
      <c r="S24" s="34"/>
      <c r="T24" s="34" t="s">
        <v>1968</v>
      </c>
      <c r="U24" s="314" t="s">
        <v>1969</v>
      </c>
      <c r="V24" s="316"/>
      <c r="W24" s="202" t="s">
        <v>182</v>
      </c>
      <c r="X24" s="240" t="s">
        <v>694</v>
      </c>
      <c r="Y24" s="247">
        <v>1024810</v>
      </c>
      <c r="Z24" s="191" t="s">
        <v>1962</v>
      </c>
      <c r="AA24" s="191"/>
      <c r="AB24" s="191"/>
    </row>
    <row r="25" spans="1:28" ht="19.5" customHeight="1" x14ac:dyDescent="0.2">
      <c r="A25" s="276"/>
      <c r="B25" s="279"/>
      <c r="C25" s="296"/>
      <c r="D25" s="297"/>
      <c r="E25" s="311"/>
      <c r="F25" s="311"/>
      <c r="G25" s="304"/>
      <c r="H25" s="304"/>
      <c r="I25" s="307"/>
      <c r="J25" s="307"/>
      <c r="K25" s="311"/>
      <c r="L25" s="311"/>
      <c r="M25" s="265"/>
      <c r="N25" s="267"/>
      <c r="O25" s="270"/>
      <c r="P25" s="273"/>
      <c r="R25" s="34" t="s">
        <v>448</v>
      </c>
      <c r="S25" s="34" t="s">
        <v>24</v>
      </c>
    </row>
    <row r="26" spans="1:28" ht="19.5" customHeight="1" x14ac:dyDescent="0.2">
      <c r="A26" s="276"/>
      <c r="B26" s="279"/>
      <c r="C26" s="296"/>
      <c r="D26" s="297"/>
      <c r="E26" s="311"/>
      <c r="F26" s="311"/>
      <c r="G26" s="304"/>
      <c r="H26" s="304"/>
      <c r="I26" s="307"/>
      <c r="J26" s="307"/>
      <c r="K26" s="311"/>
      <c r="L26" s="311"/>
      <c r="M26" s="265"/>
      <c r="N26" s="267"/>
      <c r="O26" s="270"/>
      <c r="P26" s="273"/>
      <c r="S26" s="34" t="s">
        <v>88</v>
      </c>
    </row>
    <row r="27" spans="1:28" ht="19.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11"/>
      <c r="L27" s="311"/>
      <c r="M27" s="265"/>
      <c r="N27" s="267"/>
      <c r="O27" s="270"/>
      <c r="P27" s="273"/>
      <c r="S27" s="34" t="s">
        <v>1970</v>
      </c>
      <c r="V27" s="202" t="s">
        <v>182</v>
      </c>
    </row>
    <row r="28" spans="1:28" ht="19.5" customHeight="1" x14ac:dyDescent="0.2">
      <c r="A28" s="277"/>
      <c r="B28" s="280"/>
      <c r="C28" s="298"/>
      <c r="D28" s="299"/>
      <c r="E28" s="312"/>
      <c r="F28" s="312"/>
      <c r="G28" s="305"/>
      <c r="H28" s="305"/>
      <c r="I28" s="308"/>
      <c r="J28" s="308"/>
      <c r="K28" s="312"/>
      <c r="L28" s="312"/>
      <c r="M28" s="264"/>
      <c r="N28" s="268"/>
      <c r="O28" s="271"/>
      <c r="P28" s="274"/>
      <c r="Q28" s="62">
        <v>0.29166666666666669</v>
      </c>
    </row>
    <row r="29" spans="1:28" ht="19.5" customHeight="1" x14ac:dyDescent="0.2">
      <c r="A29" s="275" t="s">
        <v>22</v>
      </c>
      <c r="B29" s="278">
        <f>SUM(B9+1)</f>
        <v>45937</v>
      </c>
      <c r="C29" s="294" t="s">
        <v>1985</v>
      </c>
      <c r="D29" s="295"/>
      <c r="E29" s="310"/>
      <c r="F29" s="310"/>
      <c r="G29" s="303">
        <v>0.32569444444444445</v>
      </c>
      <c r="H29" s="303">
        <v>0.52083333333333337</v>
      </c>
      <c r="I29" s="306">
        <v>0.5625</v>
      </c>
      <c r="J29" s="306">
        <v>0.7729166666666667</v>
      </c>
      <c r="K29" s="310"/>
      <c r="L29" s="310"/>
      <c r="M29" s="263">
        <f>(F29-E29)+(L29-K29)</f>
        <v>0</v>
      </c>
      <c r="N29" s="266">
        <f>(H29-G29)</f>
        <v>0.19513888888888892</v>
      </c>
      <c r="O29" s="269">
        <f>(J29-I29)</f>
        <v>0.2104166666666667</v>
      </c>
      <c r="P29" s="272">
        <f>SUM(M29:O42)</f>
        <v>0.40555555555555561</v>
      </c>
      <c r="R29" s="34" t="s">
        <v>1973</v>
      </c>
      <c r="S29" s="34" t="s">
        <v>47</v>
      </c>
    </row>
    <row r="30" spans="1:28" ht="19.5" customHeight="1" x14ac:dyDescent="0.2">
      <c r="A30" s="276"/>
      <c r="B30" s="279"/>
      <c r="C30" s="296"/>
      <c r="D30" s="297"/>
      <c r="E30" s="311"/>
      <c r="F30" s="311"/>
      <c r="G30" s="304"/>
      <c r="H30" s="304"/>
      <c r="I30" s="307"/>
      <c r="J30" s="307"/>
      <c r="K30" s="311"/>
      <c r="L30" s="311"/>
      <c r="M30" s="265"/>
      <c r="N30" s="267"/>
      <c r="O30" s="270"/>
      <c r="P30" s="273"/>
      <c r="S30" s="34" t="s">
        <v>192</v>
      </c>
    </row>
    <row r="31" spans="1:28" ht="19.5" customHeight="1" x14ac:dyDescent="0.2">
      <c r="A31" s="276"/>
      <c r="B31" s="279"/>
      <c r="C31" s="296"/>
      <c r="D31" s="297"/>
      <c r="E31" s="311"/>
      <c r="F31" s="311"/>
      <c r="G31" s="304"/>
      <c r="H31" s="304"/>
      <c r="I31" s="307"/>
      <c r="J31" s="307"/>
      <c r="K31" s="311"/>
      <c r="L31" s="311"/>
      <c r="M31" s="265"/>
      <c r="N31" s="267"/>
      <c r="O31" s="270"/>
      <c r="P31" s="273"/>
      <c r="S31" s="34" t="s">
        <v>1980</v>
      </c>
      <c r="W31" s="246" t="s">
        <v>1974</v>
      </c>
    </row>
    <row r="32" spans="1:28" ht="19.5" customHeight="1" x14ac:dyDescent="0.2">
      <c r="A32" s="276"/>
      <c r="B32" s="279"/>
      <c r="C32" s="296"/>
      <c r="D32" s="297"/>
      <c r="E32" s="311"/>
      <c r="F32" s="311"/>
      <c r="G32" s="304"/>
      <c r="H32" s="304"/>
      <c r="I32" s="307"/>
      <c r="J32" s="307"/>
      <c r="K32" s="311"/>
      <c r="L32" s="311"/>
      <c r="M32" s="265"/>
      <c r="N32" s="267"/>
      <c r="O32" s="270"/>
      <c r="P32" s="273"/>
      <c r="S32" s="34"/>
      <c r="T32" t="s">
        <v>203</v>
      </c>
      <c r="U32" s="313">
        <v>2413417219001</v>
      </c>
      <c r="V32" s="313"/>
      <c r="W32" s="240" t="s">
        <v>694</v>
      </c>
      <c r="X32" s="248">
        <v>1024028</v>
      </c>
      <c r="Y32" s="202" t="s">
        <v>182</v>
      </c>
      <c r="Z32" s="214" t="s">
        <v>1983</v>
      </c>
      <c r="AA32" s="191"/>
      <c r="AB32" s="191"/>
    </row>
    <row r="33" spans="1:28" ht="19.5" customHeight="1" x14ac:dyDescent="0.2">
      <c r="A33" s="276"/>
      <c r="B33" s="279"/>
      <c r="C33" s="296"/>
      <c r="D33" s="297"/>
      <c r="E33" s="311"/>
      <c r="F33" s="311"/>
      <c r="G33" s="304"/>
      <c r="H33" s="304"/>
      <c r="I33" s="307"/>
      <c r="J33" s="307"/>
      <c r="K33" s="311"/>
      <c r="L33" s="311"/>
      <c r="M33" s="265"/>
      <c r="N33" s="267"/>
      <c r="O33" s="270"/>
      <c r="P33" s="273"/>
      <c r="S33" s="34"/>
      <c r="T33" t="s">
        <v>1981</v>
      </c>
      <c r="U33" s="316" t="s">
        <v>1982</v>
      </c>
      <c r="V33" s="316"/>
      <c r="W33" s="240" t="s">
        <v>694</v>
      </c>
      <c r="X33" s="247">
        <v>1024820</v>
      </c>
      <c r="Y33" s="205" t="s">
        <v>644</v>
      </c>
    </row>
    <row r="34" spans="1:28" ht="19.5" customHeight="1" x14ac:dyDescent="0.2">
      <c r="A34" s="276"/>
      <c r="B34" s="279"/>
      <c r="C34" s="296"/>
      <c r="D34" s="297"/>
      <c r="E34" s="311"/>
      <c r="F34" s="311"/>
      <c r="G34" s="304"/>
      <c r="H34" s="304"/>
      <c r="I34" s="307"/>
      <c r="J34" s="307"/>
      <c r="K34" s="311"/>
      <c r="L34" s="311"/>
      <c r="M34" s="265"/>
      <c r="N34" s="267"/>
      <c r="O34" s="270"/>
      <c r="P34" s="273"/>
      <c r="R34" s="34" t="s">
        <v>1099</v>
      </c>
      <c r="S34" s="34" t="s">
        <v>28</v>
      </c>
      <c r="T34" s="34"/>
    </row>
    <row r="35" spans="1:28" ht="19.5" customHeight="1" x14ac:dyDescent="0.2">
      <c r="A35" s="276"/>
      <c r="B35" s="279"/>
      <c r="C35" s="296"/>
      <c r="D35" s="297"/>
      <c r="E35" s="311"/>
      <c r="F35" s="311"/>
      <c r="G35" s="304"/>
      <c r="H35" s="304"/>
      <c r="I35" s="307"/>
      <c r="J35" s="307"/>
      <c r="K35" s="311"/>
      <c r="L35" s="311"/>
      <c r="M35" s="265"/>
      <c r="N35" s="267"/>
      <c r="O35" s="270"/>
      <c r="P35" s="273"/>
      <c r="S35" s="34" t="s">
        <v>1979</v>
      </c>
      <c r="Z35" s="191" t="s">
        <v>1978</v>
      </c>
      <c r="AA35" s="191"/>
      <c r="AB35" s="191"/>
    </row>
    <row r="36" spans="1:28" ht="19.5" customHeight="1" x14ac:dyDescent="0.2">
      <c r="A36" s="276"/>
      <c r="B36" s="279"/>
      <c r="C36" s="296"/>
      <c r="D36" s="297"/>
      <c r="E36" s="311"/>
      <c r="F36" s="311"/>
      <c r="G36" s="304"/>
      <c r="H36" s="304"/>
      <c r="I36" s="307"/>
      <c r="J36" s="307"/>
      <c r="K36" s="311"/>
      <c r="L36" s="311"/>
      <c r="M36" s="265"/>
      <c r="N36" s="267"/>
      <c r="O36" s="270"/>
      <c r="P36" s="273"/>
      <c r="S36" s="34"/>
      <c r="T36" s="34" t="s">
        <v>1975</v>
      </c>
    </row>
    <row r="37" spans="1:28" ht="19.5" customHeight="1" x14ac:dyDescent="0.2">
      <c r="A37" s="276"/>
      <c r="B37" s="279"/>
      <c r="C37" s="296"/>
      <c r="D37" s="297"/>
      <c r="E37" s="311"/>
      <c r="F37" s="311"/>
      <c r="G37" s="304"/>
      <c r="H37" s="304"/>
      <c r="I37" s="307"/>
      <c r="J37" s="307"/>
      <c r="K37" s="311"/>
      <c r="L37" s="311"/>
      <c r="M37" s="265"/>
      <c r="N37" s="267"/>
      <c r="O37" s="270"/>
      <c r="P37" s="273"/>
      <c r="U37" s="34" t="s">
        <v>1976</v>
      </c>
    </row>
    <row r="38" spans="1:28" ht="19.5" customHeight="1" x14ac:dyDescent="0.2">
      <c r="A38" s="276"/>
      <c r="B38" s="279"/>
      <c r="C38" s="296"/>
      <c r="D38" s="297"/>
      <c r="E38" s="311"/>
      <c r="F38" s="311"/>
      <c r="G38" s="304"/>
      <c r="H38" s="304"/>
      <c r="I38" s="307"/>
      <c r="J38" s="307"/>
      <c r="K38" s="311"/>
      <c r="L38" s="311"/>
      <c r="M38" s="265"/>
      <c r="N38" s="267"/>
      <c r="O38" s="270"/>
      <c r="P38" s="273"/>
      <c r="S38" s="34" t="s">
        <v>1977</v>
      </c>
    </row>
    <row r="39" spans="1:28" ht="19.5" customHeight="1" x14ac:dyDescent="0.2">
      <c r="A39" s="276"/>
      <c r="B39" s="279"/>
      <c r="C39" s="296"/>
      <c r="D39" s="297"/>
      <c r="E39" s="311"/>
      <c r="F39" s="311"/>
      <c r="G39" s="304"/>
      <c r="H39" s="304"/>
      <c r="I39" s="307"/>
      <c r="J39" s="307"/>
      <c r="K39" s="311"/>
      <c r="L39" s="311"/>
      <c r="M39" s="265"/>
      <c r="N39" s="267"/>
      <c r="O39" s="270"/>
      <c r="P39" s="273"/>
      <c r="S39" s="34" t="s">
        <v>1984</v>
      </c>
      <c r="V39" s="34"/>
    </row>
    <row r="40" spans="1:28" ht="19.5" customHeight="1" x14ac:dyDescent="0.2">
      <c r="A40" s="276"/>
      <c r="B40" s="279"/>
      <c r="C40" s="296"/>
      <c r="D40" s="297"/>
      <c r="E40" s="311"/>
      <c r="F40" s="311"/>
      <c r="G40" s="304"/>
      <c r="H40" s="304"/>
      <c r="I40" s="307"/>
      <c r="J40" s="307"/>
      <c r="K40" s="311"/>
      <c r="L40" s="311"/>
      <c r="M40" s="265"/>
      <c r="N40" s="267"/>
      <c r="O40" s="270"/>
      <c r="P40" s="273"/>
      <c r="R40" t="s">
        <v>201</v>
      </c>
      <c r="S40" s="34" t="s">
        <v>32</v>
      </c>
    </row>
    <row r="41" spans="1:28" ht="19.5" customHeight="1" x14ac:dyDescent="0.2">
      <c r="A41" s="276"/>
      <c r="B41" s="279"/>
      <c r="C41" s="296"/>
      <c r="D41" s="297"/>
      <c r="E41" s="311"/>
      <c r="F41" s="311"/>
      <c r="G41" s="304"/>
      <c r="H41" s="304"/>
      <c r="I41" s="307"/>
      <c r="J41" s="307"/>
      <c r="K41" s="311"/>
      <c r="L41" s="311"/>
      <c r="M41" s="265"/>
      <c r="N41" s="267"/>
      <c r="O41" s="270"/>
      <c r="P41" s="273"/>
      <c r="S41" s="34" t="s">
        <v>1986</v>
      </c>
    </row>
    <row r="42" spans="1:28" ht="19.5" customHeight="1" x14ac:dyDescent="0.2">
      <c r="A42" s="277"/>
      <c r="B42" s="280"/>
      <c r="C42" s="298"/>
      <c r="D42" s="299"/>
      <c r="E42" s="312"/>
      <c r="F42" s="312"/>
      <c r="G42" s="305"/>
      <c r="H42" s="305"/>
      <c r="I42" s="308"/>
      <c r="J42" s="308"/>
      <c r="K42" s="312"/>
      <c r="L42" s="312"/>
      <c r="M42" s="264"/>
      <c r="N42" s="268"/>
      <c r="O42" s="271"/>
      <c r="P42" s="274"/>
      <c r="Q42" s="62">
        <v>0.29166666666666669</v>
      </c>
    </row>
    <row r="43" spans="1:28" ht="19.5" customHeight="1" x14ac:dyDescent="0.2">
      <c r="A43" s="275" t="s">
        <v>26</v>
      </c>
      <c r="B43" s="278">
        <f>SUM(B29+1)</f>
        <v>45938</v>
      </c>
      <c r="C43" s="294" t="s">
        <v>1990</v>
      </c>
      <c r="D43" s="295"/>
      <c r="E43" s="300"/>
      <c r="F43" s="300"/>
      <c r="G43" s="303">
        <v>0.3347222222222222</v>
      </c>
      <c r="H43" s="303">
        <v>0.51041666666666663</v>
      </c>
      <c r="I43" s="306">
        <v>0.57638888888888884</v>
      </c>
      <c r="J43" s="306">
        <v>0.70486111111111116</v>
      </c>
      <c r="K43" s="300"/>
      <c r="L43" s="300"/>
      <c r="M43" s="263">
        <f>(F72-E72)+(L72-K72)</f>
        <v>0</v>
      </c>
      <c r="N43" s="266">
        <f>(H43-G43)</f>
        <v>0.17569444444444443</v>
      </c>
      <c r="O43" s="269">
        <f>(J43-I43)</f>
        <v>0.12847222222222232</v>
      </c>
      <c r="P43" s="272">
        <f>SUM(M43:O72)</f>
        <v>0.30416666666666675</v>
      </c>
      <c r="R43" s="34" t="s">
        <v>1973</v>
      </c>
      <c r="S43" s="34" t="s">
        <v>24</v>
      </c>
    </row>
    <row r="44" spans="1:28" ht="19.5" customHeight="1" x14ac:dyDescent="0.2">
      <c r="A44" s="276"/>
      <c r="B44" s="279"/>
      <c r="C44" s="296"/>
      <c r="D44" s="297"/>
      <c r="E44" s="301"/>
      <c r="F44" s="301"/>
      <c r="G44" s="304"/>
      <c r="H44" s="304"/>
      <c r="I44" s="307"/>
      <c r="J44" s="307"/>
      <c r="K44" s="301"/>
      <c r="L44" s="301"/>
      <c r="M44" s="265"/>
      <c r="N44" s="267"/>
      <c r="O44" s="270"/>
      <c r="P44" s="273"/>
      <c r="S44" s="34" t="s">
        <v>192</v>
      </c>
    </row>
    <row r="45" spans="1:28" ht="19.5" customHeight="1" x14ac:dyDescent="0.2">
      <c r="A45" s="276"/>
      <c r="B45" s="279"/>
      <c r="C45" s="296"/>
      <c r="D45" s="297"/>
      <c r="E45" s="301"/>
      <c r="F45" s="301"/>
      <c r="G45" s="304"/>
      <c r="H45" s="304"/>
      <c r="I45" s="307"/>
      <c r="J45" s="307"/>
      <c r="K45" s="301"/>
      <c r="L45" s="301"/>
      <c r="M45" s="265"/>
      <c r="N45" s="267"/>
      <c r="O45" s="270"/>
      <c r="P45" s="273"/>
      <c r="S45" s="34" t="s">
        <v>1987</v>
      </c>
      <c r="U45" s="205" t="s">
        <v>644</v>
      </c>
    </row>
    <row r="46" spans="1:28" ht="19.5" customHeight="1" x14ac:dyDescent="0.2">
      <c r="A46" s="276"/>
      <c r="B46" s="279"/>
      <c r="C46" s="296"/>
      <c r="D46" s="297"/>
      <c r="E46" s="301"/>
      <c r="F46" s="301"/>
      <c r="G46" s="304"/>
      <c r="H46" s="304"/>
      <c r="I46" s="307"/>
      <c r="J46" s="307"/>
      <c r="K46" s="301"/>
      <c r="L46" s="301"/>
      <c r="M46" s="265"/>
      <c r="N46" s="267"/>
      <c r="O46" s="270"/>
      <c r="P46" s="273"/>
      <c r="S46" s="34" t="s">
        <v>1993</v>
      </c>
      <c r="U46" s="34"/>
    </row>
    <row r="47" spans="1:28" ht="19.5" customHeight="1" x14ac:dyDescent="0.2">
      <c r="A47" s="276"/>
      <c r="B47" s="279"/>
      <c r="C47" s="296"/>
      <c r="D47" s="297"/>
      <c r="E47" s="301"/>
      <c r="F47" s="301"/>
      <c r="G47" s="304"/>
      <c r="H47" s="304"/>
      <c r="I47" s="307"/>
      <c r="J47" s="307"/>
      <c r="K47" s="301"/>
      <c r="L47" s="301"/>
      <c r="M47" s="265"/>
      <c r="N47" s="267"/>
      <c r="O47" s="270"/>
      <c r="P47" s="273"/>
      <c r="S47" s="34"/>
      <c r="T47" s="34" t="s">
        <v>1020</v>
      </c>
      <c r="U47" s="314" t="s">
        <v>1994</v>
      </c>
      <c r="V47" s="314"/>
      <c r="W47" s="202" t="s">
        <v>182</v>
      </c>
      <c r="X47" s="240" t="s">
        <v>694</v>
      </c>
      <c r="Y47" s="247">
        <v>1024857</v>
      </c>
      <c r="Z47" s="214" t="s">
        <v>1320</v>
      </c>
      <c r="AA47" s="191"/>
      <c r="AB47" s="191"/>
    </row>
    <row r="48" spans="1:28" ht="19.5" customHeight="1" x14ac:dyDescent="0.2">
      <c r="A48" s="276"/>
      <c r="B48" s="279"/>
      <c r="C48" s="296"/>
      <c r="D48" s="297"/>
      <c r="E48" s="301"/>
      <c r="F48" s="301"/>
      <c r="G48" s="304"/>
      <c r="H48" s="304"/>
      <c r="I48" s="307"/>
      <c r="J48" s="307"/>
      <c r="K48" s="301"/>
      <c r="L48" s="301"/>
      <c r="M48" s="265"/>
      <c r="N48" s="267"/>
      <c r="O48" s="270"/>
      <c r="P48" s="273"/>
      <c r="S48" s="34"/>
      <c r="T48" s="34" t="s">
        <v>204</v>
      </c>
      <c r="U48" s="351">
        <v>2403017219001</v>
      </c>
      <c r="V48" s="351"/>
      <c r="W48" s="202" t="s">
        <v>182</v>
      </c>
    </row>
    <row r="49" spans="1:28" ht="19.5" customHeight="1" x14ac:dyDescent="0.2">
      <c r="A49" s="276"/>
      <c r="B49" s="279"/>
      <c r="C49" s="296"/>
      <c r="D49" s="297"/>
      <c r="E49" s="301"/>
      <c r="F49" s="301"/>
      <c r="G49" s="304"/>
      <c r="H49" s="304"/>
      <c r="I49" s="307"/>
      <c r="J49" s="307"/>
      <c r="K49" s="301"/>
      <c r="L49" s="301"/>
      <c r="M49" s="265"/>
      <c r="N49" s="267"/>
      <c r="O49" s="270"/>
      <c r="P49" s="273"/>
      <c r="S49" s="34"/>
      <c r="T49" s="34" t="s">
        <v>938</v>
      </c>
      <c r="U49" s="351">
        <v>2403117219003</v>
      </c>
      <c r="V49" s="351"/>
      <c r="W49" s="193" t="s">
        <v>1996</v>
      </c>
    </row>
    <row r="50" spans="1:28" ht="19.5" customHeight="1" x14ac:dyDescent="0.2">
      <c r="A50" s="276"/>
      <c r="B50" s="279"/>
      <c r="C50" s="296"/>
      <c r="D50" s="297"/>
      <c r="E50" s="301"/>
      <c r="F50" s="301"/>
      <c r="G50" s="304"/>
      <c r="H50" s="304"/>
      <c r="I50" s="307"/>
      <c r="J50" s="307"/>
      <c r="K50" s="301"/>
      <c r="L50" s="301"/>
      <c r="M50" s="265"/>
      <c r="N50" s="267"/>
      <c r="O50" s="270"/>
      <c r="P50" s="273"/>
      <c r="S50" s="34"/>
      <c r="T50" s="34" t="s">
        <v>203</v>
      </c>
      <c r="U50" s="351">
        <v>2413417219001</v>
      </c>
      <c r="V50" s="351"/>
      <c r="W50" s="202" t="s">
        <v>182</v>
      </c>
    </row>
    <row r="51" spans="1:28" ht="19.5" customHeight="1" x14ac:dyDescent="0.2">
      <c r="A51" s="276"/>
      <c r="B51" s="279"/>
      <c r="C51" s="296"/>
      <c r="D51" s="297"/>
      <c r="E51" s="301"/>
      <c r="F51" s="301"/>
      <c r="G51" s="304"/>
      <c r="H51" s="304"/>
      <c r="I51" s="307"/>
      <c r="J51" s="307"/>
      <c r="K51" s="301"/>
      <c r="L51" s="301"/>
      <c r="M51" s="265"/>
      <c r="N51" s="267"/>
      <c r="O51" s="270"/>
      <c r="P51" s="273"/>
      <c r="S51" s="34"/>
      <c r="T51" s="34" t="s">
        <v>1995</v>
      </c>
      <c r="U51" s="217"/>
      <c r="V51" s="217"/>
      <c r="W51" s="202" t="s">
        <v>182</v>
      </c>
    </row>
    <row r="52" spans="1:28" ht="19.5" customHeight="1" x14ac:dyDescent="0.2">
      <c r="A52" s="276"/>
      <c r="B52" s="279"/>
      <c r="C52" s="296"/>
      <c r="D52" s="297"/>
      <c r="E52" s="301"/>
      <c r="F52" s="301"/>
      <c r="G52" s="304"/>
      <c r="H52" s="304"/>
      <c r="I52" s="307"/>
      <c r="J52" s="307"/>
      <c r="K52" s="301"/>
      <c r="L52" s="301"/>
      <c r="M52" s="265"/>
      <c r="N52" s="267"/>
      <c r="O52" s="270"/>
      <c r="P52" s="273"/>
      <c r="R52" t="s">
        <v>1099</v>
      </c>
      <c r="S52" s="34" t="s">
        <v>28</v>
      </c>
    </row>
    <row r="53" spans="1:28" ht="19.5" customHeight="1" x14ac:dyDescent="0.2">
      <c r="A53" s="276"/>
      <c r="B53" s="279"/>
      <c r="C53" s="296"/>
      <c r="D53" s="297"/>
      <c r="E53" s="301"/>
      <c r="F53" s="301"/>
      <c r="G53" s="304"/>
      <c r="H53" s="304"/>
      <c r="I53" s="307"/>
      <c r="J53" s="307"/>
      <c r="K53" s="301"/>
      <c r="L53" s="301"/>
      <c r="M53" s="265"/>
      <c r="N53" s="267"/>
      <c r="O53" s="270"/>
      <c r="P53" s="273"/>
      <c r="R53" s="34"/>
      <c r="S53" s="34" t="s">
        <v>1100</v>
      </c>
    </row>
    <row r="54" spans="1:28" ht="19.5" customHeight="1" x14ac:dyDescent="0.2">
      <c r="A54" s="276"/>
      <c r="B54" s="279"/>
      <c r="C54" s="296"/>
      <c r="D54" s="297"/>
      <c r="E54" s="301"/>
      <c r="F54" s="301"/>
      <c r="G54" s="304"/>
      <c r="H54" s="304"/>
      <c r="I54" s="307"/>
      <c r="J54" s="307"/>
      <c r="K54" s="301"/>
      <c r="L54" s="301"/>
      <c r="M54" s="265"/>
      <c r="N54" s="267"/>
      <c r="O54" s="270"/>
      <c r="P54" s="273"/>
      <c r="S54" s="34" t="s">
        <v>1988</v>
      </c>
    </row>
    <row r="55" spans="1:28" ht="19.5" customHeight="1" x14ac:dyDescent="0.2">
      <c r="A55" s="276"/>
      <c r="B55" s="279"/>
      <c r="C55" s="296"/>
      <c r="D55" s="297"/>
      <c r="E55" s="301"/>
      <c r="F55" s="301"/>
      <c r="G55" s="304"/>
      <c r="H55" s="304"/>
      <c r="I55" s="307"/>
      <c r="J55" s="307"/>
      <c r="K55" s="301"/>
      <c r="L55" s="301"/>
      <c r="M55" s="265"/>
      <c r="N55" s="267"/>
      <c r="O55" s="270"/>
      <c r="P55" s="273"/>
      <c r="T55" t="s">
        <v>631</v>
      </c>
      <c r="U55" s="316" t="s">
        <v>1940</v>
      </c>
      <c r="V55" s="316"/>
      <c r="W55" s="205" t="s">
        <v>644</v>
      </c>
    </row>
    <row r="56" spans="1:28" ht="19.5" customHeight="1" x14ac:dyDescent="0.2">
      <c r="A56" s="276"/>
      <c r="B56" s="279"/>
      <c r="C56" s="296"/>
      <c r="D56" s="297"/>
      <c r="E56" s="301"/>
      <c r="F56" s="301"/>
      <c r="G56" s="304"/>
      <c r="H56" s="304"/>
      <c r="I56" s="307"/>
      <c r="J56" s="307"/>
      <c r="K56" s="301"/>
      <c r="L56" s="301"/>
      <c r="M56" s="265"/>
      <c r="N56" s="267"/>
      <c r="O56" s="270"/>
      <c r="P56" s="273"/>
      <c r="S56" s="34" t="s">
        <v>684</v>
      </c>
      <c r="U56" s="1"/>
      <c r="V56" s="1"/>
      <c r="W56" s="34"/>
    </row>
    <row r="57" spans="1:28" ht="19.5" customHeight="1" x14ac:dyDescent="0.2">
      <c r="A57" s="276"/>
      <c r="B57" s="279"/>
      <c r="C57" s="296"/>
      <c r="D57" s="297"/>
      <c r="E57" s="301"/>
      <c r="F57" s="301"/>
      <c r="G57" s="304"/>
      <c r="H57" s="304"/>
      <c r="I57" s="307"/>
      <c r="J57" s="307"/>
      <c r="K57" s="301"/>
      <c r="L57" s="301"/>
      <c r="M57" s="265"/>
      <c r="N57" s="267"/>
      <c r="O57" s="270"/>
      <c r="P57" s="273"/>
      <c r="S57" s="34"/>
      <c r="T57" s="34" t="s">
        <v>675</v>
      </c>
      <c r="U57" s="314" t="s">
        <v>1490</v>
      </c>
      <c r="V57" s="316"/>
      <c r="W57" s="202" t="s">
        <v>182</v>
      </c>
    </row>
    <row r="58" spans="1:28" ht="19.5" customHeight="1" x14ac:dyDescent="0.2">
      <c r="A58" s="276"/>
      <c r="B58" s="279"/>
      <c r="C58" s="296"/>
      <c r="D58" s="297"/>
      <c r="E58" s="301"/>
      <c r="F58" s="301"/>
      <c r="G58" s="304"/>
      <c r="H58" s="304"/>
      <c r="I58" s="307"/>
      <c r="J58" s="307"/>
      <c r="K58" s="301"/>
      <c r="L58" s="301"/>
      <c r="M58" s="265"/>
      <c r="N58" s="267"/>
      <c r="O58" s="270"/>
      <c r="P58" s="273"/>
      <c r="S58" s="34"/>
      <c r="T58" s="34" t="s">
        <v>545</v>
      </c>
      <c r="U58" s="314" t="s">
        <v>1728</v>
      </c>
      <c r="V58" s="316"/>
      <c r="W58" s="202" t="s">
        <v>182</v>
      </c>
    </row>
    <row r="59" spans="1:28" ht="19.5" customHeight="1" x14ac:dyDescent="0.2">
      <c r="A59" s="276"/>
      <c r="B59" s="279"/>
      <c r="C59" s="296"/>
      <c r="D59" s="297"/>
      <c r="E59" s="301"/>
      <c r="F59" s="301"/>
      <c r="G59" s="304"/>
      <c r="H59" s="304"/>
      <c r="I59" s="307"/>
      <c r="J59" s="307"/>
      <c r="K59" s="301"/>
      <c r="L59" s="301"/>
      <c r="M59" s="265"/>
      <c r="N59" s="267"/>
      <c r="O59" s="270"/>
      <c r="P59" s="273"/>
      <c r="S59" s="34"/>
      <c r="T59" s="34" t="s">
        <v>1997</v>
      </c>
      <c r="U59" s="1"/>
      <c r="V59" s="1"/>
      <c r="W59" s="34"/>
    </row>
    <row r="60" spans="1:28" ht="19.5" customHeight="1" x14ac:dyDescent="0.2">
      <c r="A60" s="276"/>
      <c r="B60" s="279"/>
      <c r="C60" s="296"/>
      <c r="D60" s="297"/>
      <c r="E60" s="301"/>
      <c r="F60" s="301"/>
      <c r="G60" s="304"/>
      <c r="H60" s="304"/>
      <c r="I60" s="307"/>
      <c r="J60" s="307"/>
      <c r="K60" s="301"/>
      <c r="L60" s="301"/>
      <c r="M60" s="265"/>
      <c r="N60" s="267"/>
      <c r="O60" s="270"/>
      <c r="P60" s="273"/>
      <c r="S60" s="34" t="s">
        <v>1998</v>
      </c>
      <c r="T60" s="34"/>
      <c r="U60" s="1"/>
      <c r="V60" s="1"/>
      <c r="W60" s="34"/>
    </row>
    <row r="61" spans="1:28" ht="19.5" customHeight="1" x14ac:dyDescent="0.2">
      <c r="A61" s="276"/>
      <c r="B61" s="279"/>
      <c r="C61" s="296"/>
      <c r="D61" s="297"/>
      <c r="E61" s="301"/>
      <c r="F61" s="301"/>
      <c r="G61" s="304"/>
      <c r="H61" s="304"/>
      <c r="I61" s="307"/>
      <c r="J61" s="307"/>
      <c r="K61" s="301"/>
      <c r="L61" s="301"/>
      <c r="M61" s="265"/>
      <c r="N61" s="267"/>
      <c r="O61" s="270"/>
      <c r="P61" s="273"/>
      <c r="R61" t="s">
        <v>144</v>
      </c>
      <c r="S61" s="34" t="s">
        <v>24</v>
      </c>
    </row>
    <row r="62" spans="1:28" ht="19.5" customHeight="1" x14ac:dyDescent="0.2">
      <c r="A62" s="276"/>
      <c r="B62" s="279"/>
      <c r="C62" s="296"/>
      <c r="D62" s="297"/>
      <c r="E62" s="301"/>
      <c r="F62" s="301"/>
      <c r="G62" s="304"/>
      <c r="H62" s="304"/>
      <c r="I62" s="307"/>
      <c r="J62" s="307"/>
      <c r="K62" s="301"/>
      <c r="L62" s="301"/>
      <c r="M62" s="265"/>
      <c r="N62" s="267"/>
      <c r="O62" s="270"/>
      <c r="P62" s="273"/>
      <c r="S62" t="s">
        <v>181</v>
      </c>
    </row>
    <row r="63" spans="1:28" ht="19.5" customHeight="1" x14ac:dyDescent="0.2">
      <c r="A63" s="276"/>
      <c r="B63" s="279"/>
      <c r="C63" s="296"/>
      <c r="D63" s="297"/>
      <c r="E63" s="301"/>
      <c r="F63" s="301"/>
      <c r="G63" s="304"/>
      <c r="H63" s="304"/>
      <c r="I63" s="307"/>
      <c r="J63" s="307"/>
      <c r="K63" s="301"/>
      <c r="L63" s="301"/>
      <c r="M63" s="265"/>
      <c r="N63" s="267"/>
      <c r="O63" s="270"/>
      <c r="P63" s="273"/>
      <c r="S63" t="s">
        <v>1003</v>
      </c>
    </row>
    <row r="64" spans="1:28" ht="19.5" customHeight="1" x14ac:dyDescent="0.2">
      <c r="A64" s="276"/>
      <c r="B64" s="279"/>
      <c r="C64" s="296"/>
      <c r="D64" s="297"/>
      <c r="E64" s="301"/>
      <c r="F64" s="301"/>
      <c r="G64" s="304"/>
      <c r="H64" s="304"/>
      <c r="I64" s="307"/>
      <c r="J64" s="307"/>
      <c r="K64" s="301"/>
      <c r="L64" s="301"/>
      <c r="M64" s="265"/>
      <c r="N64" s="267"/>
      <c r="O64" s="270"/>
      <c r="P64" s="273"/>
      <c r="T64" t="s">
        <v>206</v>
      </c>
      <c r="U64" s="313">
        <v>2403019245402</v>
      </c>
      <c r="V64" s="313"/>
      <c r="W64" s="202" t="s">
        <v>182</v>
      </c>
      <c r="X64" s="240" t="s">
        <v>694</v>
      </c>
      <c r="Y64" s="247">
        <v>1024852</v>
      </c>
      <c r="Z64" s="193" t="s">
        <v>1320</v>
      </c>
      <c r="AA64" s="189"/>
      <c r="AB64" s="189"/>
    </row>
    <row r="65" spans="1:28" ht="19.5" customHeight="1" x14ac:dyDescent="0.2">
      <c r="A65" s="276"/>
      <c r="B65" s="279"/>
      <c r="C65" s="296"/>
      <c r="D65" s="297"/>
      <c r="E65" s="301"/>
      <c r="F65" s="301"/>
      <c r="G65" s="304"/>
      <c r="H65" s="304"/>
      <c r="I65" s="307"/>
      <c r="J65" s="307"/>
      <c r="K65" s="301"/>
      <c r="L65" s="301"/>
      <c r="M65" s="265"/>
      <c r="N65" s="267"/>
      <c r="O65" s="270"/>
      <c r="P65" s="273"/>
      <c r="S65" s="34" t="s">
        <v>1989</v>
      </c>
      <c r="W65" s="202" t="s">
        <v>182</v>
      </c>
    </row>
    <row r="66" spans="1:28" ht="19.5" customHeight="1" x14ac:dyDescent="0.2">
      <c r="A66" s="276"/>
      <c r="B66" s="279"/>
      <c r="C66" s="296"/>
      <c r="D66" s="297"/>
      <c r="E66" s="301"/>
      <c r="F66" s="301"/>
      <c r="G66" s="304"/>
      <c r="H66" s="304"/>
      <c r="I66" s="307"/>
      <c r="J66" s="307"/>
      <c r="K66" s="301"/>
      <c r="L66" s="301"/>
      <c r="M66" s="265"/>
      <c r="N66" s="267"/>
      <c r="O66" s="270"/>
      <c r="P66" s="273"/>
      <c r="R66" s="34" t="s">
        <v>1991</v>
      </c>
      <c r="S66" s="34" t="s">
        <v>32</v>
      </c>
    </row>
    <row r="67" spans="1:28" ht="19.5" customHeight="1" x14ac:dyDescent="0.2">
      <c r="A67" s="276"/>
      <c r="B67" s="279"/>
      <c r="C67" s="296"/>
      <c r="D67" s="297"/>
      <c r="E67" s="301"/>
      <c r="F67" s="301"/>
      <c r="G67" s="304"/>
      <c r="H67" s="304"/>
      <c r="I67" s="307"/>
      <c r="J67" s="307"/>
      <c r="K67" s="301"/>
      <c r="L67" s="301"/>
      <c r="M67" s="265"/>
      <c r="N67" s="267"/>
      <c r="O67" s="270"/>
      <c r="P67" s="273"/>
      <c r="S67" s="34" t="s">
        <v>1992</v>
      </c>
      <c r="V67" s="202" t="s">
        <v>182</v>
      </c>
    </row>
    <row r="68" spans="1:28" ht="19.5" customHeight="1" x14ac:dyDescent="0.2">
      <c r="A68" s="276"/>
      <c r="B68" s="279"/>
      <c r="C68" s="296"/>
      <c r="D68" s="297"/>
      <c r="E68" s="301"/>
      <c r="F68" s="301"/>
      <c r="G68" s="304"/>
      <c r="H68" s="304"/>
      <c r="I68" s="307"/>
      <c r="J68" s="307"/>
      <c r="K68" s="301"/>
      <c r="L68" s="301"/>
      <c r="M68" s="265"/>
      <c r="N68" s="267"/>
      <c r="O68" s="270"/>
      <c r="P68" s="273"/>
      <c r="R68" s="34" t="s">
        <v>191</v>
      </c>
      <c r="S68" s="34" t="s">
        <v>43</v>
      </c>
    </row>
    <row r="69" spans="1:28" ht="19.5" customHeight="1" x14ac:dyDescent="0.2">
      <c r="A69" s="276"/>
      <c r="B69" s="279"/>
      <c r="C69" s="296"/>
      <c r="D69" s="297"/>
      <c r="E69" s="301"/>
      <c r="F69" s="301"/>
      <c r="G69" s="304"/>
      <c r="H69" s="304"/>
      <c r="I69" s="307"/>
      <c r="J69" s="307"/>
      <c r="K69" s="301"/>
      <c r="L69" s="301"/>
      <c r="M69" s="265"/>
      <c r="N69" s="267"/>
      <c r="O69" s="270"/>
      <c r="P69" s="273"/>
      <c r="S69" s="34" t="s">
        <v>192</v>
      </c>
    </row>
    <row r="70" spans="1:28" ht="19.5" customHeight="1" x14ac:dyDescent="0.2">
      <c r="A70" s="276"/>
      <c r="B70" s="279"/>
      <c r="C70" s="296"/>
      <c r="D70" s="297"/>
      <c r="E70" s="301"/>
      <c r="F70" s="301"/>
      <c r="G70" s="304"/>
      <c r="H70" s="304"/>
      <c r="I70" s="307"/>
      <c r="J70" s="307"/>
      <c r="K70" s="301"/>
      <c r="L70" s="301"/>
      <c r="M70" s="265"/>
      <c r="N70" s="267"/>
      <c r="O70" s="270"/>
      <c r="P70" s="273"/>
      <c r="S70" s="34" t="s">
        <v>1987</v>
      </c>
      <c r="U70" s="202" t="s">
        <v>182</v>
      </c>
    </row>
    <row r="71" spans="1:28" ht="19.5" customHeight="1" x14ac:dyDescent="0.2">
      <c r="A71" s="276"/>
      <c r="B71" s="279"/>
      <c r="C71" s="296"/>
      <c r="D71" s="297"/>
      <c r="E71" s="301"/>
      <c r="F71" s="301"/>
      <c r="G71" s="304"/>
      <c r="H71" s="304"/>
      <c r="I71" s="307"/>
      <c r="J71" s="307"/>
      <c r="K71" s="301"/>
      <c r="L71" s="301"/>
      <c r="M71" s="265"/>
      <c r="N71" s="267"/>
      <c r="O71" s="270"/>
      <c r="P71" s="273"/>
      <c r="S71" s="34" t="s">
        <v>1999</v>
      </c>
      <c r="U71" s="202" t="s">
        <v>182</v>
      </c>
      <c r="V71" s="244" t="s">
        <v>694</v>
      </c>
      <c r="W71" s="249">
        <v>1024877</v>
      </c>
      <c r="X71" s="198" t="s">
        <v>1331</v>
      </c>
      <c r="Y71" s="192"/>
      <c r="Z71" s="192"/>
    </row>
    <row r="72" spans="1:28" ht="19.5" customHeight="1" x14ac:dyDescent="0.2">
      <c r="A72" s="277"/>
      <c r="B72" s="280"/>
      <c r="C72" s="298"/>
      <c r="D72" s="299"/>
      <c r="E72" s="302"/>
      <c r="F72" s="302"/>
      <c r="G72" s="305"/>
      <c r="H72" s="305"/>
      <c r="I72" s="308"/>
      <c r="J72" s="308"/>
      <c r="K72" s="302"/>
      <c r="L72" s="302"/>
      <c r="M72" s="264"/>
      <c r="N72" s="268"/>
      <c r="O72" s="271"/>
      <c r="P72" s="274"/>
      <c r="Q72" s="62">
        <v>0</v>
      </c>
    </row>
    <row r="73" spans="1:28" ht="19.5" customHeight="1" x14ac:dyDescent="0.2">
      <c r="A73" s="275" t="s">
        <v>30</v>
      </c>
      <c r="B73" s="278">
        <f>SUM(B43+1)</f>
        <v>45939</v>
      </c>
      <c r="C73" s="294" t="s">
        <v>2020</v>
      </c>
      <c r="D73" s="295"/>
      <c r="E73" s="300"/>
      <c r="F73" s="300"/>
      <c r="G73" s="303">
        <v>0.36527777777777776</v>
      </c>
      <c r="H73" s="303">
        <v>0.52083333333333337</v>
      </c>
      <c r="I73" s="306">
        <v>0.5625</v>
      </c>
      <c r="J73" s="306">
        <v>0.74930555555555556</v>
      </c>
      <c r="K73" s="300"/>
      <c r="L73" s="300"/>
      <c r="M73" s="263">
        <f>(F93-E93)+(L93-K93)</f>
        <v>0</v>
      </c>
      <c r="N73" s="266">
        <f>(H73-G73)</f>
        <v>0.15555555555555561</v>
      </c>
      <c r="O73" s="269">
        <f>(J73-I73)</f>
        <v>0.18680555555555556</v>
      </c>
      <c r="P73" s="272">
        <f>SUM(M73:O93)</f>
        <v>0.34236111111111117</v>
      </c>
      <c r="R73" t="s">
        <v>144</v>
      </c>
      <c r="S73" s="34" t="s">
        <v>24</v>
      </c>
    </row>
    <row r="74" spans="1:28" ht="19.5" customHeight="1" x14ac:dyDescent="0.2">
      <c r="A74" s="276"/>
      <c r="B74" s="279"/>
      <c r="C74" s="296"/>
      <c r="D74" s="297"/>
      <c r="E74" s="301"/>
      <c r="F74" s="301"/>
      <c r="G74" s="304"/>
      <c r="H74" s="304"/>
      <c r="I74" s="307"/>
      <c r="J74" s="307"/>
      <c r="K74" s="301"/>
      <c r="L74" s="301"/>
      <c r="M74" s="265"/>
      <c r="N74" s="267"/>
      <c r="O74" s="270"/>
      <c r="P74" s="273"/>
      <c r="S74" t="s">
        <v>181</v>
      </c>
    </row>
    <row r="75" spans="1:28" ht="19.5" customHeight="1" x14ac:dyDescent="0.2">
      <c r="A75" s="276"/>
      <c r="B75" s="279"/>
      <c r="C75" s="296"/>
      <c r="D75" s="297"/>
      <c r="E75" s="301"/>
      <c r="F75" s="301"/>
      <c r="G75" s="304"/>
      <c r="H75" s="304"/>
      <c r="I75" s="307"/>
      <c r="J75" s="307"/>
      <c r="K75" s="301"/>
      <c r="L75" s="301"/>
      <c r="M75" s="265"/>
      <c r="N75" s="267"/>
      <c r="O75" s="270"/>
      <c r="P75" s="273"/>
      <c r="S75" t="s">
        <v>1003</v>
      </c>
    </row>
    <row r="76" spans="1:28" ht="19.5" customHeight="1" x14ac:dyDescent="0.2">
      <c r="A76" s="276"/>
      <c r="B76" s="279"/>
      <c r="C76" s="296"/>
      <c r="D76" s="297"/>
      <c r="E76" s="301"/>
      <c r="F76" s="301"/>
      <c r="G76" s="304"/>
      <c r="H76" s="304"/>
      <c r="I76" s="307"/>
      <c r="J76" s="307"/>
      <c r="K76" s="301"/>
      <c r="L76" s="301"/>
      <c r="M76" s="265"/>
      <c r="N76" s="267"/>
      <c r="O76" s="270"/>
      <c r="P76" s="273"/>
      <c r="T76" t="s">
        <v>206</v>
      </c>
      <c r="U76" s="313">
        <v>2403019245402</v>
      </c>
      <c r="V76" s="313"/>
      <c r="W76" s="202" t="s">
        <v>182</v>
      </c>
      <c r="X76" s="244" t="s">
        <v>694</v>
      </c>
      <c r="Y76" s="249">
        <v>1024852</v>
      </c>
      <c r="Z76" s="198" t="s">
        <v>1320</v>
      </c>
      <c r="AA76" s="192"/>
      <c r="AB76" s="192"/>
    </row>
    <row r="77" spans="1:28" ht="19.5" customHeight="1" x14ac:dyDescent="0.2">
      <c r="A77" s="276"/>
      <c r="B77" s="279"/>
      <c r="C77" s="296"/>
      <c r="D77" s="297"/>
      <c r="E77" s="301"/>
      <c r="F77" s="301"/>
      <c r="G77" s="304"/>
      <c r="H77" s="304"/>
      <c r="I77" s="307"/>
      <c r="J77" s="307"/>
      <c r="K77" s="301"/>
      <c r="L77" s="301"/>
      <c r="M77" s="265"/>
      <c r="N77" s="267"/>
      <c r="O77" s="270"/>
      <c r="P77" s="273"/>
      <c r="S77" s="34"/>
      <c r="U77" t="s">
        <v>2000</v>
      </c>
    </row>
    <row r="78" spans="1:28" ht="19.5" customHeight="1" x14ac:dyDescent="0.2">
      <c r="A78" s="276"/>
      <c r="B78" s="279"/>
      <c r="C78" s="296"/>
      <c r="D78" s="297"/>
      <c r="E78" s="301"/>
      <c r="F78" s="301"/>
      <c r="G78" s="304"/>
      <c r="H78" s="304"/>
      <c r="I78" s="307"/>
      <c r="J78" s="307"/>
      <c r="K78" s="301"/>
      <c r="L78" s="301"/>
      <c r="M78" s="265"/>
      <c r="N78" s="267"/>
      <c r="O78" s="270"/>
      <c r="P78" s="273"/>
      <c r="R78" t="s">
        <v>1099</v>
      </c>
      <c r="S78" s="34" t="s">
        <v>45</v>
      </c>
    </row>
    <row r="79" spans="1:28" ht="19.5" customHeight="1" x14ac:dyDescent="0.2">
      <c r="A79" s="276"/>
      <c r="B79" s="279"/>
      <c r="C79" s="296"/>
      <c r="D79" s="297"/>
      <c r="E79" s="301"/>
      <c r="F79" s="301"/>
      <c r="G79" s="304"/>
      <c r="H79" s="304"/>
      <c r="I79" s="307"/>
      <c r="J79" s="307"/>
      <c r="K79" s="301"/>
      <c r="L79" s="301"/>
      <c r="M79" s="265"/>
      <c r="N79" s="267"/>
      <c r="O79" s="270"/>
      <c r="P79" s="273"/>
      <c r="R79" s="34"/>
      <c r="S79" s="34" t="s">
        <v>1100</v>
      </c>
    </row>
    <row r="80" spans="1:28" ht="19.5" customHeight="1" x14ac:dyDescent="0.2">
      <c r="A80" s="276"/>
      <c r="B80" s="279"/>
      <c r="C80" s="296"/>
      <c r="D80" s="297"/>
      <c r="E80" s="301"/>
      <c r="F80" s="301"/>
      <c r="G80" s="304"/>
      <c r="H80" s="304"/>
      <c r="I80" s="307"/>
      <c r="J80" s="307"/>
      <c r="K80" s="301"/>
      <c r="L80" s="301"/>
      <c r="M80" s="265"/>
      <c r="N80" s="267"/>
      <c r="O80" s="270"/>
      <c r="P80" s="273"/>
      <c r="S80" s="34" t="s">
        <v>1988</v>
      </c>
    </row>
    <row r="81" spans="1:28" ht="19.5" customHeight="1" x14ac:dyDescent="0.2">
      <c r="A81" s="276"/>
      <c r="B81" s="279"/>
      <c r="C81" s="296"/>
      <c r="D81" s="297"/>
      <c r="E81" s="301"/>
      <c r="F81" s="301"/>
      <c r="G81" s="304"/>
      <c r="H81" s="304"/>
      <c r="I81" s="307"/>
      <c r="J81" s="307"/>
      <c r="K81" s="301"/>
      <c r="L81" s="301"/>
      <c r="M81" s="265"/>
      <c r="N81" s="267"/>
      <c r="O81" s="270"/>
      <c r="P81" s="273"/>
      <c r="T81" t="s">
        <v>631</v>
      </c>
      <c r="U81" s="316" t="s">
        <v>1940</v>
      </c>
      <c r="V81" s="316"/>
      <c r="W81" s="205" t="s">
        <v>644</v>
      </c>
    </row>
    <row r="82" spans="1:28" ht="19.5" customHeight="1" x14ac:dyDescent="0.2">
      <c r="A82" s="276"/>
      <c r="B82" s="279"/>
      <c r="C82" s="296"/>
      <c r="D82" s="297"/>
      <c r="E82" s="301"/>
      <c r="F82" s="301"/>
      <c r="G82" s="304"/>
      <c r="H82" s="304"/>
      <c r="I82" s="307"/>
      <c r="J82" s="307"/>
      <c r="K82" s="301"/>
      <c r="L82" s="301"/>
      <c r="M82" s="265"/>
      <c r="N82" s="267"/>
      <c r="O82" s="270"/>
      <c r="P82" s="273"/>
      <c r="S82" t="s">
        <v>2001</v>
      </c>
      <c r="U82" s="1"/>
      <c r="V82" s="1"/>
      <c r="W82" s="34"/>
    </row>
    <row r="83" spans="1:28" ht="19.5" customHeight="1" x14ac:dyDescent="0.2">
      <c r="A83" s="276"/>
      <c r="B83" s="279"/>
      <c r="C83" s="296"/>
      <c r="D83" s="297"/>
      <c r="E83" s="301"/>
      <c r="F83" s="301"/>
      <c r="G83" s="304"/>
      <c r="H83" s="304"/>
      <c r="I83" s="307"/>
      <c r="J83" s="307"/>
      <c r="K83" s="301"/>
      <c r="L83" s="301"/>
      <c r="M83" s="265"/>
      <c r="N83" s="267"/>
      <c r="O83" s="270"/>
      <c r="P83" s="273"/>
      <c r="R83" s="34"/>
      <c r="T83" t="s">
        <v>1773</v>
      </c>
      <c r="U83" s="316" t="s">
        <v>2002</v>
      </c>
      <c r="V83" s="316"/>
      <c r="W83" s="202" t="s">
        <v>182</v>
      </c>
      <c r="X83" s="244" t="s">
        <v>694</v>
      </c>
      <c r="Y83" s="249">
        <v>1024902</v>
      </c>
    </row>
    <row r="84" spans="1:28" ht="19.5" customHeight="1" x14ac:dyDescent="0.2">
      <c r="A84" s="276"/>
      <c r="B84" s="279"/>
      <c r="C84" s="296"/>
      <c r="D84" s="297"/>
      <c r="E84" s="301"/>
      <c r="F84" s="301"/>
      <c r="G84" s="304"/>
      <c r="H84" s="304"/>
      <c r="I84" s="307"/>
      <c r="J84" s="307"/>
      <c r="K84" s="301"/>
      <c r="L84" s="301"/>
      <c r="M84" s="265"/>
      <c r="N84" s="267"/>
      <c r="O84" s="270"/>
      <c r="P84" s="273"/>
      <c r="T84" t="s">
        <v>2003</v>
      </c>
      <c r="U84" s="316" t="s">
        <v>2004</v>
      </c>
      <c r="V84" s="316"/>
      <c r="W84" s="202" t="s">
        <v>182</v>
      </c>
    </row>
    <row r="85" spans="1:28" ht="19.5" customHeight="1" x14ac:dyDescent="0.2">
      <c r="A85" s="276"/>
      <c r="B85" s="279"/>
      <c r="C85" s="296"/>
      <c r="D85" s="297"/>
      <c r="E85" s="301"/>
      <c r="F85" s="301"/>
      <c r="G85" s="304"/>
      <c r="H85" s="304"/>
      <c r="I85" s="307"/>
      <c r="J85" s="307"/>
      <c r="K85" s="301"/>
      <c r="L85" s="301"/>
      <c r="M85" s="265"/>
      <c r="N85" s="267"/>
      <c r="O85" s="270"/>
      <c r="P85" s="273"/>
      <c r="T85" t="s">
        <v>2006</v>
      </c>
      <c r="U85" s="316" t="s">
        <v>2005</v>
      </c>
      <c r="V85" s="316"/>
      <c r="W85" s="202" t="s">
        <v>182</v>
      </c>
    </row>
    <row r="86" spans="1:28" ht="19.5" customHeight="1" x14ac:dyDescent="0.2">
      <c r="A86" s="276"/>
      <c r="B86" s="279"/>
      <c r="C86" s="296"/>
      <c r="D86" s="297"/>
      <c r="E86" s="301"/>
      <c r="F86" s="301"/>
      <c r="G86" s="304"/>
      <c r="H86" s="304"/>
      <c r="I86" s="307"/>
      <c r="J86" s="307"/>
      <c r="K86" s="301"/>
      <c r="L86" s="301"/>
      <c r="M86" s="265"/>
      <c r="N86" s="267"/>
      <c r="O86" s="270"/>
      <c r="P86" s="273"/>
      <c r="T86" t="s">
        <v>2007</v>
      </c>
      <c r="U86" s="316" t="s">
        <v>2008</v>
      </c>
      <c r="V86" s="316"/>
      <c r="W86" s="202" t="s">
        <v>182</v>
      </c>
    </row>
    <row r="87" spans="1:28" ht="19.5" customHeight="1" x14ac:dyDescent="0.2">
      <c r="A87" s="276"/>
      <c r="B87" s="279"/>
      <c r="C87" s="296"/>
      <c r="D87" s="297"/>
      <c r="E87" s="301"/>
      <c r="F87" s="301"/>
      <c r="G87" s="304"/>
      <c r="H87" s="304"/>
      <c r="I87" s="307"/>
      <c r="J87" s="307"/>
      <c r="K87" s="301"/>
      <c r="L87" s="301"/>
      <c r="M87" s="265"/>
      <c r="N87" s="267"/>
      <c r="O87" s="270"/>
      <c r="P87" s="273"/>
      <c r="T87" t="s">
        <v>2010</v>
      </c>
      <c r="U87" s="316" t="s">
        <v>2009</v>
      </c>
      <c r="V87" s="316"/>
      <c r="W87" s="202" t="s">
        <v>182</v>
      </c>
    </row>
    <row r="88" spans="1:28" ht="19.5" customHeight="1" x14ac:dyDescent="0.2">
      <c r="A88" s="276"/>
      <c r="B88" s="279"/>
      <c r="C88" s="296"/>
      <c r="D88" s="297"/>
      <c r="E88" s="301"/>
      <c r="F88" s="301"/>
      <c r="G88" s="304"/>
      <c r="H88" s="304"/>
      <c r="I88" s="307"/>
      <c r="J88" s="307"/>
      <c r="K88" s="301"/>
      <c r="L88" s="301"/>
      <c r="M88" s="265"/>
      <c r="N88" s="267"/>
      <c r="O88" s="270"/>
      <c r="P88" s="273"/>
      <c r="S88" t="s">
        <v>2011</v>
      </c>
      <c r="U88" s="316" t="s">
        <v>2012</v>
      </c>
      <c r="V88" s="316"/>
      <c r="W88" s="202" t="s">
        <v>182</v>
      </c>
      <c r="X88" s="244" t="s">
        <v>694</v>
      </c>
      <c r="Y88" s="249">
        <v>1024920</v>
      </c>
      <c r="Z88" s="198" t="s">
        <v>1331</v>
      </c>
      <c r="AA88" s="192"/>
      <c r="AB88" s="192"/>
    </row>
    <row r="89" spans="1:28" ht="19.5" customHeight="1" x14ac:dyDescent="0.2">
      <c r="A89" s="276"/>
      <c r="B89" s="279"/>
      <c r="C89" s="296"/>
      <c r="D89" s="297"/>
      <c r="E89" s="301"/>
      <c r="F89" s="301"/>
      <c r="G89" s="304"/>
      <c r="H89" s="304"/>
      <c r="I89" s="307"/>
      <c r="J89" s="307"/>
      <c r="K89" s="301"/>
      <c r="L89" s="301"/>
      <c r="M89" s="265"/>
      <c r="N89" s="267"/>
      <c r="O89" s="270"/>
      <c r="P89" s="273"/>
      <c r="U89" s="316" t="s">
        <v>2013</v>
      </c>
      <c r="V89" s="316"/>
      <c r="W89" s="202" t="s">
        <v>182</v>
      </c>
      <c r="Y89" s="38"/>
    </row>
    <row r="90" spans="1:28" ht="19.5" customHeight="1" x14ac:dyDescent="0.2">
      <c r="A90" s="276"/>
      <c r="B90" s="279"/>
      <c r="C90" s="296"/>
      <c r="D90" s="297"/>
      <c r="E90" s="301"/>
      <c r="F90" s="301"/>
      <c r="G90" s="304"/>
      <c r="H90" s="304"/>
      <c r="I90" s="307"/>
      <c r="J90" s="307"/>
      <c r="K90" s="301"/>
      <c r="L90" s="301"/>
      <c r="M90" s="265"/>
      <c r="N90" s="267"/>
      <c r="O90" s="270"/>
      <c r="P90" s="273"/>
      <c r="U90" s="316" t="s">
        <v>2014</v>
      </c>
      <c r="V90" s="316"/>
      <c r="W90" s="202" t="s">
        <v>182</v>
      </c>
      <c r="Y90" s="38"/>
    </row>
    <row r="91" spans="1:28" ht="19.5" customHeight="1" x14ac:dyDescent="0.2">
      <c r="A91" s="276"/>
      <c r="B91" s="279"/>
      <c r="C91" s="296"/>
      <c r="D91" s="297"/>
      <c r="E91" s="301"/>
      <c r="F91" s="301"/>
      <c r="G91" s="304"/>
      <c r="H91" s="304"/>
      <c r="I91" s="307"/>
      <c r="J91" s="307"/>
      <c r="K91" s="301"/>
      <c r="L91" s="301"/>
      <c r="M91" s="265"/>
      <c r="N91" s="267"/>
      <c r="O91" s="270"/>
      <c r="P91" s="273"/>
      <c r="U91" s="316" t="s">
        <v>2015</v>
      </c>
      <c r="V91" s="316"/>
      <c r="W91" s="202" t="s">
        <v>182</v>
      </c>
      <c r="Y91" s="38"/>
    </row>
    <row r="92" spans="1:28" ht="19.5" customHeight="1" x14ac:dyDescent="0.2">
      <c r="A92" s="276"/>
      <c r="B92" s="279"/>
      <c r="C92" s="296"/>
      <c r="D92" s="297"/>
      <c r="E92" s="301"/>
      <c r="F92" s="301"/>
      <c r="G92" s="304"/>
      <c r="H92" s="304"/>
      <c r="I92" s="307"/>
      <c r="J92" s="307"/>
      <c r="K92" s="301"/>
      <c r="L92" s="301"/>
      <c r="M92" s="265"/>
      <c r="N92" s="267"/>
      <c r="O92" s="270"/>
      <c r="P92" s="273"/>
      <c r="U92" s="316" t="s">
        <v>2016</v>
      </c>
      <c r="V92" s="316"/>
      <c r="W92" s="202" t="s">
        <v>182</v>
      </c>
    </row>
    <row r="93" spans="1:28" ht="19.5" customHeight="1" x14ac:dyDescent="0.2">
      <c r="A93" s="277"/>
      <c r="B93" s="280"/>
      <c r="C93" s="298"/>
      <c r="D93" s="299"/>
      <c r="E93" s="302"/>
      <c r="F93" s="302"/>
      <c r="G93" s="305"/>
      <c r="H93" s="305"/>
      <c r="I93" s="308"/>
      <c r="J93" s="308"/>
      <c r="K93" s="302"/>
      <c r="L93" s="302"/>
      <c r="M93" s="264"/>
      <c r="N93" s="268"/>
      <c r="O93" s="271"/>
      <c r="P93" s="274"/>
      <c r="Q93" s="62">
        <v>0.16666666666666666</v>
      </c>
    </row>
    <row r="94" spans="1:28" ht="19.5" customHeight="1" x14ac:dyDescent="0.2">
      <c r="A94" s="275" t="s">
        <v>31</v>
      </c>
      <c r="B94" s="278">
        <f>SUM(B73+1)</f>
        <v>45940</v>
      </c>
      <c r="C94" s="294" t="s">
        <v>1099</v>
      </c>
      <c r="D94" s="295"/>
      <c r="E94" s="300"/>
      <c r="F94" s="300"/>
      <c r="G94" s="303">
        <v>0.33819444444444446</v>
      </c>
      <c r="H94" s="303">
        <v>0.52083333333333337</v>
      </c>
      <c r="I94" s="306">
        <v>0.54166666666666663</v>
      </c>
      <c r="J94" s="306">
        <v>0.68819444444444444</v>
      </c>
      <c r="K94" s="300"/>
      <c r="L94" s="300"/>
      <c r="M94" s="263">
        <f>(F104-E104)+(L104-K104)</f>
        <v>0</v>
      </c>
      <c r="N94" s="266">
        <f>(H94-G94)</f>
        <v>0.18263888888888891</v>
      </c>
      <c r="O94" s="269">
        <f>(J94-I94)</f>
        <v>0.14652777777777781</v>
      </c>
      <c r="P94" s="272">
        <f>SUM(M94:O104)</f>
        <v>0.32916666666666672</v>
      </c>
      <c r="R94" t="s">
        <v>1099</v>
      </c>
      <c r="S94" s="34" t="s">
        <v>42</v>
      </c>
    </row>
    <row r="95" spans="1:28" ht="19.5" customHeight="1" x14ac:dyDescent="0.2">
      <c r="A95" s="276"/>
      <c r="B95" s="279"/>
      <c r="C95" s="296"/>
      <c r="D95" s="297"/>
      <c r="E95" s="301"/>
      <c r="F95" s="301"/>
      <c r="G95" s="304"/>
      <c r="H95" s="304"/>
      <c r="I95" s="307"/>
      <c r="J95" s="307"/>
      <c r="K95" s="301"/>
      <c r="L95" s="301"/>
      <c r="M95" s="265"/>
      <c r="N95" s="267"/>
      <c r="O95" s="270"/>
      <c r="P95" s="273"/>
      <c r="R95" s="34"/>
      <c r="S95" s="34" t="s">
        <v>1100</v>
      </c>
    </row>
    <row r="96" spans="1:28" ht="19.5" customHeight="1" x14ac:dyDescent="0.2">
      <c r="A96" s="276"/>
      <c r="B96" s="279"/>
      <c r="C96" s="296"/>
      <c r="D96" s="297"/>
      <c r="E96" s="301"/>
      <c r="F96" s="301"/>
      <c r="G96" s="304"/>
      <c r="H96" s="304"/>
      <c r="I96" s="307"/>
      <c r="J96" s="307"/>
      <c r="K96" s="301"/>
      <c r="L96" s="301"/>
      <c r="M96" s="265"/>
      <c r="N96" s="267"/>
      <c r="O96" s="270"/>
      <c r="P96" s="273"/>
      <c r="S96" s="34" t="s">
        <v>1988</v>
      </c>
    </row>
    <row r="97" spans="1:28" ht="19.5" customHeight="1" x14ac:dyDescent="0.2">
      <c r="A97" s="276"/>
      <c r="B97" s="279"/>
      <c r="C97" s="296"/>
      <c r="D97" s="297"/>
      <c r="E97" s="301"/>
      <c r="F97" s="301"/>
      <c r="G97" s="304"/>
      <c r="H97" s="304"/>
      <c r="I97" s="307"/>
      <c r="J97" s="307"/>
      <c r="K97" s="301"/>
      <c r="L97" s="301"/>
      <c r="M97" s="265"/>
      <c r="N97" s="267"/>
      <c r="O97" s="270"/>
      <c r="P97" s="273"/>
      <c r="T97" t="s">
        <v>631</v>
      </c>
      <c r="U97" s="316" t="s">
        <v>1940</v>
      </c>
      <c r="V97" s="316"/>
      <c r="W97" s="205" t="s">
        <v>644</v>
      </c>
    </row>
    <row r="98" spans="1:28" ht="19.5" customHeight="1" x14ac:dyDescent="0.2">
      <c r="A98" s="276"/>
      <c r="B98" s="279"/>
      <c r="C98" s="296"/>
      <c r="D98" s="297"/>
      <c r="E98" s="301"/>
      <c r="F98" s="301"/>
      <c r="G98" s="304"/>
      <c r="H98" s="304"/>
      <c r="I98" s="307"/>
      <c r="J98" s="307"/>
      <c r="K98" s="301"/>
      <c r="L98" s="301"/>
      <c r="M98" s="265"/>
      <c r="N98" s="267"/>
      <c r="O98" s="270"/>
      <c r="P98" s="273"/>
      <c r="S98" s="34" t="s">
        <v>2017</v>
      </c>
      <c r="W98" s="34"/>
    </row>
    <row r="99" spans="1:28" ht="19.5" customHeight="1" x14ac:dyDescent="0.2">
      <c r="A99" s="276"/>
      <c r="B99" s="279"/>
      <c r="C99" s="296"/>
      <c r="D99" s="297"/>
      <c r="E99" s="301"/>
      <c r="F99" s="301"/>
      <c r="G99" s="304"/>
      <c r="H99" s="304"/>
      <c r="I99" s="307"/>
      <c r="J99" s="307"/>
      <c r="K99" s="301"/>
      <c r="L99" s="301"/>
      <c r="M99" s="265"/>
      <c r="N99" s="267"/>
      <c r="O99" s="270"/>
      <c r="P99" s="273"/>
      <c r="T99" t="s">
        <v>1450</v>
      </c>
      <c r="U99" s="316" t="s">
        <v>2018</v>
      </c>
      <c r="V99" s="316"/>
      <c r="W99" s="202" t="s">
        <v>182</v>
      </c>
      <c r="X99" s="240" t="s">
        <v>694</v>
      </c>
      <c r="Y99" s="248">
        <v>1024937</v>
      </c>
      <c r="Z99" s="214" t="s">
        <v>1320</v>
      </c>
      <c r="AA99" s="191"/>
      <c r="AB99" s="191"/>
    </row>
    <row r="100" spans="1:28" ht="19.5" customHeight="1" x14ac:dyDescent="0.2">
      <c r="A100" s="276"/>
      <c r="B100" s="279"/>
      <c r="C100" s="296"/>
      <c r="D100" s="297"/>
      <c r="E100" s="301"/>
      <c r="F100" s="301"/>
      <c r="G100" s="304"/>
      <c r="H100" s="304"/>
      <c r="I100" s="307"/>
      <c r="J100" s="307"/>
      <c r="K100" s="301"/>
      <c r="L100" s="301"/>
      <c r="M100" s="265"/>
      <c r="N100" s="267"/>
      <c r="O100" s="270"/>
      <c r="P100" s="273"/>
      <c r="R100" s="34"/>
      <c r="T100" t="s">
        <v>1449</v>
      </c>
      <c r="U100" s="316" t="s">
        <v>2019</v>
      </c>
      <c r="V100" s="316"/>
      <c r="W100" s="202" t="s">
        <v>182</v>
      </c>
    </row>
    <row r="101" spans="1:28" ht="19.5" customHeight="1" x14ac:dyDescent="0.2">
      <c r="A101" s="276"/>
      <c r="B101" s="279"/>
      <c r="C101" s="296"/>
      <c r="D101" s="297"/>
      <c r="E101" s="301"/>
      <c r="F101" s="301"/>
      <c r="G101" s="304"/>
      <c r="H101" s="304"/>
      <c r="I101" s="307"/>
      <c r="J101" s="307"/>
      <c r="K101" s="301"/>
      <c r="L101" s="301"/>
      <c r="M101" s="265"/>
      <c r="N101" s="267"/>
      <c r="O101" s="270"/>
      <c r="P101" s="273"/>
      <c r="R101" s="34"/>
      <c r="S101" s="34" t="s">
        <v>2021</v>
      </c>
      <c r="U101" s="1"/>
      <c r="V101" s="1"/>
      <c r="W101" s="34"/>
    </row>
    <row r="102" spans="1:28" ht="19.5" customHeight="1" x14ac:dyDescent="0.2">
      <c r="A102" s="276"/>
      <c r="B102" s="279"/>
      <c r="C102" s="296"/>
      <c r="D102" s="297"/>
      <c r="E102" s="301"/>
      <c r="F102" s="301"/>
      <c r="G102" s="304"/>
      <c r="H102" s="304"/>
      <c r="I102" s="307"/>
      <c r="J102" s="307"/>
      <c r="K102" s="301"/>
      <c r="L102" s="301"/>
      <c r="M102" s="265"/>
      <c r="N102" s="267"/>
      <c r="O102" s="270"/>
      <c r="P102" s="273"/>
      <c r="R102" s="34"/>
      <c r="T102" s="34" t="s">
        <v>2022</v>
      </c>
      <c r="U102" s="314" t="s">
        <v>2023</v>
      </c>
      <c r="V102" s="316"/>
      <c r="W102" s="202" t="s">
        <v>182</v>
      </c>
    </row>
    <row r="103" spans="1:28" ht="19.5" customHeight="1" x14ac:dyDescent="0.2">
      <c r="A103" s="276"/>
      <c r="B103" s="279"/>
      <c r="C103" s="296"/>
      <c r="D103" s="297"/>
      <c r="E103" s="301"/>
      <c r="F103" s="301"/>
      <c r="G103" s="304"/>
      <c r="H103" s="304"/>
      <c r="I103" s="307"/>
      <c r="J103" s="307"/>
      <c r="K103" s="301"/>
      <c r="L103" s="301"/>
      <c r="M103" s="265"/>
      <c r="N103" s="267"/>
      <c r="O103" s="270"/>
      <c r="P103" s="273"/>
      <c r="X103" s="34"/>
    </row>
    <row r="104" spans="1:28" ht="19.5" customHeight="1" x14ac:dyDescent="0.2">
      <c r="A104" s="277"/>
      <c r="B104" s="280"/>
      <c r="C104" s="298"/>
      <c r="D104" s="299"/>
      <c r="E104" s="302"/>
      <c r="F104" s="302"/>
      <c r="G104" s="305"/>
      <c r="H104" s="305"/>
      <c r="I104" s="308"/>
      <c r="J104" s="308"/>
      <c r="K104" s="302"/>
      <c r="L104" s="302"/>
      <c r="M104" s="264"/>
      <c r="N104" s="268"/>
      <c r="O104" s="271"/>
      <c r="P104" s="274"/>
      <c r="Q104" s="62">
        <v>0.29166666666666669</v>
      </c>
      <c r="W104" s="34"/>
    </row>
    <row r="105" spans="1:28" ht="19.5" customHeight="1" x14ac:dyDescent="0.2">
      <c r="A105" s="35" t="s">
        <v>34</v>
      </c>
      <c r="B105" s="36">
        <f>SUM(B94+1)</f>
        <v>45941</v>
      </c>
      <c r="C105" s="432"/>
      <c r="D105" s="433"/>
      <c r="E105" s="137"/>
      <c r="F105" s="137"/>
      <c r="G105" s="136"/>
      <c r="H105" s="136"/>
      <c r="I105" s="136"/>
      <c r="J105" s="136"/>
      <c r="K105" s="136"/>
      <c r="L105" s="136"/>
      <c r="M105" s="141"/>
      <c r="N105" s="142"/>
      <c r="O105" s="142"/>
      <c r="P105" s="142"/>
    </row>
    <row r="106" spans="1:28" ht="19.5" customHeight="1" x14ac:dyDescent="0.2">
      <c r="A106" s="37" t="s">
        <v>35</v>
      </c>
      <c r="B106" s="36">
        <f>SUM(B105+1)</f>
        <v>45942</v>
      </c>
      <c r="C106" s="432"/>
      <c r="D106" s="433"/>
      <c r="E106" s="136"/>
      <c r="F106" s="136"/>
      <c r="G106" s="137"/>
      <c r="H106" s="137"/>
      <c r="I106" s="137"/>
      <c r="J106" s="137"/>
      <c r="K106" s="137"/>
      <c r="L106" s="137"/>
      <c r="M106" s="138"/>
      <c r="N106" s="139"/>
      <c r="O106" s="137"/>
      <c r="P106" s="139"/>
    </row>
    <row r="107" spans="1:28" ht="30" customHeight="1" x14ac:dyDescent="0.2">
      <c r="A107" s="38"/>
      <c r="B107" s="38"/>
      <c r="C107" s="38"/>
      <c r="D107" s="38"/>
      <c r="E107" s="39"/>
      <c r="F107" s="40"/>
      <c r="G107" s="40"/>
      <c r="H107" s="38"/>
      <c r="I107" s="38"/>
      <c r="J107" s="38"/>
      <c r="K107" s="41"/>
      <c r="L107" s="41"/>
      <c r="M107" s="41"/>
      <c r="N107" s="38"/>
    </row>
    <row r="108" spans="1:28" ht="30.75" customHeight="1" x14ac:dyDescent="0.2">
      <c r="A108" s="38"/>
      <c r="B108" s="38"/>
      <c r="C108" s="38"/>
      <c r="D108" s="38"/>
      <c r="F108" s="38"/>
      <c r="G108" s="38"/>
      <c r="H108" s="38"/>
      <c r="I108" s="38"/>
      <c r="J108" s="281" t="s">
        <v>36</v>
      </c>
      <c r="K108" s="281"/>
      <c r="L108" s="281"/>
      <c r="M108" s="108">
        <f>SUM(M9+M29+M43+M73+M94+M105+M106)</f>
        <v>0</v>
      </c>
      <c r="N108" s="110">
        <f>SUM(N9+N29+N43+N73+N94+N105+N106)</f>
        <v>0.88750000000000007</v>
      </c>
      <c r="O108" s="109">
        <f>SUM(O9+O29+O43+O73+O94+O105+O106)</f>
        <v>0.85902777777777795</v>
      </c>
      <c r="P108" s="111">
        <f>SUM(P9+P29+P43+P73+P94+P105+P106)</f>
        <v>1.7465277777777781</v>
      </c>
    </row>
    <row r="109" spans="1:28" ht="30.75" customHeight="1" x14ac:dyDescent="0.2">
      <c r="A109" s="38"/>
      <c r="B109" s="38"/>
      <c r="C109" s="38"/>
      <c r="D109" s="38"/>
      <c r="F109" s="38"/>
      <c r="G109" s="38"/>
      <c r="H109" s="38"/>
      <c r="I109" s="38"/>
      <c r="J109" s="281" t="s">
        <v>37</v>
      </c>
      <c r="K109" s="281"/>
      <c r="L109" s="282"/>
      <c r="M109" s="42"/>
      <c r="N109" s="51">
        <f>SUM(Q9:Q106)</f>
        <v>1.0416666666666667</v>
      </c>
      <c r="O109" s="43"/>
    </row>
    <row r="110" spans="1:28" ht="30.75" customHeight="1" x14ac:dyDescent="0.2">
      <c r="A110" s="38"/>
      <c r="B110" s="38"/>
      <c r="C110" s="38"/>
      <c r="D110" s="38"/>
      <c r="F110" s="38"/>
      <c r="G110" s="38"/>
      <c r="H110" s="38"/>
      <c r="I110" s="38"/>
      <c r="J110" s="281" t="s">
        <v>38</v>
      </c>
      <c r="K110" s="281"/>
      <c r="L110" s="282"/>
      <c r="M110" s="42"/>
      <c r="N110" s="51">
        <f>SUM(P108-N109)</f>
        <v>0.70486111111111138</v>
      </c>
      <c r="O110" s="43"/>
    </row>
    <row r="111" spans="1:28" ht="30.75" customHeight="1" x14ac:dyDescent="0.2">
      <c r="A111" s="38"/>
      <c r="B111" s="38"/>
      <c r="C111" s="38"/>
      <c r="D111" s="38"/>
      <c r="F111" s="38"/>
      <c r="G111" s="38"/>
      <c r="H111" s="38"/>
      <c r="I111" s="38"/>
      <c r="J111" s="281" t="s">
        <v>39</v>
      </c>
      <c r="K111" s="281"/>
      <c r="L111" s="282"/>
      <c r="M111" s="42"/>
      <c r="N111" s="51">
        <f>'SEM40'!N128</f>
        <v>12.615972222222226</v>
      </c>
      <c r="O111" s="43"/>
    </row>
    <row r="112" spans="1:28" ht="30.75" customHeight="1" x14ac:dyDescent="0.2">
      <c r="H112" s="38"/>
      <c r="I112" s="38"/>
      <c r="J112" s="281" t="s">
        <v>40</v>
      </c>
      <c r="K112" s="281"/>
      <c r="L112" s="282"/>
      <c r="M112" s="44"/>
      <c r="N112" s="52">
        <f>N110+N111</f>
        <v>13.320833333333336</v>
      </c>
      <c r="O112" s="45"/>
    </row>
    <row r="113" spans="6:14" x14ac:dyDescent="0.2">
      <c r="N113" s="46"/>
    </row>
    <row r="119" spans="6:14" x14ac:dyDescent="0.2">
      <c r="F119" s="38"/>
      <c r="G119" s="38"/>
      <c r="H119" s="38"/>
      <c r="I119" s="38"/>
    </row>
    <row r="120" spans="6:14" x14ac:dyDescent="0.2">
      <c r="F120" s="38"/>
      <c r="G120" s="38"/>
      <c r="H120" s="38"/>
      <c r="I120" s="38"/>
    </row>
    <row r="121" spans="6:14" x14ac:dyDescent="0.2">
      <c r="F121" s="38"/>
      <c r="G121" s="38"/>
      <c r="H121" s="38"/>
      <c r="I121" s="38"/>
    </row>
    <row r="122" spans="6:14" x14ac:dyDescent="0.2">
      <c r="F122" s="38"/>
      <c r="G122" s="38"/>
      <c r="H122" s="38"/>
      <c r="I122" s="38"/>
    </row>
    <row r="123" spans="6:14" x14ac:dyDescent="0.2">
      <c r="F123" s="38"/>
      <c r="G123" s="38"/>
      <c r="H123" s="38"/>
      <c r="I123" s="38"/>
    </row>
    <row r="124" spans="6:14" x14ac:dyDescent="0.2">
      <c r="F124" s="38"/>
      <c r="G124" s="38"/>
      <c r="H124" s="38"/>
      <c r="I124" s="38"/>
    </row>
  </sheetData>
  <mergeCells count="116">
    <mergeCell ref="Q6:Q7"/>
    <mergeCell ref="A1:N1"/>
    <mergeCell ref="G6:H6"/>
    <mergeCell ref="I6:J6"/>
    <mergeCell ref="K6:L6"/>
    <mergeCell ref="M6:P6"/>
    <mergeCell ref="A9:A28"/>
    <mergeCell ref="A29:A42"/>
    <mergeCell ref="A43:A72"/>
    <mergeCell ref="B9:B28"/>
    <mergeCell ref="B29:B42"/>
    <mergeCell ref="B43:B72"/>
    <mergeCell ref="C9:D28"/>
    <mergeCell ref="C29:D42"/>
    <mergeCell ref="I29:I42"/>
    <mergeCell ref="I43:I72"/>
    <mergeCell ref="N29:N42"/>
    <mergeCell ref="O29:O42"/>
    <mergeCell ref="P29:P42"/>
    <mergeCell ref="M43:M72"/>
    <mergeCell ref="L9:L28"/>
    <mergeCell ref="K29:K42"/>
    <mergeCell ref="L29:L42"/>
    <mergeCell ref="J9:J28"/>
    <mergeCell ref="A94:A104"/>
    <mergeCell ref="G94:G104"/>
    <mergeCell ref="C43:D72"/>
    <mergeCell ref="C73:D93"/>
    <mergeCell ref="A73:A93"/>
    <mergeCell ref="N94:N104"/>
    <mergeCell ref="O94:O104"/>
    <mergeCell ref="P94:P104"/>
    <mergeCell ref="U97:V97"/>
    <mergeCell ref="U99:V99"/>
    <mergeCell ref="U100:V100"/>
    <mergeCell ref="U102:V102"/>
    <mergeCell ref="M94:M104"/>
    <mergeCell ref="L43:L72"/>
    <mergeCell ref="K43:K72"/>
    <mergeCell ref="U87:V87"/>
    <mergeCell ref="U88:V88"/>
    <mergeCell ref="U89:V89"/>
    <mergeCell ref="U90:V90"/>
    <mergeCell ref="U76:V76"/>
    <mergeCell ref="U81:V81"/>
    <mergeCell ref="U83:V83"/>
    <mergeCell ref="U84:V84"/>
    <mergeCell ref="U85:V85"/>
    <mergeCell ref="B73:B93"/>
    <mergeCell ref="B94:B104"/>
    <mergeCell ref="C94:D104"/>
    <mergeCell ref="I73:I93"/>
    <mergeCell ref="I94:I104"/>
    <mergeCell ref="K94:K104"/>
    <mergeCell ref="L94:L104"/>
    <mergeCell ref="E94:E104"/>
    <mergeCell ref="F94:F104"/>
    <mergeCell ref="G73:G93"/>
    <mergeCell ref="H94:H104"/>
    <mergeCell ref="J94:J104"/>
    <mergeCell ref="K73:K93"/>
    <mergeCell ref="C105:D105"/>
    <mergeCell ref="C106:D106"/>
    <mergeCell ref="J29:J42"/>
    <mergeCell ref="J43:J72"/>
    <mergeCell ref="J73:J93"/>
    <mergeCell ref="H9:H28"/>
    <mergeCell ref="H29:H42"/>
    <mergeCell ref="H43:H72"/>
    <mergeCell ref="I9:I28"/>
    <mergeCell ref="H73:H93"/>
    <mergeCell ref="E9:E28"/>
    <mergeCell ref="E73:E93"/>
    <mergeCell ref="F73:F93"/>
    <mergeCell ref="E29:E42"/>
    <mergeCell ref="F9:F28"/>
    <mergeCell ref="F29:F42"/>
    <mergeCell ref="E43:E72"/>
    <mergeCell ref="F43:F72"/>
    <mergeCell ref="G9:G28"/>
    <mergeCell ref="G29:G42"/>
    <mergeCell ref="G43:G72"/>
    <mergeCell ref="N73:N93"/>
    <mergeCell ref="O73:O93"/>
    <mergeCell ref="P73:P93"/>
    <mergeCell ref="U91:V91"/>
    <mergeCell ref="U92:V92"/>
    <mergeCell ref="U86:V86"/>
    <mergeCell ref="U49:V49"/>
    <mergeCell ref="U50:V50"/>
    <mergeCell ref="J112:L112"/>
    <mergeCell ref="J108:L108"/>
    <mergeCell ref="J109:L109"/>
    <mergeCell ref="J110:L110"/>
    <mergeCell ref="J111:L111"/>
    <mergeCell ref="L73:L93"/>
    <mergeCell ref="M73:M93"/>
    <mergeCell ref="M29:M42"/>
    <mergeCell ref="K9:K28"/>
    <mergeCell ref="U64:V64"/>
    <mergeCell ref="U47:V47"/>
    <mergeCell ref="U48:V48"/>
    <mergeCell ref="M9:M28"/>
    <mergeCell ref="N9:N28"/>
    <mergeCell ref="O9:O28"/>
    <mergeCell ref="P9:P28"/>
    <mergeCell ref="U14:V14"/>
    <mergeCell ref="U24:V24"/>
    <mergeCell ref="U55:V55"/>
    <mergeCell ref="U57:V57"/>
    <mergeCell ref="U58:V58"/>
    <mergeCell ref="U32:V32"/>
    <mergeCell ref="U33:V33"/>
    <mergeCell ref="N43:N72"/>
    <mergeCell ref="O43:O72"/>
    <mergeCell ref="P43:P72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5" orientation="landscape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Feuil84">
    <pageSetUpPr fitToPage="1"/>
  </sheetPr>
  <dimension ref="A1:AD118"/>
  <sheetViews>
    <sheetView topLeftCell="F61" zoomScale="85" zoomScaleNormal="85" workbookViewId="0">
      <selection activeCell="X87" sqref="X87:AC87"/>
    </sheetView>
  </sheetViews>
  <sheetFormatPr defaultColWidth="11.42578125" defaultRowHeight="12.75" x14ac:dyDescent="0.2"/>
  <cols>
    <col min="1" max="3" width="10.5703125" customWidth="1"/>
    <col min="4" max="4" width="2.7109375" hidden="1" customWidth="1"/>
    <col min="5" max="5" width="2.7109375" customWidth="1"/>
    <col min="6" max="6" width="10.5703125" style="1" customWidth="1"/>
    <col min="7" max="11" width="10.5703125" customWidth="1"/>
    <col min="12" max="14" width="10.5703125" style="2" customWidth="1"/>
    <col min="15" max="17" width="10.5703125" customWidth="1"/>
    <col min="18" max="18" width="4.5703125" style="59" customWidth="1"/>
    <col min="19" max="19" width="19.5703125" customWidth="1"/>
    <col min="24" max="24" width="14.28515625" customWidth="1"/>
  </cols>
  <sheetData>
    <row r="1" spans="1:29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</row>
    <row r="2" spans="1:29" ht="60.6" hidden="1" customHeight="1" x14ac:dyDescent="0.2"/>
    <row r="3" spans="1:29" s="3" customFormat="1" ht="12.75" customHeight="1" x14ac:dyDescent="0.2">
      <c r="L3" s="4"/>
      <c r="M3" s="4"/>
      <c r="N3" s="4"/>
      <c r="P3" s="5"/>
      <c r="Q3" s="5"/>
      <c r="R3" s="60"/>
    </row>
    <row r="4" spans="1:29" ht="30" customHeight="1" x14ac:dyDescent="0.2">
      <c r="A4" s="6" t="s">
        <v>0</v>
      </c>
      <c r="B4" s="7" t="s">
        <v>1</v>
      </c>
      <c r="C4" s="8"/>
      <c r="D4" s="8"/>
      <c r="E4" s="8"/>
      <c r="F4" s="9"/>
      <c r="G4" s="8"/>
      <c r="H4" s="8"/>
      <c r="I4" s="8"/>
      <c r="J4" s="8"/>
      <c r="K4" s="8"/>
      <c r="L4" s="10"/>
      <c r="M4" s="10"/>
      <c r="N4" s="10"/>
      <c r="O4" s="8"/>
      <c r="Q4" s="11"/>
    </row>
    <row r="5" spans="1:29" ht="39" customHeight="1" x14ac:dyDescent="0.2">
      <c r="A5" s="12" t="s">
        <v>125</v>
      </c>
      <c r="B5" s="13" t="s">
        <v>3</v>
      </c>
      <c r="C5" s="14">
        <f>SUM('SEM41'!B106+1)</f>
        <v>45943</v>
      </c>
      <c r="D5" s="15" t="s">
        <v>4</v>
      </c>
      <c r="E5" s="16"/>
      <c r="F5" s="16">
        <f>SUM(B100)</f>
        <v>45949</v>
      </c>
      <c r="G5" s="17"/>
      <c r="H5" s="17"/>
      <c r="I5" s="17"/>
      <c r="J5" s="17"/>
      <c r="K5" s="17"/>
      <c r="L5" s="18"/>
      <c r="M5" s="18"/>
      <c r="Q5" s="19"/>
    </row>
    <row r="6" spans="1:29" ht="21.75" customHeight="1" x14ac:dyDescent="0.2">
      <c r="B6" s="20"/>
      <c r="C6" s="21"/>
      <c r="D6" s="22"/>
      <c r="E6" s="143"/>
      <c r="F6" s="23" t="s">
        <v>5</v>
      </c>
      <c r="G6" s="24" t="s">
        <v>6</v>
      </c>
      <c r="H6" s="285" t="s">
        <v>7</v>
      </c>
      <c r="I6" s="285"/>
      <c r="J6" s="285" t="s">
        <v>7</v>
      </c>
      <c r="K6" s="285"/>
      <c r="L6" s="285" t="s">
        <v>8</v>
      </c>
      <c r="M6" s="285"/>
      <c r="N6" s="286" t="s">
        <v>9</v>
      </c>
      <c r="O6" s="286"/>
      <c r="P6" s="286"/>
      <c r="Q6" s="287"/>
      <c r="R6" s="283" t="s">
        <v>10</v>
      </c>
    </row>
    <row r="7" spans="1:29" s="1" customFormat="1" ht="39.75" customHeight="1" x14ac:dyDescent="0.2">
      <c r="A7" s="26" t="s">
        <v>11</v>
      </c>
      <c r="B7" s="26" t="s">
        <v>12</v>
      </c>
      <c r="C7" s="453" t="s">
        <v>13</v>
      </c>
      <c r="D7" s="454"/>
      <c r="E7" s="455"/>
      <c r="F7" s="28" t="s">
        <v>14</v>
      </c>
      <c r="G7" s="29" t="s">
        <v>15</v>
      </c>
      <c r="H7" s="29" t="s">
        <v>15</v>
      </c>
      <c r="I7" s="29" t="s">
        <v>14</v>
      </c>
      <c r="J7" s="29" t="s">
        <v>15</v>
      </c>
      <c r="K7" s="29" t="s">
        <v>14</v>
      </c>
      <c r="L7" s="30" t="s">
        <v>14</v>
      </c>
      <c r="M7" s="31" t="s">
        <v>15</v>
      </c>
      <c r="N7" s="30" t="s">
        <v>16</v>
      </c>
      <c r="O7" s="29" t="s">
        <v>17</v>
      </c>
      <c r="P7" s="29" t="s">
        <v>18</v>
      </c>
      <c r="Q7" s="25" t="s">
        <v>19</v>
      </c>
      <c r="R7" s="283"/>
    </row>
    <row r="8" spans="1:29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3"/>
      <c r="L8" s="4"/>
      <c r="M8" s="4"/>
      <c r="N8" s="30"/>
      <c r="O8" s="29"/>
      <c r="P8" s="29"/>
      <c r="Q8" s="33"/>
      <c r="R8" s="61"/>
    </row>
    <row r="9" spans="1:29" ht="19.5" customHeight="1" x14ac:dyDescent="0.2">
      <c r="A9" s="275" t="s">
        <v>20</v>
      </c>
      <c r="B9" s="278">
        <f>SUM(C5)</f>
        <v>45943</v>
      </c>
      <c r="C9" s="294" t="s">
        <v>2024</v>
      </c>
      <c r="D9" s="450"/>
      <c r="E9" s="295"/>
      <c r="F9" s="300"/>
      <c r="G9" s="300"/>
      <c r="H9" s="303">
        <v>0.35833333333333334</v>
      </c>
      <c r="I9" s="303">
        <v>0.52430555555555558</v>
      </c>
      <c r="J9" s="306">
        <v>0.5625</v>
      </c>
      <c r="K9" s="306">
        <v>0.70833333333333337</v>
      </c>
      <c r="L9" s="300"/>
      <c r="M9" s="300"/>
      <c r="N9" s="263">
        <f>(G20-F20)+(M20-L20)</f>
        <v>0</v>
      </c>
      <c r="O9" s="266">
        <f>(I9-H9)</f>
        <v>0.16597222222222224</v>
      </c>
      <c r="P9" s="269">
        <f>(K9-J9)</f>
        <v>0.14583333333333337</v>
      </c>
      <c r="Q9" s="272">
        <f>SUM(N9:P20)</f>
        <v>0.31180555555555561</v>
      </c>
      <c r="S9" t="s">
        <v>1099</v>
      </c>
      <c r="T9" s="34" t="s">
        <v>45</v>
      </c>
    </row>
    <row r="10" spans="1:29" ht="19.5" customHeight="1" x14ac:dyDescent="0.2">
      <c r="A10" s="276"/>
      <c r="B10" s="279"/>
      <c r="C10" s="296"/>
      <c r="D10" s="451"/>
      <c r="E10" s="297"/>
      <c r="F10" s="301"/>
      <c r="G10" s="301"/>
      <c r="H10" s="304"/>
      <c r="I10" s="304"/>
      <c r="J10" s="307"/>
      <c r="K10" s="307"/>
      <c r="L10" s="301"/>
      <c r="M10" s="301"/>
      <c r="N10" s="265"/>
      <c r="O10" s="267"/>
      <c r="P10" s="270"/>
      <c r="Q10" s="273"/>
      <c r="S10" s="34"/>
      <c r="T10" s="34" t="s">
        <v>1100</v>
      </c>
      <c r="Z10" s="34"/>
    </row>
    <row r="11" spans="1:29" ht="19.5" customHeight="1" x14ac:dyDescent="0.2">
      <c r="A11" s="276"/>
      <c r="B11" s="279"/>
      <c r="C11" s="296"/>
      <c r="D11" s="451"/>
      <c r="E11" s="297"/>
      <c r="F11" s="301"/>
      <c r="G11" s="301"/>
      <c r="H11" s="304"/>
      <c r="I11" s="304"/>
      <c r="J11" s="307"/>
      <c r="K11" s="307"/>
      <c r="L11" s="301"/>
      <c r="M11" s="301"/>
      <c r="N11" s="265"/>
      <c r="O11" s="267"/>
      <c r="P11" s="270"/>
      <c r="Q11" s="273"/>
      <c r="T11" s="34" t="s">
        <v>1988</v>
      </c>
      <c r="Z11" s="34"/>
    </row>
    <row r="12" spans="1:29" ht="19.5" customHeight="1" x14ac:dyDescent="0.2">
      <c r="A12" s="276"/>
      <c r="B12" s="279"/>
      <c r="C12" s="296"/>
      <c r="D12" s="451"/>
      <c r="E12" s="297"/>
      <c r="F12" s="301"/>
      <c r="G12" s="301"/>
      <c r="H12" s="304"/>
      <c r="I12" s="304"/>
      <c r="J12" s="307"/>
      <c r="K12" s="307"/>
      <c r="L12" s="301"/>
      <c r="M12" s="301"/>
      <c r="N12" s="265"/>
      <c r="O12" s="267"/>
      <c r="P12" s="270"/>
      <c r="Q12" s="273"/>
      <c r="U12" t="s">
        <v>631</v>
      </c>
      <c r="V12" s="316" t="s">
        <v>1940</v>
      </c>
      <c r="W12" s="316"/>
      <c r="X12" s="205" t="s">
        <v>644</v>
      </c>
      <c r="Z12" s="34"/>
    </row>
    <row r="13" spans="1:29" ht="19.5" customHeight="1" x14ac:dyDescent="0.2">
      <c r="A13" s="276"/>
      <c r="B13" s="279"/>
      <c r="C13" s="296"/>
      <c r="D13" s="451"/>
      <c r="E13" s="297"/>
      <c r="F13" s="301"/>
      <c r="G13" s="301"/>
      <c r="H13" s="304"/>
      <c r="I13" s="304"/>
      <c r="J13" s="307"/>
      <c r="K13" s="307"/>
      <c r="L13" s="301"/>
      <c r="M13" s="301"/>
      <c r="N13" s="265"/>
      <c r="O13" s="267"/>
      <c r="P13" s="270"/>
      <c r="Q13" s="273"/>
      <c r="T13" t="s">
        <v>2026</v>
      </c>
      <c r="V13" s="1"/>
      <c r="W13" s="1"/>
      <c r="X13" s="34"/>
      <c r="Z13" s="34"/>
    </row>
    <row r="14" spans="1:29" ht="19.5" customHeight="1" x14ac:dyDescent="0.2">
      <c r="A14" s="276"/>
      <c r="B14" s="279"/>
      <c r="C14" s="296"/>
      <c r="D14" s="451"/>
      <c r="E14" s="297"/>
      <c r="F14" s="301"/>
      <c r="G14" s="301"/>
      <c r="H14" s="304"/>
      <c r="I14" s="304"/>
      <c r="J14" s="307"/>
      <c r="K14" s="307"/>
      <c r="L14" s="301"/>
      <c r="M14" s="301"/>
      <c r="N14" s="265"/>
      <c r="O14" s="267"/>
      <c r="P14" s="270"/>
      <c r="Q14" s="273"/>
      <c r="U14" t="s">
        <v>2027</v>
      </c>
      <c r="V14" s="316" t="s">
        <v>1827</v>
      </c>
      <c r="W14" s="316"/>
      <c r="X14" s="202" t="s">
        <v>182</v>
      </c>
      <c r="Y14" s="240" t="s">
        <v>694</v>
      </c>
      <c r="Z14" s="248">
        <v>1024975</v>
      </c>
      <c r="AA14" s="198" t="s">
        <v>2028</v>
      </c>
      <c r="AB14" s="192"/>
      <c r="AC14" s="192"/>
    </row>
    <row r="15" spans="1:29" ht="19.5" customHeight="1" x14ac:dyDescent="0.2">
      <c r="A15" s="276"/>
      <c r="B15" s="279"/>
      <c r="C15" s="296"/>
      <c r="D15" s="451"/>
      <c r="E15" s="297"/>
      <c r="F15" s="301"/>
      <c r="G15" s="301"/>
      <c r="H15" s="304"/>
      <c r="I15" s="304"/>
      <c r="J15" s="307"/>
      <c r="K15" s="307"/>
      <c r="L15" s="301"/>
      <c r="M15" s="301"/>
      <c r="N15" s="265"/>
      <c r="O15" s="267"/>
      <c r="P15" s="270"/>
      <c r="Q15" s="273"/>
      <c r="U15" t="s">
        <v>1103</v>
      </c>
      <c r="V15" s="316" t="s">
        <v>1828</v>
      </c>
      <c r="W15" s="316"/>
      <c r="X15" s="202" t="s">
        <v>182</v>
      </c>
      <c r="Y15" s="240" t="s">
        <v>694</v>
      </c>
      <c r="Z15" s="248">
        <v>1024975</v>
      </c>
    </row>
    <row r="16" spans="1:29" ht="19.5" customHeight="1" x14ac:dyDescent="0.2">
      <c r="A16" s="276"/>
      <c r="B16" s="279"/>
      <c r="C16" s="296"/>
      <c r="D16" s="451"/>
      <c r="E16" s="297"/>
      <c r="F16" s="301"/>
      <c r="G16" s="301"/>
      <c r="H16" s="304"/>
      <c r="I16" s="304"/>
      <c r="J16" s="307"/>
      <c r="K16" s="307"/>
      <c r="L16" s="301"/>
      <c r="M16" s="301"/>
      <c r="N16" s="265"/>
      <c r="O16" s="267"/>
      <c r="P16" s="270"/>
      <c r="Q16" s="273"/>
      <c r="S16" s="34" t="s">
        <v>975</v>
      </c>
      <c r="T16" s="34" t="s">
        <v>24</v>
      </c>
      <c r="Z16" s="34"/>
    </row>
    <row r="17" spans="1:29" ht="19.5" customHeight="1" x14ac:dyDescent="0.2">
      <c r="A17" s="276"/>
      <c r="B17" s="279"/>
      <c r="C17" s="296"/>
      <c r="D17" s="451"/>
      <c r="E17" s="297"/>
      <c r="F17" s="301"/>
      <c r="G17" s="301"/>
      <c r="H17" s="304"/>
      <c r="I17" s="304"/>
      <c r="J17" s="307"/>
      <c r="K17" s="307"/>
      <c r="L17" s="301"/>
      <c r="M17" s="301"/>
      <c r="N17" s="265"/>
      <c r="O17" s="267"/>
      <c r="P17" s="270"/>
      <c r="Q17" s="273"/>
      <c r="S17" s="34"/>
      <c r="T17" s="34" t="s">
        <v>976</v>
      </c>
      <c r="Z17" s="34"/>
    </row>
    <row r="18" spans="1:29" ht="19.5" customHeight="1" x14ac:dyDescent="0.2">
      <c r="A18" s="276"/>
      <c r="B18" s="279"/>
      <c r="C18" s="296"/>
      <c r="D18" s="451"/>
      <c r="E18" s="297"/>
      <c r="F18" s="301"/>
      <c r="G18" s="301"/>
      <c r="H18" s="304"/>
      <c r="I18" s="304"/>
      <c r="J18" s="307"/>
      <c r="K18" s="307"/>
      <c r="L18" s="301"/>
      <c r="M18" s="301"/>
      <c r="N18" s="265"/>
      <c r="O18" s="267"/>
      <c r="P18" s="270"/>
      <c r="Q18" s="273"/>
      <c r="S18" s="34"/>
      <c r="T18" s="34" t="s">
        <v>2025</v>
      </c>
      <c r="Z18" s="34"/>
    </row>
    <row r="19" spans="1:29" ht="19.5" customHeight="1" x14ac:dyDescent="0.2">
      <c r="A19" s="276"/>
      <c r="B19" s="279"/>
      <c r="C19" s="296"/>
      <c r="D19" s="451"/>
      <c r="E19" s="297"/>
      <c r="F19" s="301"/>
      <c r="G19" s="301"/>
      <c r="H19" s="304"/>
      <c r="I19" s="304"/>
      <c r="J19" s="307"/>
      <c r="K19" s="307"/>
      <c r="L19" s="301"/>
      <c r="M19" s="301"/>
      <c r="N19" s="265"/>
      <c r="O19" s="267"/>
      <c r="P19" s="270"/>
      <c r="Q19" s="273"/>
      <c r="S19" s="34"/>
      <c r="T19" s="34"/>
      <c r="U19" t="s">
        <v>1449</v>
      </c>
      <c r="V19" s="316" t="s">
        <v>1558</v>
      </c>
      <c r="W19" s="316"/>
      <c r="X19" s="202" t="s">
        <v>182</v>
      </c>
      <c r="Y19" s="240" t="s">
        <v>694</v>
      </c>
      <c r="Z19" s="248">
        <v>1024958</v>
      </c>
      <c r="AA19" s="214" t="s">
        <v>1320</v>
      </c>
      <c r="AB19" s="191"/>
      <c r="AC19" s="191"/>
    </row>
    <row r="20" spans="1:29" ht="19.5" customHeight="1" x14ac:dyDescent="0.2">
      <c r="A20" s="277"/>
      <c r="B20" s="280"/>
      <c r="C20" s="298"/>
      <c r="D20" s="452"/>
      <c r="E20" s="299"/>
      <c r="F20" s="302"/>
      <c r="G20" s="302"/>
      <c r="H20" s="305"/>
      <c r="I20" s="305"/>
      <c r="J20" s="308"/>
      <c r="K20" s="308"/>
      <c r="L20" s="302"/>
      <c r="M20" s="302"/>
      <c r="N20" s="264"/>
      <c r="O20" s="268"/>
      <c r="P20" s="271"/>
      <c r="Q20" s="274"/>
      <c r="R20" s="62">
        <v>0.29166666666666669</v>
      </c>
    </row>
    <row r="21" spans="1:29" ht="19.5" customHeight="1" x14ac:dyDescent="0.2">
      <c r="A21" s="275" t="s">
        <v>22</v>
      </c>
      <c r="B21" s="278">
        <f>SUM(B9+1)</f>
        <v>45944</v>
      </c>
      <c r="C21" s="294" t="s">
        <v>2037</v>
      </c>
      <c r="D21" s="450"/>
      <c r="E21" s="295"/>
      <c r="F21" s="300"/>
      <c r="G21" s="300"/>
      <c r="H21" s="303">
        <v>0.32013888888888886</v>
      </c>
      <c r="I21" s="303">
        <v>0.52083333333333337</v>
      </c>
      <c r="J21" s="306">
        <v>0.55208333333333337</v>
      </c>
      <c r="K21" s="306">
        <v>0.75138888888888888</v>
      </c>
      <c r="L21" s="300"/>
      <c r="M21" s="300"/>
      <c r="N21" s="263">
        <f>(G41-F41)+(M41-L41)</f>
        <v>0</v>
      </c>
      <c r="O21" s="266">
        <f>(I21-H21)</f>
        <v>0.20069444444444451</v>
      </c>
      <c r="P21" s="269">
        <f>(K21-J21)</f>
        <v>0.19930555555555551</v>
      </c>
      <c r="Q21" s="272">
        <f>SUM(N21:P41)</f>
        <v>0.4</v>
      </c>
      <c r="S21" t="s">
        <v>1099</v>
      </c>
      <c r="T21" s="34" t="s">
        <v>45</v>
      </c>
    </row>
    <row r="22" spans="1:29" ht="19.5" customHeight="1" x14ac:dyDescent="0.2">
      <c r="A22" s="276"/>
      <c r="B22" s="279"/>
      <c r="C22" s="296"/>
      <c r="D22" s="451"/>
      <c r="E22" s="297"/>
      <c r="F22" s="301"/>
      <c r="G22" s="301"/>
      <c r="H22" s="304"/>
      <c r="I22" s="304"/>
      <c r="J22" s="307"/>
      <c r="K22" s="307"/>
      <c r="L22" s="301"/>
      <c r="M22" s="301"/>
      <c r="N22" s="265"/>
      <c r="O22" s="267"/>
      <c r="P22" s="270"/>
      <c r="Q22" s="273"/>
      <c r="S22" s="34"/>
      <c r="T22" s="34" t="s">
        <v>1100</v>
      </c>
    </row>
    <row r="23" spans="1:29" ht="19.5" customHeight="1" x14ac:dyDescent="0.2">
      <c r="A23" s="276"/>
      <c r="B23" s="279"/>
      <c r="C23" s="296"/>
      <c r="D23" s="451"/>
      <c r="E23" s="297"/>
      <c r="F23" s="301"/>
      <c r="G23" s="301"/>
      <c r="H23" s="304"/>
      <c r="I23" s="304"/>
      <c r="J23" s="307"/>
      <c r="K23" s="307"/>
      <c r="L23" s="301"/>
      <c r="M23" s="301"/>
      <c r="N23" s="265"/>
      <c r="O23" s="267"/>
      <c r="P23" s="270"/>
      <c r="Q23" s="273"/>
      <c r="T23" s="34" t="s">
        <v>1988</v>
      </c>
    </row>
    <row r="24" spans="1:29" ht="19.5" customHeight="1" x14ac:dyDescent="0.2">
      <c r="A24" s="276"/>
      <c r="B24" s="279"/>
      <c r="C24" s="296"/>
      <c r="D24" s="451"/>
      <c r="E24" s="297"/>
      <c r="F24" s="301"/>
      <c r="G24" s="301"/>
      <c r="H24" s="304"/>
      <c r="I24" s="304"/>
      <c r="J24" s="307"/>
      <c r="K24" s="307"/>
      <c r="L24" s="301"/>
      <c r="M24" s="301"/>
      <c r="N24" s="265"/>
      <c r="O24" s="267"/>
      <c r="P24" s="270"/>
      <c r="Q24" s="273"/>
      <c r="U24" t="s">
        <v>631</v>
      </c>
      <c r="V24" s="316" t="s">
        <v>1940</v>
      </c>
      <c r="W24" s="316"/>
      <c r="X24" s="202" t="s">
        <v>182</v>
      </c>
      <c r="Y24" s="214" t="s">
        <v>1331</v>
      </c>
      <c r="Z24" s="191"/>
      <c r="AA24" s="191"/>
    </row>
    <row r="25" spans="1:29" ht="19.5" customHeight="1" x14ac:dyDescent="0.2">
      <c r="A25" s="276"/>
      <c r="B25" s="279"/>
      <c r="C25" s="296"/>
      <c r="D25" s="451"/>
      <c r="E25" s="297"/>
      <c r="F25" s="301"/>
      <c r="G25" s="301"/>
      <c r="H25" s="304"/>
      <c r="I25" s="304"/>
      <c r="J25" s="307"/>
      <c r="K25" s="307"/>
      <c r="L25" s="301"/>
      <c r="M25" s="301"/>
      <c r="N25" s="265"/>
      <c r="O25" s="267"/>
      <c r="P25" s="270"/>
      <c r="Q25" s="273"/>
      <c r="T25" t="s">
        <v>2032</v>
      </c>
      <c r="V25" s="1"/>
      <c r="W25" s="1"/>
      <c r="X25" s="34"/>
    </row>
    <row r="26" spans="1:29" ht="19.5" customHeight="1" x14ac:dyDescent="0.2">
      <c r="A26" s="276"/>
      <c r="B26" s="279"/>
      <c r="C26" s="296"/>
      <c r="D26" s="451"/>
      <c r="E26" s="297"/>
      <c r="F26" s="301"/>
      <c r="G26" s="301"/>
      <c r="H26" s="304"/>
      <c r="I26" s="304"/>
      <c r="J26" s="307"/>
      <c r="K26" s="307"/>
      <c r="L26" s="301"/>
      <c r="M26" s="301"/>
      <c r="N26" s="265"/>
      <c r="O26" s="267"/>
      <c r="P26" s="270"/>
      <c r="Q26" s="273"/>
      <c r="U26" s="34" t="s">
        <v>2033</v>
      </c>
      <c r="V26" s="313">
        <v>248991600718</v>
      </c>
      <c r="W26" s="313"/>
      <c r="X26" s="202" t="s">
        <v>182</v>
      </c>
      <c r="Y26" s="240" t="s">
        <v>694</v>
      </c>
      <c r="Z26" s="248">
        <v>1024994</v>
      </c>
      <c r="AA26" s="214" t="s">
        <v>1331</v>
      </c>
      <c r="AB26" s="191"/>
      <c r="AC26" s="191"/>
    </row>
    <row r="27" spans="1:29" ht="19.5" customHeight="1" x14ac:dyDescent="0.2">
      <c r="A27" s="276"/>
      <c r="B27" s="279"/>
      <c r="C27" s="296"/>
      <c r="D27" s="451"/>
      <c r="E27" s="297"/>
      <c r="F27" s="301"/>
      <c r="G27" s="301"/>
      <c r="H27" s="304"/>
      <c r="I27" s="304"/>
      <c r="J27" s="307"/>
      <c r="K27" s="307"/>
      <c r="L27" s="301"/>
      <c r="M27" s="301"/>
      <c r="N27" s="265"/>
      <c r="O27" s="267"/>
      <c r="P27" s="270"/>
      <c r="Q27" s="273"/>
      <c r="S27" s="34"/>
      <c r="T27" s="34" t="s">
        <v>2029</v>
      </c>
    </row>
    <row r="28" spans="1:29" ht="19.5" customHeight="1" x14ac:dyDescent="0.2">
      <c r="A28" s="276"/>
      <c r="B28" s="279"/>
      <c r="C28" s="296"/>
      <c r="D28" s="451"/>
      <c r="E28" s="297"/>
      <c r="F28" s="301"/>
      <c r="G28" s="301"/>
      <c r="H28" s="304"/>
      <c r="I28" s="304"/>
      <c r="J28" s="307"/>
      <c r="K28" s="307"/>
      <c r="L28" s="301"/>
      <c r="M28" s="301"/>
      <c r="N28" s="265"/>
      <c r="O28" s="267"/>
      <c r="P28" s="270"/>
      <c r="Q28" s="273"/>
      <c r="S28" s="34"/>
      <c r="T28" s="34"/>
      <c r="U28" t="s">
        <v>1554</v>
      </c>
      <c r="V28" s="316" t="s">
        <v>1571</v>
      </c>
      <c r="W28" s="316"/>
      <c r="X28" s="205" t="s">
        <v>644</v>
      </c>
      <c r="Y28" s="331" t="s">
        <v>2030</v>
      </c>
      <c r="Z28" s="331"/>
    </row>
    <row r="29" spans="1:29" ht="19.5" customHeight="1" x14ac:dyDescent="0.2">
      <c r="A29" s="276"/>
      <c r="B29" s="279"/>
      <c r="C29" s="296"/>
      <c r="D29" s="451"/>
      <c r="E29" s="297"/>
      <c r="F29" s="301"/>
      <c r="G29" s="301"/>
      <c r="H29" s="304"/>
      <c r="I29" s="304"/>
      <c r="J29" s="307"/>
      <c r="K29" s="307"/>
      <c r="L29" s="301"/>
      <c r="M29" s="301"/>
      <c r="N29" s="265"/>
      <c r="O29" s="267"/>
      <c r="P29" s="270"/>
      <c r="Q29" s="273"/>
      <c r="S29" s="34" t="s">
        <v>242</v>
      </c>
      <c r="T29" s="193"/>
    </row>
    <row r="30" spans="1:29" ht="19.5" customHeight="1" x14ac:dyDescent="0.2">
      <c r="A30" s="276"/>
      <c r="B30" s="279"/>
      <c r="C30" s="296"/>
      <c r="D30" s="451"/>
      <c r="E30" s="297"/>
      <c r="F30" s="301"/>
      <c r="G30" s="301"/>
      <c r="H30" s="304"/>
      <c r="I30" s="304"/>
      <c r="J30" s="307"/>
      <c r="K30" s="307"/>
      <c r="L30" s="301"/>
      <c r="M30" s="301"/>
      <c r="N30" s="265"/>
      <c r="O30" s="267"/>
      <c r="P30" s="270"/>
      <c r="Q30" s="273"/>
      <c r="S30" s="34"/>
      <c r="T30" s="34" t="s">
        <v>477</v>
      </c>
    </row>
    <row r="31" spans="1:29" ht="19.5" customHeight="1" x14ac:dyDescent="0.2">
      <c r="A31" s="276"/>
      <c r="B31" s="279"/>
      <c r="C31" s="296"/>
      <c r="D31" s="451"/>
      <c r="E31" s="297"/>
      <c r="F31" s="301"/>
      <c r="G31" s="301"/>
      <c r="H31" s="304"/>
      <c r="I31" s="304"/>
      <c r="J31" s="307"/>
      <c r="K31" s="307"/>
      <c r="L31" s="301"/>
      <c r="M31" s="301"/>
      <c r="N31" s="265"/>
      <c r="O31" s="267"/>
      <c r="P31" s="270"/>
      <c r="Q31" s="273"/>
      <c r="S31" s="34"/>
      <c r="T31" s="34" t="s">
        <v>2031</v>
      </c>
      <c r="X31" s="205" t="s">
        <v>644</v>
      </c>
    </row>
    <row r="32" spans="1:29" ht="19.5" customHeight="1" x14ac:dyDescent="0.2">
      <c r="A32" s="276"/>
      <c r="B32" s="279"/>
      <c r="C32" s="296"/>
      <c r="D32" s="451"/>
      <c r="E32" s="297"/>
      <c r="F32" s="301"/>
      <c r="G32" s="301"/>
      <c r="H32" s="304"/>
      <c r="I32" s="304"/>
      <c r="J32" s="307"/>
      <c r="K32" s="307"/>
      <c r="L32" s="301"/>
      <c r="M32" s="301"/>
      <c r="N32" s="265"/>
      <c r="O32" s="267"/>
      <c r="P32" s="270"/>
      <c r="Q32" s="273"/>
      <c r="S32" s="34" t="s">
        <v>975</v>
      </c>
      <c r="T32" s="34" t="s">
        <v>32</v>
      </c>
    </row>
    <row r="33" spans="1:29" ht="19.5" customHeight="1" x14ac:dyDescent="0.2">
      <c r="A33" s="276"/>
      <c r="B33" s="279"/>
      <c r="C33" s="296"/>
      <c r="D33" s="451"/>
      <c r="E33" s="297"/>
      <c r="F33" s="301"/>
      <c r="G33" s="301"/>
      <c r="H33" s="304"/>
      <c r="I33" s="304"/>
      <c r="J33" s="307"/>
      <c r="K33" s="307"/>
      <c r="L33" s="301"/>
      <c r="M33" s="301"/>
      <c r="N33" s="265"/>
      <c r="O33" s="267"/>
      <c r="P33" s="270"/>
      <c r="Q33" s="273"/>
      <c r="S33" s="34"/>
      <c r="T33" s="34" t="s">
        <v>976</v>
      </c>
    </row>
    <row r="34" spans="1:29" ht="19.5" customHeight="1" x14ac:dyDescent="0.2">
      <c r="A34" s="276"/>
      <c r="B34" s="279"/>
      <c r="C34" s="296"/>
      <c r="D34" s="451"/>
      <c r="E34" s="297"/>
      <c r="F34" s="301"/>
      <c r="G34" s="301"/>
      <c r="H34" s="304"/>
      <c r="I34" s="304"/>
      <c r="J34" s="307"/>
      <c r="K34" s="307"/>
      <c r="L34" s="301"/>
      <c r="M34" s="301"/>
      <c r="N34" s="265"/>
      <c r="O34" s="267"/>
      <c r="P34" s="270"/>
      <c r="Q34" s="273"/>
      <c r="S34" s="34"/>
      <c r="T34" s="34" t="s">
        <v>1469</v>
      </c>
    </row>
    <row r="35" spans="1:29" ht="19.5" customHeight="1" x14ac:dyDescent="0.2">
      <c r="A35" s="276"/>
      <c r="B35" s="279"/>
      <c r="C35" s="296"/>
      <c r="D35" s="451"/>
      <c r="E35" s="297"/>
      <c r="F35" s="301"/>
      <c r="G35" s="301"/>
      <c r="H35" s="304"/>
      <c r="I35" s="304"/>
      <c r="J35" s="307"/>
      <c r="K35" s="307"/>
      <c r="L35" s="301"/>
      <c r="M35" s="301"/>
      <c r="N35" s="265"/>
      <c r="O35" s="267"/>
      <c r="P35" s="270"/>
      <c r="Q35" s="273"/>
      <c r="S35" s="34"/>
      <c r="T35" s="34"/>
      <c r="U35" s="34" t="s">
        <v>238</v>
      </c>
      <c r="V35" s="314" t="s">
        <v>1856</v>
      </c>
      <c r="W35" s="316"/>
      <c r="X35" s="202" t="s">
        <v>182</v>
      </c>
      <c r="Y35" s="251" t="s">
        <v>694</v>
      </c>
      <c r="Z35" s="250">
        <v>1024443</v>
      </c>
      <c r="AA35" s="198" t="s">
        <v>1320</v>
      </c>
      <c r="AB35" s="192"/>
      <c r="AC35" s="192"/>
    </row>
    <row r="36" spans="1:29" ht="19.5" customHeight="1" x14ac:dyDescent="0.2">
      <c r="A36" s="276"/>
      <c r="B36" s="279"/>
      <c r="C36" s="296"/>
      <c r="D36" s="451"/>
      <c r="E36" s="297"/>
      <c r="F36" s="301"/>
      <c r="G36" s="301"/>
      <c r="H36" s="304"/>
      <c r="I36" s="304"/>
      <c r="J36" s="307"/>
      <c r="K36" s="307"/>
      <c r="L36" s="301"/>
      <c r="M36" s="301"/>
      <c r="N36" s="265"/>
      <c r="O36" s="267"/>
      <c r="P36" s="270"/>
      <c r="Q36" s="273"/>
      <c r="S36" s="34"/>
      <c r="T36" s="34"/>
      <c r="U36" s="34" t="s">
        <v>220</v>
      </c>
      <c r="V36" s="314" t="s">
        <v>1857</v>
      </c>
      <c r="W36" s="316"/>
      <c r="X36" s="202" t="s">
        <v>182</v>
      </c>
    </row>
    <row r="37" spans="1:29" ht="19.5" customHeight="1" x14ac:dyDescent="0.2">
      <c r="A37" s="276"/>
      <c r="B37" s="279"/>
      <c r="C37" s="296"/>
      <c r="D37" s="451"/>
      <c r="E37" s="297"/>
      <c r="F37" s="301"/>
      <c r="G37" s="301"/>
      <c r="H37" s="304"/>
      <c r="I37" s="304"/>
      <c r="J37" s="307"/>
      <c r="K37" s="307"/>
      <c r="L37" s="301"/>
      <c r="M37" s="301"/>
      <c r="N37" s="265"/>
      <c r="O37" s="267"/>
      <c r="P37" s="270"/>
      <c r="Q37" s="273"/>
      <c r="S37" s="34" t="s">
        <v>1336</v>
      </c>
      <c r="T37" s="34" t="s">
        <v>32</v>
      </c>
      <c r="U37" s="34"/>
      <c r="V37" s="168"/>
      <c r="W37" s="1"/>
      <c r="X37" s="34"/>
    </row>
    <row r="38" spans="1:29" ht="19.5" customHeight="1" x14ac:dyDescent="0.2">
      <c r="A38" s="276"/>
      <c r="B38" s="279"/>
      <c r="C38" s="296"/>
      <c r="D38" s="451"/>
      <c r="E38" s="297"/>
      <c r="F38" s="301"/>
      <c r="G38" s="301"/>
      <c r="H38" s="304"/>
      <c r="I38" s="304"/>
      <c r="J38" s="307"/>
      <c r="K38" s="307"/>
      <c r="L38" s="301"/>
      <c r="M38" s="301"/>
      <c r="N38" s="265"/>
      <c r="O38" s="267"/>
      <c r="P38" s="270"/>
      <c r="Q38" s="273"/>
      <c r="S38" s="34"/>
      <c r="T38" s="34" t="s">
        <v>1337</v>
      </c>
      <c r="U38" s="34"/>
      <c r="V38" s="168"/>
      <c r="W38" s="1"/>
      <c r="X38" s="34"/>
    </row>
    <row r="39" spans="1:29" ht="19.5" customHeight="1" x14ac:dyDescent="0.2">
      <c r="A39" s="276"/>
      <c r="B39" s="279"/>
      <c r="C39" s="296"/>
      <c r="D39" s="451"/>
      <c r="E39" s="297"/>
      <c r="F39" s="301"/>
      <c r="G39" s="301"/>
      <c r="H39" s="304"/>
      <c r="I39" s="304"/>
      <c r="J39" s="307"/>
      <c r="K39" s="307"/>
      <c r="L39" s="301"/>
      <c r="M39" s="301"/>
      <c r="N39" s="265"/>
      <c r="O39" s="267"/>
      <c r="P39" s="270"/>
      <c r="Q39" s="273"/>
      <c r="S39" s="34"/>
      <c r="T39" s="34" t="s">
        <v>2034</v>
      </c>
      <c r="U39" s="34"/>
      <c r="V39" s="168"/>
      <c r="W39" s="1"/>
      <c r="X39" s="34"/>
    </row>
    <row r="40" spans="1:29" ht="19.5" customHeight="1" x14ac:dyDescent="0.2">
      <c r="A40" s="276"/>
      <c r="B40" s="279"/>
      <c r="C40" s="296"/>
      <c r="D40" s="451"/>
      <c r="E40" s="297"/>
      <c r="F40" s="301"/>
      <c r="G40" s="301"/>
      <c r="H40" s="304"/>
      <c r="I40" s="304"/>
      <c r="J40" s="307"/>
      <c r="K40" s="307"/>
      <c r="L40" s="301"/>
      <c r="M40" s="301"/>
      <c r="N40" s="265"/>
      <c r="O40" s="267"/>
      <c r="P40" s="270"/>
      <c r="Q40" s="273"/>
      <c r="S40" s="34"/>
      <c r="U40" s="34" t="s">
        <v>220</v>
      </c>
      <c r="V40" s="314" t="s">
        <v>2035</v>
      </c>
      <c r="W40" s="314"/>
      <c r="X40" s="202" t="s">
        <v>182</v>
      </c>
      <c r="Y40" s="251" t="s">
        <v>694</v>
      </c>
      <c r="Z40" s="250">
        <v>1024756</v>
      </c>
      <c r="AA40" s="198" t="s">
        <v>2036</v>
      </c>
      <c r="AB40" s="192"/>
      <c r="AC40" s="192"/>
    </row>
    <row r="41" spans="1:29" ht="19.5" customHeight="1" x14ac:dyDescent="0.2">
      <c r="A41" s="277"/>
      <c r="B41" s="280"/>
      <c r="C41" s="298"/>
      <c r="D41" s="452"/>
      <c r="E41" s="299"/>
      <c r="F41" s="302"/>
      <c r="G41" s="302"/>
      <c r="H41" s="305"/>
      <c r="I41" s="305"/>
      <c r="J41" s="308"/>
      <c r="K41" s="308"/>
      <c r="L41" s="302"/>
      <c r="M41" s="302"/>
      <c r="N41" s="264"/>
      <c r="O41" s="268"/>
      <c r="P41" s="271"/>
      <c r="Q41" s="274"/>
      <c r="R41" s="62">
        <v>0.29166666666666669</v>
      </c>
    </row>
    <row r="42" spans="1:29" ht="19.5" customHeight="1" x14ac:dyDescent="0.2">
      <c r="A42" s="275" t="s">
        <v>26</v>
      </c>
      <c r="B42" s="278">
        <f>SUM(B21+1)</f>
        <v>45945</v>
      </c>
      <c r="C42" s="294" t="s">
        <v>2055</v>
      </c>
      <c r="D42" s="450"/>
      <c r="E42" s="295"/>
      <c r="F42" s="310"/>
      <c r="G42" s="310"/>
      <c r="H42" s="303">
        <v>0.29791666666666666</v>
      </c>
      <c r="I42" s="303">
        <v>0.52083333333333337</v>
      </c>
      <c r="J42" s="306">
        <v>0.5625</v>
      </c>
      <c r="K42" s="306">
        <v>0.74583333333333335</v>
      </c>
      <c r="L42" s="310"/>
      <c r="M42" s="310"/>
      <c r="N42" s="263">
        <f>(G42-F42)+(M42-L42)</f>
        <v>0</v>
      </c>
      <c r="O42" s="266">
        <f>(I42-H42)</f>
        <v>0.22291666666666671</v>
      </c>
      <c r="P42" s="269">
        <f>(K42-J42)</f>
        <v>0.18333333333333335</v>
      </c>
      <c r="Q42" s="272">
        <f>SUM(N42:P67)</f>
        <v>0.40625000000000006</v>
      </c>
      <c r="S42" t="s">
        <v>1099</v>
      </c>
      <c r="T42" s="34" t="s">
        <v>25</v>
      </c>
    </row>
    <row r="43" spans="1:29" ht="19.5" customHeight="1" x14ac:dyDescent="0.2">
      <c r="A43" s="276"/>
      <c r="B43" s="279"/>
      <c r="C43" s="296"/>
      <c r="D43" s="451"/>
      <c r="E43" s="297"/>
      <c r="F43" s="311"/>
      <c r="G43" s="311"/>
      <c r="H43" s="304"/>
      <c r="I43" s="304"/>
      <c r="J43" s="307"/>
      <c r="K43" s="307"/>
      <c r="L43" s="311"/>
      <c r="M43" s="311"/>
      <c r="N43" s="265"/>
      <c r="O43" s="267"/>
      <c r="P43" s="270"/>
      <c r="Q43" s="273"/>
      <c r="S43" s="34"/>
      <c r="T43" s="34" t="s">
        <v>1100</v>
      </c>
    </row>
    <row r="44" spans="1:29" ht="19.5" customHeight="1" x14ac:dyDescent="0.2">
      <c r="A44" s="276"/>
      <c r="B44" s="279"/>
      <c r="C44" s="296"/>
      <c r="D44" s="451"/>
      <c r="E44" s="297"/>
      <c r="F44" s="311"/>
      <c r="G44" s="311"/>
      <c r="H44" s="304"/>
      <c r="I44" s="304"/>
      <c r="J44" s="307"/>
      <c r="K44" s="307"/>
      <c r="L44" s="311"/>
      <c r="M44" s="311"/>
      <c r="N44" s="265"/>
      <c r="O44" s="267"/>
      <c r="P44" s="270"/>
      <c r="Q44" s="273"/>
      <c r="T44" s="34" t="s">
        <v>2042</v>
      </c>
      <c r="X44" s="202" t="s">
        <v>182</v>
      </c>
    </row>
    <row r="45" spans="1:29" ht="19.5" customHeight="1" x14ac:dyDescent="0.2">
      <c r="A45" s="276"/>
      <c r="B45" s="279"/>
      <c r="C45" s="296"/>
      <c r="D45" s="451"/>
      <c r="E45" s="297"/>
      <c r="F45" s="311"/>
      <c r="G45" s="311"/>
      <c r="H45" s="304"/>
      <c r="I45" s="304"/>
      <c r="J45" s="307"/>
      <c r="K45" s="307"/>
      <c r="L45" s="311"/>
      <c r="M45" s="311"/>
      <c r="N45" s="265"/>
      <c r="O45" s="267"/>
      <c r="P45" s="270"/>
      <c r="Q45" s="273"/>
      <c r="T45" s="34" t="s">
        <v>2041</v>
      </c>
      <c r="X45" s="202" t="s">
        <v>182</v>
      </c>
      <c r="Y45" s="198" t="s">
        <v>2057</v>
      </c>
      <c r="Z45" s="192"/>
    </row>
    <row r="46" spans="1:29" ht="19.5" customHeight="1" x14ac:dyDescent="0.2">
      <c r="A46" s="276"/>
      <c r="B46" s="279"/>
      <c r="C46" s="296"/>
      <c r="D46" s="451"/>
      <c r="E46" s="297"/>
      <c r="F46" s="311"/>
      <c r="G46" s="311"/>
      <c r="H46" s="304"/>
      <c r="I46" s="304"/>
      <c r="J46" s="307"/>
      <c r="K46" s="307"/>
      <c r="L46" s="311"/>
      <c r="M46" s="311"/>
      <c r="N46" s="265"/>
      <c r="O46" s="267"/>
      <c r="P46" s="270"/>
      <c r="Q46" s="273"/>
      <c r="T46" s="34" t="s">
        <v>2053</v>
      </c>
      <c r="X46" s="202" t="s">
        <v>182</v>
      </c>
    </row>
    <row r="47" spans="1:29" ht="19.5" customHeight="1" x14ac:dyDescent="0.2">
      <c r="A47" s="276"/>
      <c r="B47" s="279"/>
      <c r="C47" s="296"/>
      <c r="D47" s="451"/>
      <c r="E47" s="297"/>
      <c r="F47" s="311"/>
      <c r="G47" s="311"/>
      <c r="H47" s="304"/>
      <c r="I47" s="304"/>
      <c r="J47" s="307"/>
      <c r="K47" s="307"/>
      <c r="L47" s="311"/>
      <c r="M47" s="311"/>
      <c r="N47" s="265"/>
      <c r="O47" s="267"/>
      <c r="P47" s="270"/>
      <c r="Q47" s="273"/>
      <c r="S47" s="34" t="s">
        <v>242</v>
      </c>
      <c r="T47" s="34" t="s">
        <v>24</v>
      </c>
    </row>
    <row r="48" spans="1:29" ht="19.5" customHeight="1" x14ac:dyDescent="0.2">
      <c r="A48" s="276"/>
      <c r="B48" s="279"/>
      <c r="C48" s="296"/>
      <c r="D48" s="451"/>
      <c r="E48" s="297"/>
      <c r="F48" s="311"/>
      <c r="G48" s="311"/>
      <c r="H48" s="304"/>
      <c r="I48" s="304"/>
      <c r="J48" s="307"/>
      <c r="K48" s="307"/>
      <c r="L48" s="311"/>
      <c r="M48" s="311"/>
      <c r="N48" s="265"/>
      <c r="O48" s="267"/>
      <c r="P48" s="270"/>
      <c r="Q48" s="273"/>
      <c r="S48" s="34"/>
      <c r="T48" s="34" t="s">
        <v>477</v>
      </c>
    </row>
    <row r="49" spans="1:29" ht="19.5" customHeight="1" x14ac:dyDescent="0.2">
      <c r="A49" s="276"/>
      <c r="B49" s="279"/>
      <c r="C49" s="296"/>
      <c r="D49" s="451"/>
      <c r="E49" s="297"/>
      <c r="F49" s="311"/>
      <c r="G49" s="311"/>
      <c r="H49" s="304"/>
      <c r="I49" s="304"/>
      <c r="J49" s="307"/>
      <c r="K49" s="307"/>
      <c r="L49" s="311"/>
      <c r="M49" s="311"/>
      <c r="N49" s="265"/>
      <c r="O49" s="267"/>
      <c r="P49" s="270"/>
      <c r="Q49" s="273"/>
      <c r="S49" s="34"/>
      <c r="T49" s="34" t="s">
        <v>2031</v>
      </c>
      <c r="X49" s="202" t="s">
        <v>182</v>
      </c>
      <c r="Y49" s="240" t="s">
        <v>694</v>
      </c>
      <c r="Z49" s="248">
        <v>1025026</v>
      </c>
      <c r="AA49" s="214" t="s">
        <v>2036</v>
      </c>
      <c r="AB49" s="191"/>
      <c r="AC49" s="191"/>
    </row>
    <row r="50" spans="1:29" ht="19.5" customHeight="1" x14ac:dyDescent="0.2">
      <c r="A50" s="276"/>
      <c r="B50" s="279"/>
      <c r="C50" s="296"/>
      <c r="D50" s="451"/>
      <c r="E50" s="297"/>
      <c r="F50" s="311"/>
      <c r="G50" s="311"/>
      <c r="H50" s="304"/>
      <c r="I50" s="304"/>
      <c r="J50" s="307"/>
      <c r="K50" s="307"/>
      <c r="L50" s="311"/>
      <c r="M50" s="311"/>
      <c r="N50" s="265"/>
      <c r="O50" s="267"/>
      <c r="P50" s="270"/>
      <c r="Q50" s="273"/>
      <c r="S50" s="34"/>
      <c r="T50" s="34"/>
      <c r="U50" t="s">
        <v>2043</v>
      </c>
      <c r="V50" s="316" t="s">
        <v>2044</v>
      </c>
      <c r="W50" s="316"/>
      <c r="X50" s="202" t="s">
        <v>182</v>
      </c>
      <c r="Y50" s="251" t="s">
        <v>694</v>
      </c>
      <c r="Z50" s="250">
        <v>1025023</v>
      </c>
      <c r="AA50" s="198" t="s">
        <v>2045</v>
      </c>
      <c r="AB50" s="192"/>
      <c r="AC50" s="192"/>
    </row>
    <row r="51" spans="1:29" ht="19.5" customHeight="1" x14ac:dyDescent="0.2">
      <c r="A51" s="276"/>
      <c r="B51" s="279"/>
      <c r="C51" s="296"/>
      <c r="D51" s="451"/>
      <c r="E51" s="297"/>
      <c r="F51" s="311"/>
      <c r="G51" s="311"/>
      <c r="H51" s="304"/>
      <c r="I51" s="304"/>
      <c r="J51" s="307"/>
      <c r="K51" s="307"/>
      <c r="L51" s="311"/>
      <c r="M51" s="311"/>
      <c r="N51" s="265"/>
      <c r="O51" s="267"/>
      <c r="P51" s="270"/>
      <c r="Q51" s="273"/>
      <c r="S51" s="34"/>
      <c r="T51" s="34" t="s">
        <v>2038</v>
      </c>
      <c r="W51" t="s">
        <v>2039</v>
      </c>
      <c r="X51" s="202" t="s">
        <v>182</v>
      </c>
    </row>
    <row r="52" spans="1:29" ht="19.5" customHeight="1" x14ac:dyDescent="0.2">
      <c r="A52" s="276"/>
      <c r="B52" s="279"/>
      <c r="C52" s="296"/>
      <c r="D52" s="451"/>
      <c r="E52" s="297"/>
      <c r="F52" s="311"/>
      <c r="G52" s="311"/>
      <c r="H52" s="304"/>
      <c r="I52" s="304"/>
      <c r="J52" s="307"/>
      <c r="K52" s="307"/>
      <c r="L52" s="311"/>
      <c r="M52" s="311"/>
      <c r="N52" s="265"/>
      <c r="O52" s="267"/>
      <c r="P52" s="270"/>
      <c r="Q52" s="273"/>
      <c r="T52" s="205" t="s">
        <v>2040</v>
      </c>
      <c r="U52" s="187"/>
      <c r="V52" s="187"/>
      <c r="W52" s="187"/>
      <c r="X52" s="34"/>
    </row>
    <row r="53" spans="1:29" ht="19.5" customHeight="1" x14ac:dyDescent="0.2">
      <c r="A53" s="276"/>
      <c r="B53" s="279"/>
      <c r="C53" s="296"/>
      <c r="D53" s="451"/>
      <c r="E53" s="297"/>
      <c r="F53" s="311"/>
      <c r="G53" s="311"/>
      <c r="H53" s="304"/>
      <c r="I53" s="304"/>
      <c r="J53" s="307"/>
      <c r="K53" s="307"/>
      <c r="L53" s="311"/>
      <c r="M53" s="311"/>
      <c r="N53" s="265"/>
      <c r="O53" s="267"/>
      <c r="P53" s="270"/>
      <c r="Q53" s="273"/>
      <c r="S53" t="s">
        <v>1336</v>
      </c>
      <c r="T53" s="34" t="s">
        <v>32</v>
      </c>
      <c r="X53" s="34"/>
    </row>
    <row r="54" spans="1:29" ht="19.5" customHeight="1" x14ac:dyDescent="0.2">
      <c r="A54" s="276"/>
      <c r="B54" s="279"/>
      <c r="C54" s="296"/>
      <c r="D54" s="451"/>
      <c r="E54" s="297"/>
      <c r="F54" s="311"/>
      <c r="G54" s="311"/>
      <c r="H54" s="304"/>
      <c r="I54" s="304"/>
      <c r="J54" s="307"/>
      <c r="K54" s="307"/>
      <c r="L54" s="311"/>
      <c r="M54" s="311"/>
      <c r="N54" s="265"/>
      <c r="O54" s="267"/>
      <c r="P54" s="270"/>
      <c r="Q54" s="273"/>
      <c r="T54" s="34" t="s">
        <v>1337</v>
      </c>
      <c r="X54" s="34"/>
    </row>
    <row r="55" spans="1:29" ht="19.5" customHeight="1" x14ac:dyDescent="0.2">
      <c r="A55" s="276"/>
      <c r="B55" s="279"/>
      <c r="C55" s="296"/>
      <c r="D55" s="451"/>
      <c r="E55" s="297"/>
      <c r="F55" s="311"/>
      <c r="G55" s="311"/>
      <c r="H55" s="304"/>
      <c r="I55" s="304"/>
      <c r="J55" s="307"/>
      <c r="K55" s="307"/>
      <c r="L55" s="311"/>
      <c r="M55" s="311"/>
      <c r="N55" s="265"/>
      <c r="O55" s="267"/>
      <c r="P55" s="270"/>
      <c r="Q55" s="273"/>
      <c r="T55" s="34" t="s">
        <v>2046</v>
      </c>
      <c r="V55" s="314" t="s">
        <v>2035</v>
      </c>
      <c r="W55" s="314"/>
      <c r="X55" s="202" t="s">
        <v>182</v>
      </c>
      <c r="Y55" s="251" t="s">
        <v>694</v>
      </c>
      <c r="Z55" s="250">
        <v>1025022</v>
      </c>
      <c r="AA55" s="198" t="s">
        <v>2045</v>
      </c>
      <c r="AB55" s="192"/>
      <c r="AC55" s="192"/>
    </row>
    <row r="56" spans="1:29" ht="19.5" customHeight="1" x14ac:dyDescent="0.2">
      <c r="A56" s="276"/>
      <c r="B56" s="279"/>
      <c r="C56" s="296"/>
      <c r="D56" s="451"/>
      <c r="E56" s="297"/>
      <c r="F56" s="311"/>
      <c r="G56" s="311"/>
      <c r="H56" s="304"/>
      <c r="I56" s="304"/>
      <c r="J56" s="307"/>
      <c r="K56" s="307"/>
      <c r="L56" s="311"/>
      <c r="M56" s="311"/>
      <c r="N56" s="265"/>
      <c r="O56" s="267"/>
      <c r="P56" s="270"/>
      <c r="Q56" s="273"/>
      <c r="S56" t="s">
        <v>975</v>
      </c>
      <c r="T56" s="34" t="s">
        <v>28</v>
      </c>
      <c r="V56" s="168"/>
      <c r="W56" s="168"/>
      <c r="X56" s="34"/>
      <c r="Z56" s="176"/>
      <c r="AA56" s="34"/>
    </row>
    <row r="57" spans="1:29" ht="19.5" customHeight="1" x14ac:dyDescent="0.2">
      <c r="A57" s="276"/>
      <c r="B57" s="279"/>
      <c r="C57" s="296"/>
      <c r="D57" s="451"/>
      <c r="E57" s="297"/>
      <c r="F57" s="311"/>
      <c r="G57" s="311"/>
      <c r="H57" s="304"/>
      <c r="I57" s="304"/>
      <c r="J57" s="307"/>
      <c r="K57" s="307"/>
      <c r="L57" s="311"/>
      <c r="M57" s="311"/>
      <c r="N57" s="265"/>
      <c r="O57" s="267"/>
      <c r="P57" s="270"/>
      <c r="Q57" s="273"/>
      <c r="T57" s="34" t="s">
        <v>976</v>
      </c>
      <c r="V57" s="168"/>
      <c r="W57" s="168"/>
      <c r="X57" s="34"/>
      <c r="Z57" s="176"/>
      <c r="AA57" s="34"/>
    </row>
    <row r="58" spans="1:29" ht="19.5" customHeight="1" x14ac:dyDescent="0.2">
      <c r="A58" s="276"/>
      <c r="B58" s="279"/>
      <c r="C58" s="296"/>
      <c r="D58" s="451"/>
      <c r="E58" s="297"/>
      <c r="F58" s="311"/>
      <c r="G58" s="311"/>
      <c r="H58" s="304"/>
      <c r="I58" s="304"/>
      <c r="J58" s="307"/>
      <c r="K58" s="307"/>
      <c r="L58" s="311"/>
      <c r="M58" s="311"/>
      <c r="N58" s="265"/>
      <c r="O58" s="267"/>
      <c r="P58" s="270"/>
      <c r="Q58" s="273"/>
      <c r="T58" s="34" t="s">
        <v>1132</v>
      </c>
      <c r="V58" s="34"/>
      <c r="W58" s="34"/>
      <c r="X58" s="34"/>
      <c r="Z58" s="176"/>
      <c r="AA58" s="34"/>
    </row>
    <row r="59" spans="1:29" ht="19.5" customHeight="1" x14ac:dyDescent="0.2">
      <c r="A59" s="276"/>
      <c r="B59" s="279"/>
      <c r="C59" s="296"/>
      <c r="D59" s="451"/>
      <c r="E59" s="297"/>
      <c r="F59" s="311"/>
      <c r="G59" s="311"/>
      <c r="H59" s="304"/>
      <c r="I59" s="304"/>
      <c r="J59" s="307"/>
      <c r="K59" s="307"/>
      <c r="L59" s="311"/>
      <c r="M59" s="311"/>
      <c r="N59" s="265"/>
      <c r="O59" s="267"/>
      <c r="P59" s="270"/>
      <c r="Q59" s="273"/>
      <c r="T59" s="34"/>
      <c r="U59" t="s">
        <v>2047</v>
      </c>
      <c r="V59" s="314" t="s">
        <v>1969</v>
      </c>
      <c r="W59" s="314"/>
      <c r="X59" s="202" t="s">
        <v>182</v>
      </c>
      <c r="Y59" s="251" t="s">
        <v>694</v>
      </c>
      <c r="Z59" s="250">
        <v>1025029</v>
      </c>
      <c r="AA59" s="198" t="s">
        <v>2045</v>
      </c>
      <c r="AB59" s="192"/>
      <c r="AC59" s="192"/>
    </row>
    <row r="60" spans="1:29" ht="19.5" customHeight="1" x14ac:dyDescent="0.2">
      <c r="A60" s="276"/>
      <c r="B60" s="279"/>
      <c r="C60" s="296"/>
      <c r="D60" s="451"/>
      <c r="E60" s="297"/>
      <c r="F60" s="311"/>
      <c r="G60" s="311"/>
      <c r="H60" s="304"/>
      <c r="I60" s="304"/>
      <c r="J60" s="307"/>
      <c r="K60" s="307"/>
      <c r="L60" s="311"/>
      <c r="M60" s="311"/>
      <c r="N60" s="265"/>
      <c r="O60" s="267"/>
      <c r="P60" s="270"/>
      <c r="Q60" s="273"/>
      <c r="T60" s="34"/>
      <c r="V60" s="176" t="s">
        <v>2048</v>
      </c>
      <c r="W60" s="168"/>
      <c r="X60" s="34"/>
      <c r="Z60" s="176"/>
      <c r="AA60" s="34"/>
    </row>
    <row r="61" spans="1:29" ht="19.5" customHeight="1" x14ac:dyDescent="0.2">
      <c r="A61" s="276"/>
      <c r="B61" s="279"/>
      <c r="C61" s="296"/>
      <c r="D61" s="451"/>
      <c r="E61" s="297"/>
      <c r="F61" s="311"/>
      <c r="G61" s="311"/>
      <c r="H61" s="304"/>
      <c r="I61" s="304"/>
      <c r="J61" s="307"/>
      <c r="K61" s="307"/>
      <c r="L61" s="311"/>
      <c r="M61" s="311"/>
      <c r="N61" s="265"/>
      <c r="O61" s="267"/>
      <c r="P61" s="270"/>
      <c r="Q61" s="273"/>
      <c r="T61" s="34" t="s">
        <v>159</v>
      </c>
      <c r="V61" s="176"/>
      <c r="W61" s="168"/>
      <c r="Z61" s="176"/>
      <c r="AA61" s="34"/>
    </row>
    <row r="62" spans="1:29" ht="19.5" customHeight="1" x14ac:dyDescent="0.2">
      <c r="A62" s="276"/>
      <c r="B62" s="279"/>
      <c r="C62" s="296"/>
      <c r="D62" s="451"/>
      <c r="E62" s="297"/>
      <c r="F62" s="311"/>
      <c r="G62" s="311"/>
      <c r="H62" s="304"/>
      <c r="I62" s="304"/>
      <c r="J62" s="307"/>
      <c r="K62" s="307"/>
      <c r="L62" s="311"/>
      <c r="M62" s="311"/>
      <c r="N62" s="265"/>
      <c r="O62" s="267"/>
      <c r="P62" s="270"/>
      <c r="Q62" s="273"/>
      <c r="T62" s="34"/>
      <c r="U62" t="s">
        <v>2050</v>
      </c>
      <c r="V62" s="176" t="s">
        <v>2049</v>
      </c>
      <c r="W62" s="168"/>
      <c r="X62" s="202" t="s">
        <v>182</v>
      </c>
      <c r="Y62" s="251" t="s">
        <v>694</v>
      </c>
      <c r="Z62" s="250">
        <v>1025033</v>
      </c>
      <c r="AA62" s="198" t="s">
        <v>2051</v>
      </c>
      <c r="AB62" s="192"/>
      <c r="AC62" s="192"/>
    </row>
    <row r="63" spans="1:29" ht="19.5" customHeight="1" x14ac:dyDescent="0.2">
      <c r="A63" s="276"/>
      <c r="B63" s="279"/>
      <c r="C63" s="296"/>
      <c r="D63" s="451"/>
      <c r="E63" s="297"/>
      <c r="F63" s="311"/>
      <c r="G63" s="311"/>
      <c r="H63" s="304"/>
      <c r="I63" s="304"/>
      <c r="J63" s="307"/>
      <c r="K63" s="307"/>
      <c r="L63" s="311"/>
      <c r="M63" s="311"/>
      <c r="N63" s="265"/>
      <c r="O63" s="267"/>
      <c r="P63" s="270"/>
      <c r="Q63" s="273"/>
      <c r="T63" s="34" t="s">
        <v>2052</v>
      </c>
      <c r="V63" s="176"/>
      <c r="W63" s="168"/>
      <c r="X63" s="202" t="s">
        <v>182</v>
      </c>
      <c r="Z63" s="176"/>
      <c r="AA63" s="34"/>
    </row>
    <row r="64" spans="1:29" ht="19.5" customHeight="1" x14ac:dyDescent="0.2">
      <c r="A64" s="276"/>
      <c r="B64" s="279"/>
      <c r="C64" s="296"/>
      <c r="D64" s="451"/>
      <c r="E64" s="297"/>
      <c r="F64" s="311"/>
      <c r="G64" s="311"/>
      <c r="H64" s="304"/>
      <c r="I64" s="304"/>
      <c r="J64" s="307"/>
      <c r="K64" s="307"/>
      <c r="L64" s="311"/>
      <c r="M64" s="311"/>
      <c r="N64" s="265"/>
      <c r="O64" s="267"/>
      <c r="P64" s="270"/>
      <c r="Q64" s="273"/>
      <c r="S64" t="s">
        <v>2054</v>
      </c>
      <c r="T64" s="34" t="s">
        <v>32</v>
      </c>
      <c r="V64" s="176"/>
      <c r="W64" s="168"/>
      <c r="X64" s="34"/>
      <c r="Z64" s="176"/>
      <c r="AA64" s="34"/>
    </row>
    <row r="65" spans="1:29" ht="19.5" customHeight="1" x14ac:dyDescent="0.2">
      <c r="A65" s="276"/>
      <c r="B65" s="279"/>
      <c r="C65" s="296"/>
      <c r="D65" s="451"/>
      <c r="E65" s="297"/>
      <c r="F65" s="311"/>
      <c r="G65" s="311"/>
      <c r="H65" s="304"/>
      <c r="I65" s="304"/>
      <c r="J65" s="307"/>
      <c r="K65" s="307"/>
      <c r="L65" s="311"/>
      <c r="M65" s="311"/>
      <c r="N65" s="265"/>
      <c r="O65" s="267"/>
      <c r="P65" s="270"/>
      <c r="Q65" s="273"/>
      <c r="T65" s="34" t="s">
        <v>584</v>
      </c>
      <c r="Z65" s="176"/>
      <c r="AA65" s="34"/>
    </row>
    <row r="66" spans="1:29" ht="19.5" customHeight="1" x14ac:dyDescent="0.2">
      <c r="A66" s="276"/>
      <c r="B66" s="279"/>
      <c r="C66" s="296"/>
      <c r="D66" s="451"/>
      <c r="E66" s="297"/>
      <c r="F66" s="311"/>
      <c r="G66" s="311"/>
      <c r="H66" s="304"/>
      <c r="I66" s="304"/>
      <c r="J66" s="307"/>
      <c r="K66" s="307"/>
      <c r="L66" s="311"/>
      <c r="M66" s="311"/>
      <c r="N66" s="265"/>
      <c r="O66" s="267"/>
      <c r="P66" s="270"/>
      <c r="Q66" s="273"/>
      <c r="T66" s="34" t="s">
        <v>2056</v>
      </c>
      <c r="V66" s="176"/>
      <c r="W66" s="168"/>
      <c r="X66" s="202" t="s">
        <v>182</v>
      </c>
      <c r="Z66" s="176"/>
      <c r="AA66" s="34"/>
    </row>
    <row r="67" spans="1:29" ht="19.5" customHeight="1" x14ac:dyDescent="0.2">
      <c r="A67" s="277"/>
      <c r="B67" s="280"/>
      <c r="C67" s="298"/>
      <c r="D67" s="452"/>
      <c r="E67" s="299"/>
      <c r="F67" s="312"/>
      <c r="G67" s="312"/>
      <c r="H67" s="305"/>
      <c r="I67" s="305"/>
      <c r="J67" s="308"/>
      <c r="K67" s="308"/>
      <c r="L67" s="312"/>
      <c r="M67" s="312"/>
      <c r="N67" s="264"/>
      <c r="O67" s="268"/>
      <c r="P67" s="271"/>
      <c r="Q67" s="274"/>
      <c r="R67" s="62">
        <v>0.29166666666666669</v>
      </c>
    </row>
    <row r="68" spans="1:29" ht="19.5" customHeight="1" x14ac:dyDescent="0.2">
      <c r="A68" s="275" t="s">
        <v>30</v>
      </c>
      <c r="B68" s="278">
        <f>SUM(B42+1)</f>
        <v>45946</v>
      </c>
      <c r="C68" s="294" t="s">
        <v>2059</v>
      </c>
      <c r="D68" s="450"/>
      <c r="E68" s="295"/>
      <c r="F68" s="300"/>
      <c r="G68" s="300"/>
      <c r="H68" s="303">
        <v>0.33541666666666664</v>
      </c>
      <c r="I68" s="303">
        <v>0.52083333333333337</v>
      </c>
      <c r="J68" s="306">
        <v>0.5625</v>
      </c>
      <c r="K68" s="306">
        <v>0.73888888888888893</v>
      </c>
      <c r="L68" s="300"/>
      <c r="M68" s="300"/>
      <c r="N68" s="263">
        <f>(G83-F83)+(M83-L83)</f>
        <v>0</v>
      </c>
      <c r="O68" s="266">
        <f>(I68-H68)</f>
        <v>0.18541666666666673</v>
      </c>
      <c r="P68" s="269">
        <f>(K68-J68)</f>
        <v>0.17638888888888893</v>
      </c>
      <c r="Q68" s="272">
        <f>SUM(N68:P83)</f>
        <v>0.36180555555555566</v>
      </c>
      <c r="S68" t="s">
        <v>1099</v>
      </c>
      <c r="T68" s="34" t="s">
        <v>28</v>
      </c>
    </row>
    <row r="69" spans="1:29" ht="19.5" customHeight="1" x14ac:dyDescent="0.2">
      <c r="A69" s="276"/>
      <c r="B69" s="279"/>
      <c r="C69" s="296"/>
      <c r="D69" s="451"/>
      <c r="E69" s="297"/>
      <c r="F69" s="301"/>
      <c r="G69" s="301"/>
      <c r="H69" s="304"/>
      <c r="I69" s="304"/>
      <c r="J69" s="307"/>
      <c r="K69" s="307"/>
      <c r="L69" s="301"/>
      <c r="M69" s="301"/>
      <c r="N69" s="265"/>
      <c r="O69" s="267"/>
      <c r="P69" s="270"/>
      <c r="Q69" s="273"/>
      <c r="S69" s="34"/>
      <c r="T69" s="34" t="s">
        <v>1100</v>
      </c>
    </row>
    <row r="70" spans="1:29" ht="19.5" customHeight="1" x14ac:dyDescent="0.2">
      <c r="A70" s="276"/>
      <c r="B70" s="279"/>
      <c r="C70" s="296"/>
      <c r="D70" s="451"/>
      <c r="E70" s="297"/>
      <c r="F70" s="301"/>
      <c r="G70" s="301"/>
      <c r="H70" s="304"/>
      <c r="I70" s="304"/>
      <c r="J70" s="307"/>
      <c r="K70" s="307"/>
      <c r="L70" s="301"/>
      <c r="M70" s="301"/>
      <c r="N70" s="265"/>
      <c r="O70" s="267"/>
      <c r="P70" s="270"/>
      <c r="Q70" s="273"/>
      <c r="T70" s="34" t="s">
        <v>704</v>
      </c>
    </row>
    <row r="71" spans="1:29" ht="19.5" customHeight="1" x14ac:dyDescent="0.2">
      <c r="A71" s="276"/>
      <c r="B71" s="279"/>
      <c r="C71" s="296"/>
      <c r="D71" s="451"/>
      <c r="E71" s="297"/>
      <c r="F71" s="301"/>
      <c r="G71" s="301"/>
      <c r="H71" s="304"/>
      <c r="I71" s="304"/>
      <c r="J71" s="307"/>
      <c r="K71" s="307"/>
      <c r="L71" s="301"/>
      <c r="M71" s="301"/>
      <c r="N71" s="265"/>
      <c r="O71" s="267"/>
      <c r="P71" s="270"/>
      <c r="Q71" s="273"/>
      <c r="U71" t="s">
        <v>631</v>
      </c>
      <c r="V71" s="316" t="s">
        <v>1940</v>
      </c>
      <c r="W71" s="316"/>
      <c r="X71" s="205" t="s">
        <v>644</v>
      </c>
    </row>
    <row r="72" spans="1:29" ht="19.5" customHeight="1" x14ac:dyDescent="0.2">
      <c r="A72" s="276"/>
      <c r="B72" s="279"/>
      <c r="C72" s="296"/>
      <c r="D72" s="451"/>
      <c r="E72" s="297"/>
      <c r="F72" s="301"/>
      <c r="G72" s="301"/>
      <c r="H72" s="304"/>
      <c r="I72" s="304"/>
      <c r="J72" s="307"/>
      <c r="K72" s="307"/>
      <c r="L72" s="301"/>
      <c r="M72" s="301"/>
      <c r="N72" s="265"/>
      <c r="O72" s="267"/>
      <c r="P72" s="270"/>
      <c r="Q72" s="273"/>
      <c r="S72" s="34" t="s">
        <v>232</v>
      </c>
      <c r="T72" s="34" t="s">
        <v>28</v>
      </c>
    </row>
    <row r="73" spans="1:29" ht="19.5" customHeight="1" x14ac:dyDescent="0.2">
      <c r="A73" s="276"/>
      <c r="B73" s="279"/>
      <c r="C73" s="296"/>
      <c r="D73" s="451"/>
      <c r="E73" s="297"/>
      <c r="F73" s="301"/>
      <c r="G73" s="301"/>
      <c r="H73" s="304"/>
      <c r="I73" s="304"/>
      <c r="J73" s="307"/>
      <c r="K73" s="307"/>
      <c r="L73" s="301"/>
      <c r="M73" s="301"/>
      <c r="N73" s="265"/>
      <c r="O73" s="267"/>
      <c r="P73" s="270"/>
      <c r="Q73" s="273"/>
      <c r="S73" s="34"/>
      <c r="T73" s="34" t="s">
        <v>2058</v>
      </c>
      <c r="X73" s="202" t="s">
        <v>182</v>
      </c>
    </row>
    <row r="74" spans="1:29" ht="19.5" customHeight="1" x14ac:dyDescent="0.2">
      <c r="A74" s="276"/>
      <c r="B74" s="279"/>
      <c r="C74" s="296"/>
      <c r="D74" s="451"/>
      <c r="E74" s="297"/>
      <c r="F74" s="301"/>
      <c r="G74" s="301"/>
      <c r="H74" s="304"/>
      <c r="I74" s="304"/>
      <c r="J74" s="307"/>
      <c r="K74" s="307"/>
      <c r="L74" s="301"/>
      <c r="M74" s="301"/>
      <c r="N74" s="265"/>
      <c r="O74" s="267"/>
      <c r="P74" s="270"/>
      <c r="Q74" s="273"/>
      <c r="S74" s="34" t="s">
        <v>144</v>
      </c>
      <c r="T74" s="34" t="s">
        <v>24</v>
      </c>
    </row>
    <row r="75" spans="1:29" ht="19.5" customHeight="1" x14ac:dyDescent="0.2">
      <c r="A75" s="276"/>
      <c r="B75" s="279"/>
      <c r="C75" s="296"/>
      <c r="D75" s="451"/>
      <c r="E75" s="297"/>
      <c r="F75" s="301"/>
      <c r="G75" s="301"/>
      <c r="H75" s="304"/>
      <c r="I75" s="304"/>
      <c r="J75" s="307"/>
      <c r="K75" s="307"/>
      <c r="L75" s="301"/>
      <c r="M75" s="301"/>
      <c r="N75" s="265"/>
      <c r="O75" s="267"/>
      <c r="P75" s="270"/>
      <c r="Q75" s="273"/>
      <c r="S75" s="34"/>
      <c r="T75" s="34" t="s">
        <v>181</v>
      </c>
    </row>
    <row r="76" spans="1:29" ht="19.5" customHeight="1" x14ac:dyDescent="0.2">
      <c r="A76" s="276"/>
      <c r="B76" s="279"/>
      <c r="C76" s="296"/>
      <c r="D76" s="451"/>
      <c r="E76" s="297"/>
      <c r="F76" s="301"/>
      <c r="G76" s="301"/>
      <c r="H76" s="304"/>
      <c r="I76" s="304"/>
      <c r="J76" s="307"/>
      <c r="K76" s="307"/>
      <c r="L76" s="301"/>
      <c r="M76" s="301"/>
      <c r="N76" s="265"/>
      <c r="O76" s="267"/>
      <c r="P76" s="270"/>
      <c r="Q76" s="273"/>
      <c r="S76" s="34"/>
      <c r="T76" s="34" t="s">
        <v>2060</v>
      </c>
    </row>
    <row r="77" spans="1:29" ht="19.5" customHeight="1" x14ac:dyDescent="0.2">
      <c r="A77" s="276"/>
      <c r="B77" s="279"/>
      <c r="C77" s="296"/>
      <c r="D77" s="451"/>
      <c r="E77" s="297"/>
      <c r="F77" s="301"/>
      <c r="G77" s="301"/>
      <c r="H77" s="304"/>
      <c r="I77" s="304"/>
      <c r="J77" s="307"/>
      <c r="K77" s="307"/>
      <c r="L77" s="301"/>
      <c r="M77" s="301"/>
      <c r="N77" s="265"/>
      <c r="O77" s="267"/>
      <c r="P77" s="270"/>
      <c r="Q77" s="273"/>
      <c r="S77" s="34"/>
      <c r="T77" s="34"/>
      <c r="U77" t="s">
        <v>2061</v>
      </c>
      <c r="V77" s="316" t="s">
        <v>2062</v>
      </c>
      <c r="W77" s="316"/>
      <c r="X77" s="202" t="s">
        <v>182</v>
      </c>
      <c r="Y77" s="240" t="s">
        <v>694</v>
      </c>
      <c r="Z77" s="248">
        <v>1025081</v>
      </c>
      <c r="AA77" s="214" t="s">
        <v>1320</v>
      </c>
      <c r="AB77" s="191"/>
      <c r="AC77" s="191"/>
    </row>
    <row r="78" spans="1:29" ht="19.5" customHeight="1" x14ac:dyDescent="0.2">
      <c r="A78" s="276"/>
      <c r="B78" s="279"/>
      <c r="C78" s="296"/>
      <c r="D78" s="451"/>
      <c r="E78" s="297"/>
      <c r="F78" s="301"/>
      <c r="G78" s="301"/>
      <c r="H78" s="304"/>
      <c r="I78" s="304"/>
      <c r="J78" s="307"/>
      <c r="K78" s="307"/>
      <c r="L78" s="301"/>
      <c r="M78" s="301"/>
      <c r="N78" s="265"/>
      <c r="O78" s="267"/>
      <c r="P78" s="270"/>
      <c r="Q78" s="273"/>
      <c r="S78" s="34" t="s">
        <v>242</v>
      </c>
      <c r="T78" s="34" t="s">
        <v>28</v>
      </c>
    </row>
    <row r="79" spans="1:29" ht="19.5" customHeight="1" x14ac:dyDescent="0.2">
      <c r="A79" s="276"/>
      <c r="B79" s="279"/>
      <c r="C79" s="296"/>
      <c r="D79" s="451"/>
      <c r="E79" s="297"/>
      <c r="F79" s="301"/>
      <c r="G79" s="301"/>
      <c r="H79" s="304"/>
      <c r="I79" s="304"/>
      <c r="J79" s="307"/>
      <c r="K79" s="307"/>
      <c r="L79" s="301"/>
      <c r="M79" s="301"/>
      <c r="N79" s="265"/>
      <c r="O79" s="267"/>
      <c r="P79" s="270"/>
      <c r="Q79" s="273"/>
      <c r="S79" s="34"/>
      <c r="T79" s="34" t="s">
        <v>477</v>
      </c>
    </row>
    <row r="80" spans="1:29" ht="19.5" customHeight="1" x14ac:dyDescent="0.2">
      <c r="A80" s="276"/>
      <c r="B80" s="279"/>
      <c r="C80" s="296"/>
      <c r="D80" s="451"/>
      <c r="E80" s="297"/>
      <c r="F80" s="301"/>
      <c r="G80" s="301"/>
      <c r="H80" s="304"/>
      <c r="I80" s="304"/>
      <c r="J80" s="307"/>
      <c r="K80" s="307"/>
      <c r="L80" s="301"/>
      <c r="M80" s="301"/>
      <c r="N80" s="265"/>
      <c r="O80" s="267"/>
      <c r="P80" s="270"/>
      <c r="Q80" s="273"/>
      <c r="S80" s="34"/>
      <c r="T80" s="34" t="s">
        <v>2063</v>
      </c>
      <c r="V80" s="316" t="s">
        <v>646</v>
      </c>
      <c r="W80" s="316"/>
      <c r="X80" s="202" t="s">
        <v>182</v>
      </c>
      <c r="Y80" s="240" t="s">
        <v>694</v>
      </c>
      <c r="Z80" s="248">
        <v>1025086</v>
      </c>
      <c r="AA80" s="214" t="s">
        <v>2065</v>
      </c>
      <c r="AB80" s="191"/>
      <c r="AC80" s="191"/>
    </row>
    <row r="81" spans="1:30" ht="19.5" customHeight="1" x14ac:dyDescent="0.2">
      <c r="A81" s="276"/>
      <c r="B81" s="279"/>
      <c r="C81" s="296"/>
      <c r="D81" s="451"/>
      <c r="E81" s="297"/>
      <c r="F81" s="301"/>
      <c r="G81" s="301"/>
      <c r="H81" s="304"/>
      <c r="I81" s="304"/>
      <c r="J81" s="307"/>
      <c r="K81" s="307"/>
      <c r="L81" s="301"/>
      <c r="M81" s="301"/>
      <c r="N81" s="265"/>
      <c r="O81" s="267"/>
      <c r="P81" s="270"/>
      <c r="Q81" s="273"/>
      <c r="S81" s="34"/>
      <c r="T81" s="34" t="s">
        <v>2064</v>
      </c>
      <c r="X81" s="205" t="s">
        <v>644</v>
      </c>
      <c r="AA81" s="214" t="s">
        <v>2066</v>
      </c>
      <c r="AB81" s="191"/>
      <c r="AC81" s="191"/>
      <c r="AD81" s="191"/>
    </row>
    <row r="82" spans="1:30" ht="19.5" customHeight="1" x14ac:dyDescent="0.2">
      <c r="A82" s="276"/>
      <c r="B82" s="279"/>
      <c r="C82" s="296"/>
      <c r="D82" s="451"/>
      <c r="E82" s="297"/>
      <c r="F82" s="301"/>
      <c r="G82" s="301"/>
      <c r="H82" s="304"/>
      <c r="I82" s="304"/>
      <c r="J82" s="307"/>
      <c r="K82" s="307"/>
      <c r="L82" s="301"/>
      <c r="M82" s="301"/>
      <c r="N82" s="265"/>
      <c r="O82" s="267"/>
      <c r="P82" s="270"/>
      <c r="Q82" s="273"/>
      <c r="S82" s="34"/>
      <c r="T82" s="34"/>
    </row>
    <row r="83" spans="1:30" ht="19.5" customHeight="1" x14ac:dyDescent="0.2">
      <c r="A83" s="277"/>
      <c r="B83" s="280"/>
      <c r="C83" s="298"/>
      <c r="D83" s="452"/>
      <c r="E83" s="299"/>
      <c r="F83" s="302"/>
      <c r="G83" s="302"/>
      <c r="H83" s="305"/>
      <c r="I83" s="305"/>
      <c r="J83" s="308"/>
      <c r="K83" s="308"/>
      <c r="L83" s="302"/>
      <c r="M83" s="302"/>
      <c r="N83" s="264"/>
      <c r="O83" s="268"/>
      <c r="P83" s="271"/>
      <c r="Q83" s="274"/>
      <c r="R83" s="62">
        <v>0.29166666666666669</v>
      </c>
    </row>
    <row r="84" spans="1:30" ht="19.5" customHeight="1" x14ac:dyDescent="0.2">
      <c r="A84" s="275" t="s">
        <v>31</v>
      </c>
      <c r="B84" s="278">
        <f>SUM(B68+1)</f>
        <v>45947</v>
      </c>
      <c r="C84" s="294" t="s">
        <v>2069</v>
      </c>
      <c r="D84" s="450"/>
      <c r="E84" s="295"/>
      <c r="F84" s="300"/>
      <c r="G84" s="300"/>
      <c r="H84" s="303">
        <v>0.35902777777777778</v>
      </c>
      <c r="I84" s="303">
        <v>0.52083333333333337</v>
      </c>
      <c r="J84" s="306">
        <v>0.54166666666666663</v>
      </c>
      <c r="K84" s="306">
        <v>0.66527777777777775</v>
      </c>
      <c r="L84" s="300"/>
      <c r="M84" s="300"/>
      <c r="N84" s="263">
        <f>(G98-F98)+(M98-L98)</f>
        <v>0</v>
      </c>
      <c r="O84" s="266">
        <f>(I84-H84)</f>
        <v>0.16180555555555559</v>
      </c>
      <c r="P84" s="269">
        <f>(K84-J84)</f>
        <v>0.12361111111111112</v>
      </c>
      <c r="Q84" s="272">
        <f>SUM(N84:P98)</f>
        <v>0.28541666666666671</v>
      </c>
      <c r="S84" t="s">
        <v>1099</v>
      </c>
      <c r="T84" s="34" t="s">
        <v>23</v>
      </c>
    </row>
    <row r="85" spans="1:30" ht="19.5" customHeight="1" x14ac:dyDescent="0.2">
      <c r="A85" s="276"/>
      <c r="B85" s="279"/>
      <c r="C85" s="296"/>
      <c r="D85" s="451"/>
      <c r="E85" s="297"/>
      <c r="F85" s="301"/>
      <c r="G85" s="301"/>
      <c r="H85" s="304"/>
      <c r="I85" s="304"/>
      <c r="J85" s="307"/>
      <c r="K85" s="307"/>
      <c r="L85" s="301"/>
      <c r="M85" s="301"/>
      <c r="N85" s="265"/>
      <c r="O85" s="267"/>
      <c r="P85" s="270"/>
      <c r="Q85" s="273"/>
      <c r="S85" s="34"/>
      <c r="T85" s="34" t="s">
        <v>1100</v>
      </c>
    </row>
    <row r="86" spans="1:30" ht="19.5" customHeight="1" x14ac:dyDescent="0.2">
      <c r="A86" s="276"/>
      <c r="B86" s="279"/>
      <c r="C86" s="296"/>
      <c r="D86" s="451"/>
      <c r="E86" s="297"/>
      <c r="F86" s="301"/>
      <c r="G86" s="301"/>
      <c r="H86" s="304"/>
      <c r="I86" s="304"/>
      <c r="J86" s="307"/>
      <c r="K86" s="307"/>
      <c r="L86" s="301"/>
      <c r="M86" s="301"/>
      <c r="N86" s="265"/>
      <c r="O86" s="267"/>
      <c r="P86" s="270"/>
      <c r="Q86" s="273"/>
      <c r="T86" s="34" t="s">
        <v>1988</v>
      </c>
    </row>
    <row r="87" spans="1:30" ht="19.5" customHeight="1" x14ac:dyDescent="0.2">
      <c r="A87" s="276"/>
      <c r="B87" s="279"/>
      <c r="C87" s="296"/>
      <c r="D87" s="451"/>
      <c r="E87" s="297"/>
      <c r="F87" s="301"/>
      <c r="G87" s="301"/>
      <c r="H87" s="304"/>
      <c r="I87" s="304"/>
      <c r="J87" s="307"/>
      <c r="K87" s="307"/>
      <c r="L87" s="301"/>
      <c r="M87" s="301"/>
      <c r="N87" s="265"/>
      <c r="O87" s="267"/>
      <c r="P87" s="270"/>
      <c r="Q87" s="273"/>
      <c r="U87" t="s">
        <v>631</v>
      </c>
      <c r="V87" s="316" t="s">
        <v>1940</v>
      </c>
      <c r="W87" s="316"/>
      <c r="X87" s="202" t="s">
        <v>182</v>
      </c>
      <c r="Y87" s="240" t="s">
        <v>694</v>
      </c>
      <c r="Z87" s="248">
        <v>1025129</v>
      </c>
      <c r="AA87" s="214" t="s">
        <v>1331</v>
      </c>
      <c r="AB87" s="191"/>
      <c r="AC87" s="191"/>
    </row>
    <row r="88" spans="1:30" ht="19.5" customHeight="1" x14ac:dyDescent="0.2">
      <c r="A88" s="276"/>
      <c r="B88" s="279"/>
      <c r="C88" s="296"/>
      <c r="D88" s="451"/>
      <c r="E88" s="297"/>
      <c r="F88" s="301"/>
      <c r="G88" s="301"/>
      <c r="H88" s="304"/>
      <c r="I88" s="304"/>
      <c r="J88" s="307"/>
      <c r="K88" s="307"/>
      <c r="L88" s="301"/>
      <c r="M88" s="301"/>
      <c r="N88" s="265"/>
      <c r="O88" s="267"/>
      <c r="P88" s="270"/>
      <c r="Q88" s="273"/>
      <c r="S88" s="34" t="s">
        <v>2071</v>
      </c>
      <c r="V88" s="1"/>
      <c r="W88" s="1"/>
      <c r="X88" s="34"/>
    </row>
    <row r="89" spans="1:30" ht="19.5" customHeight="1" x14ac:dyDescent="0.2">
      <c r="A89" s="276"/>
      <c r="B89" s="279"/>
      <c r="C89" s="296"/>
      <c r="D89" s="451"/>
      <c r="E89" s="297"/>
      <c r="F89" s="301"/>
      <c r="G89" s="301"/>
      <c r="H89" s="304"/>
      <c r="I89" s="304"/>
      <c r="J89" s="307"/>
      <c r="K89" s="307"/>
      <c r="L89" s="301"/>
      <c r="M89" s="301"/>
      <c r="N89" s="265"/>
      <c r="O89" s="267"/>
      <c r="P89" s="270"/>
      <c r="Q89" s="273"/>
      <c r="T89" s="34"/>
      <c r="U89" s="34" t="s">
        <v>730</v>
      </c>
      <c r="V89" s="314" t="s">
        <v>1191</v>
      </c>
      <c r="W89" s="316"/>
      <c r="X89" s="202" t="s">
        <v>182</v>
      </c>
    </row>
    <row r="90" spans="1:30" ht="19.5" customHeight="1" x14ac:dyDescent="0.2">
      <c r="A90" s="276"/>
      <c r="B90" s="279"/>
      <c r="C90" s="296"/>
      <c r="D90" s="451"/>
      <c r="E90" s="297"/>
      <c r="F90" s="301"/>
      <c r="G90" s="301"/>
      <c r="H90" s="304"/>
      <c r="I90" s="304"/>
      <c r="J90" s="307"/>
      <c r="K90" s="307"/>
      <c r="L90" s="301"/>
      <c r="M90" s="301"/>
      <c r="N90" s="265"/>
      <c r="O90" s="267"/>
      <c r="P90" s="270"/>
      <c r="Q90" s="273"/>
      <c r="S90" t="s">
        <v>242</v>
      </c>
      <c r="T90" s="34" t="s">
        <v>25</v>
      </c>
      <c r="X90" s="34"/>
    </row>
    <row r="91" spans="1:30" ht="19.5" customHeight="1" x14ac:dyDescent="0.2">
      <c r="A91" s="276"/>
      <c r="B91" s="279"/>
      <c r="C91" s="296"/>
      <c r="D91" s="451"/>
      <c r="E91" s="297"/>
      <c r="F91" s="301"/>
      <c r="G91" s="301"/>
      <c r="H91" s="304"/>
      <c r="I91" s="304"/>
      <c r="J91" s="307"/>
      <c r="K91" s="307"/>
      <c r="L91" s="301"/>
      <c r="M91" s="301"/>
      <c r="N91" s="265"/>
      <c r="O91" s="267"/>
      <c r="P91" s="270"/>
      <c r="Q91" s="273"/>
      <c r="T91" t="s">
        <v>477</v>
      </c>
      <c r="X91" s="34"/>
    </row>
    <row r="92" spans="1:30" ht="19.5" customHeight="1" x14ac:dyDescent="0.2">
      <c r="A92" s="276"/>
      <c r="B92" s="279"/>
      <c r="C92" s="296"/>
      <c r="D92" s="451"/>
      <c r="E92" s="297"/>
      <c r="F92" s="301"/>
      <c r="G92" s="301"/>
      <c r="H92" s="304"/>
      <c r="I92" s="304"/>
      <c r="J92" s="307"/>
      <c r="K92" s="307"/>
      <c r="L92" s="301"/>
      <c r="M92" s="301"/>
      <c r="N92" s="265"/>
      <c r="O92" s="267"/>
      <c r="P92" s="270"/>
      <c r="Q92" s="273"/>
      <c r="T92" t="s">
        <v>914</v>
      </c>
      <c r="X92" s="34"/>
    </row>
    <row r="93" spans="1:30" ht="19.5" customHeight="1" x14ac:dyDescent="0.2">
      <c r="A93" s="276"/>
      <c r="B93" s="279"/>
      <c r="C93" s="296"/>
      <c r="D93" s="451"/>
      <c r="E93" s="297"/>
      <c r="F93" s="301"/>
      <c r="G93" s="301"/>
      <c r="H93" s="304"/>
      <c r="I93" s="304"/>
      <c r="J93" s="307"/>
      <c r="K93" s="307"/>
      <c r="L93" s="301"/>
      <c r="M93" s="301"/>
      <c r="N93" s="265"/>
      <c r="O93" s="267"/>
      <c r="P93" s="270"/>
      <c r="Q93" s="273"/>
      <c r="U93" t="s">
        <v>631</v>
      </c>
      <c r="V93" s="316" t="s">
        <v>646</v>
      </c>
      <c r="W93" s="316"/>
      <c r="X93" s="202" t="s">
        <v>182</v>
      </c>
      <c r="Y93" s="251" t="s">
        <v>694</v>
      </c>
      <c r="Z93" s="250">
        <v>1025086</v>
      </c>
      <c r="AA93" s="198" t="s">
        <v>2065</v>
      </c>
      <c r="AB93" s="192"/>
      <c r="AC93" s="192"/>
    </row>
    <row r="94" spans="1:30" ht="19.5" customHeight="1" x14ac:dyDescent="0.2">
      <c r="A94" s="276"/>
      <c r="B94" s="279"/>
      <c r="C94" s="296"/>
      <c r="D94" s="451"/>
      <c r="E94" s="297"/>
      <c r="F94" s="301"/>
      <c r="G94" s="301"/>
      <c r="H94" s="304"/>
      <c r="I94" s="304"/>
      <c r="J94" s="307"/>
      <c r="K94" s="307"/>
      <c r="L94" s="301"/>
      <c r="M94" s="301"/>
      <c r="N94" s="265"/>
      <c r="O94" s="267"/>
      <c r="P94" s="270"/>
      <c r="Q94" s="273"/>
      <c r="U94" s="34" t="s">
        <v>2068</v>
      </c>
      <c r="X94" s="34"/>
    </row>
    <row r="95" spans="1:30" ht="19.5" customHeight="1" x14ac:dyDescent="0.2">
      <c r="A95" s="276"/>
      <c r="B95" s="279"/>
      <c r="C95" s="296"/>
      <c r="D95" s="451"/>
      <c r="E95" s="297"/>
      <c r="F95" s="301"/>
      <c r="G95" s="301"/>
      <c r="H95" s="304"/>
      <c r="I95" s="304"/>
      <c r="J95" s="307"/>
      <c r="K95" s="307"/>
      <c r="L95" s="301"/>
      <c r="M95" s="301"/>
      <c r="N95" s="265"/>
      <c r="O95" s="267"/>
      <c r="P95" s="270"/>
      <c r="Q95" s="273"/>
      <c r="T95" s="34" t="s">
        <v>2067</v>
      </c>
      <c r="V95" s="1"/>
      <c r="W95" s="1"/>
      <c r="X95" s="202" t="s">
        <v>182</v>
      </c>
      <c r="Y95" s="251" t="s">
        <v>694</v>
      </c>
      <c r="Z95" s="250">
        <v>1025103</v>
      </c>
      <c r="AA95" s="198" t="s">
        <v>2065</v>
      </c>
      <c r="AB95" s="192"/>
      <c r="AC95" s="192"/>
    </row>
    <row r="96" spans="1:30" ht="19.5" customHeight="1" x14ac:dyDescent="0.2">
      <c r="A96" s="276"/>
      <c r="B96" s="279"/>
      <c r="C96" s="296"/>
      <c r="D96" s="451"/>
      <c r="E96" s="297"/>
      <c r="F96" s="301"/>
      <c r="G96" s="301"/>
      <c r="H96" s="304"/>
      <c r="I96" s="304"/>
      <c r="J96" s="307"/>
      <c r="K96" s="307"/>
      <c r="L96" s="301"/>
      <c r="M96" s="301"/>
      <c r="N96" s="265"/>
      <c r="O96" s="267"/>
      <c r="P96" s="270"/>
      <c r="Q96" s="273"/>
      <c r="T96" s="34"/>
      <c r="V96" s="1"/>
      <c r="W96" s="1"/>
      <c r="X96" s="34"/>
      <c r="Z96" s="176"/>
      <c r="AA96" s="34"/>
    </row>
    <row r="97" spans="1:27" ht="19.5" customHeight="1" x14ac:dyDescent="0.2">
      <c r="A97" s="276"/>
      <c r="B97" s="279"/>
      <c r="C97" s="296"/>
      <c r="D97" s="451"/>
      <c r="E97" s="297"/>
      <c r="F97" s="301"/>
      <c r="G97" s="301"/>
      <c r="H97" s="304"/>
      <c r="I97" s="304"/>
      <c r="J97" s="307"/>
      <c r="K97" s="307"/>
      <c r="L97" s="301"/>
      <c r="M97" s="301"/>
      <c r="N97" s="265"/>
      <c r="O97" s="267"/>
      <c r="P97" s="270"/>
      <c r="Q97" s="273"/>
      <c r="T97" s="34"/>
      <c r="V97" s="1"/>
      <c r="W97" s="1"/>
      <c r="X97" s="34"/>
      <c r="Z97" s="176"/>
      <c r="AA97" s="34"/>
    </row>
    <row r="98" spans="1:27" ht="19.5" customHeight="1" x14ac:dyDescent="0.2">
      <c r="A98" s="277"/>
      <c r="B98" s="280"/>
      <c r="C98" s="298"/>
      <c r="D98" s="452"/>
      <c r="E98" s="299"/>
      <c r="F98" s="302"/>
      <c r="G98" s="302"/>
      <c r="H98" s="305"/>
      <c r="I98" s="305"/>
      <c r="J98" s="308"/>
      <c r="K98" s="308"/>
      <c r="L98" s="302"/>
      <c r="M98" s="302"/>
      <c r="N98" s="264"/>
      <c r="O98" s="268"/>
      <c r="P98" s="271"/>
      <c r="Q98" s="274"/>
      <c r="R98" s="62">
        <v>0.29166666666666669</v>
      </c>
      <c r="X98" s="34"/>
    </row>
    <row r="99" spans="1:27" ht="19.5" customHeight="1" x14ac:dyDescent="0.2">
      <c r="A99" s="35" t="s">
        <v>34</v>
      </c>
      <c r="B99" s="36">
        <f>SUM(B84+1)</f>
        <v>45948</v>
      </c>
      <c r="C99" s="294"/>
      <c r="D99" s="450"/>
      <c r="E99" s="295"/>
      <c r="F99" s="300"/>
      <c r="G99" s="300"/>
      <c r="H99" s="310"/>
      <c r="I99" s="310"/>
      <c r="J99" s="310"/>
      <c r="K99" s="310"/>
      <c r="L99" s="300"/>
      <c r="M99" s="300"/>
      <c r="N99" s="263"/>
      <c r="O99" s="263"/>
      <c r="P99" s="263"/>
      <c r="Q99" s="263"/>
      <c r="R99" s="62"/>
    </row>
    <row r="100" spans="1:27" ht="19.5" customHeight="1" x14ac:dyDescent="0.2">
      <c r="A100" s="37" t="s">
        <v>35</v>
      </c>
      <c r="B100" s="36">
        <f>SUM(B99+1)</f>
        <v>45949</v>
      </c>
      <c r="C100" s="298"/>
      <c r="D100" s="452"/>
      <c r="E100" s="299"/>
      <c r="F100" s="302"/>
      <c r="G100" s="302"/>
      <c r="H100" s="312"/>
      <c r="I100" s="312"/>
      <c r="J100" s="312"/>
      <c r="K100" s="312"/>
      <c r="L100" s="302"/>
      <c r="M100" s="302"/>
      <c r="N100" s="264"/>
      <c r="O100" s="264"/>
      <c r="P100" s="264"/>
      <c r="Q100" s="264"/>
    </row>
    <row r="101" spans="1:27" ht="30" customHeight="1" x14ac:dyDescent="0.2">
      <c r="A101" s="38"/>
      <c r="B101" s="38"/>
      <c r="C101" s="38"/>
      <c r="D101" s="38"/>
      <c r="E101" s="38"/>
      <c r="F101" s="39"/>
      <c r="G101" s="40"/>
      <c r="H101" s="40"/>
      <c r="I101" s="38"/>
      <c r="J101" s="38"/>
      <c r="K101" s="38"/>
      <c r="L101" s="41"/>
      <c r="M101" s="41"/>
      <c r="N101" s="41"/>
      <c r="O101" s="38"/>
    </row>
    <row r="102" spans="1:27" ht="30.75" customHeight="1" x14ac:dyDescent="0.2">
      <c r="A102" s="38"/>
      <c r="B102" s="38"/>
      <c r="C102" s="38"/>
      <c r="D102" s="38"/>
      <c r="E102" s="38"/>
      <c r="G102" s="38"/>
      <c r="H102" s="38"/>
      <c r="I102" s="38"/>
      <c r="J102" s="38"/>
      <c r="K102" s="281" t="s">
        <v>36</v>
      </c>
      <c r="L102" s="281"/>
      <c r="M102" s="281"/>
      <c r="N102" s="108">
        <f>SUM(N9+N21+N42+N68+N84+N99+N100)</f>
        <v>0</v>
      </c>
      <c r="O102" s="110">
        <f>SUM(O9+O21+O42+O68+O84+O99+O100)</f>
        <v>0.93680555555555567</v>
      </c>
      <c r="P102" s="109">
        <f>SUM(P9+P21+P42+P68+P84+P99+P100)</f>
        <v>0.82847222222222228</v>
      </c>
      <c r="Q102" s="111">
        <f>SUM(Q9+Q21+Q42+Q68+Q84+Q99+Q100)</f>
        <v>1.7652777777777779</v>
      </c>
    </row>
    <row r="103" spans="1:27" ht="30.75" customHeight="1" x14ac:dyDescent="0.2">
      <c r="A103" s="38"/>
      <c r="B103" s="38"/>
      <c r="C103" s="38"/>
      <c r="D103" s="38"/>
      <c r="E103" s="38"/>
      <c r="G103" s="38"/>
      <c r="H103" s="38"/>
      <c r="I103" s="38"/>
      <c r="J103" s="38"/>
      <c r="K103" s="281" t="s">
        <v>37</v>
      </c>
      <c r="L103" s="281"/>
      <c r="M103" s="282"/>
      <c r="N103" s="42"/>
      <c r="O103" s="51">
        <f>SUM(R9:R100)</f>
        <v>1.4583333333333335</v>
      </c>
      <c r="P103" s="43"/>
    </row>
    <row r="104" spans="1:27" ht="30.75" customHeight="1" x14ac:dyDescent="0.2">
      <c r="A104" s="38"/>
      <c r="B104" s="38"/>
      <c r="C104" s="38"/>
      <c r="D104" s="38"/>
      <c r="E104" s="38"/>
      <c r="G104" s="38"/>
      <c r="H104" s="38"/>
      <c r="I104" s="38"/>
      <c r="J104" s="38"/>
      <c r="K104" s="281" t="s">
        <v>38</v>
      </c>
      <c r="L104" s="281"/>
      <c r="M104" s="282"/>
      <c r="N104" s="42"/>
      <c r="O104" s="51">
        <f>SUM(Q102-O103)</f>
        <v>0.30694444444444446</v>
      </c>
      <c r="P104" s="43"/>
    </row>
    <row r="105" spans="1:27" ht="30.75" customHeight="1" x14ac:dyDescent="0.2">
      <c r="A105" s="38"/>
      <c r="B105" s="38"/>
      <c r="C105" s="38"/>
      <c r="D105" s="38"/>
      <c r="E105" s="38"/>
      <c r="G105" s="38"/>
      <c r="H105" s="38"/>
      <c r="I105" s="38"/>
      <c r="J105" s="38"/>
      <c r="K105" s="281" t="s">
        <v>39</v>
      </c>
      <c r="L105" s="281"/>
      <c r="M105" s="282"/>
      <c r="N105" s="42"/>
      <c r="O105" s="51">
        <f>'SEM41'!N112</f>
        <v>13.320833333333336</v>
      </c>
      <c r="P105" s="43"/>
    </row>
    <row r="106" spans="1:27" ht="30.75" customHeight="1" x14ac:dyDescent="0.2">
      <c r="I106" s="38"/>
      <c r="J106" s="38"/>
      <c r="K106" s="281" t="s">
        <v>40</v>
      </c>
      <c r="L106" s="281"/>
      <c r="M106" s="282"/>
      <c r="N106" s="44"/>
      <c r="O106" s="52">
        <f>O104+O105</f>
        <v>13.62777777777778</v>
      </c>
      <c r="P106" s="45"/>
    </row>
    <row r="113" spans="7:10" x14ac:dyDescent="0.2">
      <c r="G113" s="38"/>
      <c r="H113" s="38"/>
      <c r="I113" s="38"/>
      <c r="J113" s="38"/>
    </row>
    <row r="114" spans="7:10" x14ac:dyDescent="0.2">
      <c r="G114" s="38"/>
      <c r="H114" s="38"/>
      <c r="I114" s="38"/>
      <c r="J114" s="38"/>
    </row>
    <row r="115" spans="7:10" x14ac:dyDescent="0.2">
      <c r="G115" s="38"/>
      <c r="H115" s="38"/>
      <c r="I115" s="38"/>
      <c r="J115" s="38"/>
    </row>
    <row r="116" spans="7:10" x14ac:dyDescent="0.2">
      <c r="G116" s="38"/>
      <c r="H116" s="38"/>
      <c r="I116" s="38"/>
      <c r="J116" s="38"/>
    </row>
    <row r="117" spans="7:10" x14ac:dyDescent="0.2">
      <c r="G117" s="38"/>
      <c r="H117" s="38"/>
      <c r="I117" s="38"/>
      <c r="J117" s="38"/>
    </row>
    <row r="118" spans="7:10" x14ac:dyDescent="0.2">
      <c r="G118" s="38"/>
      <c r="H118" s="38"/>
      <c r="I118" s="38"/>
      <c r="J118" s="38"/>
    </row>
  </sheetData>
  <mergeCells count="120">
    <mergeCell ref="V93:W93"/>
    <mergeCell ref="C99:E100"/>
    <mergeCell ref="N99:N100"/>
    <mergeCell ref="O99:O100"/>
    <mergeCell ref="P99:P100"/>
    <mergeCell ref="Q99:Q100"/>
    <mergeCell ref="I99:I100"/>
    <mergeCell ref="J99:J100"/>
    <mergeCell ref="K99:K100"/>
    <mergeCell ref="L99:L100"/>
    <mergeCell ref="M99:M100"/>
    <mergeCell ref="F99:F100"/>
    <mergeCell ref="G99:G100"/>
    <mergeCell ref="H99:H100"/>
    <mergeCell ref="R6:R7"/>
    <mergeCell ref="N84:N98"/>
    <mergeCell ref="O84:O98"/>
    <mergeCell ref="P84:P98"/>
    <mergeCell ref="Q84:Q98"/>
    <mergeCell ref="N68:N83"/>
    <mergeCell ref="O68:O83"/>
    <mergeCell ref="P68:P83"/>
    <mergeCell ref="Q68:Q83"/>
    <mergeCell ref="N42:N67"/>
    <mergeCell ref="P42:P67"/>
    <mergeCell ref="Q42:Q67"/>
    <mergeCell ref="N21:N41"/>
    <mergeCell ref="O21:O41"/>
    <mergeCell ref="P21:P41"/>
    <mergeCell ref="K106:M106"/>
    <mergeCell ref="K102:M102"/>
    <mergeCell ref="K103:M103"/>
    <mergeCell ref="K104:M104"/>
    <mergeCell ref="K105:M105"/>
    <mergeCell ref="L84:L98"/>
    <mergeCell ref="M84:M98"/>
    <mergeCell ref="Q21:Q41"/>
    <mergeCell ref="O42:O67"/>
    <mergeCell ref="L21:L41"/>
    <mergeCell ref="M21:M41"/>
    <mergeCell ref="L42:L67"/>
    <mergeCell ref="M42:M67"/>
    <mergeCell ref="A1:O1"/>
    <mergeCell ref="H6:I6"/>
    <mergeCell ref="J6:K6"/>
    <mergeCell ref="L6:M6"/>
    <mergeCell ref="N6:Q6"/>
    <mergeCell ref="A84:A98"/>
    <mergeCell ref="B21:B41"/>
    <mergeCell ref="B42:B67"/>
    <mergeCell ref="B68:B83"/>
    <mergeCell ref="B84:B98"/>
    <mergeCell ref="A21:A41"/>
    <mergeCell ref="A42:A67"/>
    <mergeCell ref="A68:A83"/>
    <mergeCell ref="L68:L83"/>
    <mergeCell ref="M68:M83"/>
    <mergeCell ref="C7:E7"/>
    <mergeCell ref="A9:A20"/>
    <mergeCell ref="N9:N20"/>
    <mergeCell ref="O9:O20"/>
    <mergeCell ref="P9:P20"/>
    <mergeCell ref="Q9:Q20"/>
    <mergeCell ref="B9:B20"/>
    <mergeCell ref="L9:L20"/>
    <mergeCell ref="M9:M20"/>
    <mergeCell ref="C9:E20"/>
    <mergeCell ref="F9:F20"/>
    <mergeCell ref="G9:G20"/>
    <mergeCell ref="H9:H20"/>
    <mergeCell ref="J9:J20"/>
    <mergeCell ref="F84:F98"/>
    <mergeCell ref="G84:G98"/>
    <mergeCell ref="C21:E41"/>
    <mergeCell ref="C42:E67"/>
    <mergeCell ref="C68:E83"/>
    <mergeCell ref="C84:E98"/>
    <mergeCell ref="F21:F41"/>
    <mergeCell ref="G21:G41"/>
    <mergeCell ref="F42:F67"/>
    <mergeCell ref="G42:G67"/>
    <mergeCell ref="F68:F83"/>
    <mergeCell ref="G68:G83"/>
    <mergeCell ref="H21:H41"/>
    <mergeCell ref="H42:H67"/>
    <mergeCell ref="H68:H83"/>
    <mergeCell ref="H84:H98"/>
    <mergeCell ref="I9:I20"/>
    <mergeCell ref="I21:I41"/>
    <mergeCell ref="I42:I67"/>
    <mergeCell ref="I68:I83"/>
    <mergeCell ref="I84:I98"/>
    <mergeCell ref="J21:J41"/>
    <mergeCell ref="J42:J67"/>
    <mergeCell ref="J68:J83"/>
    <mergeCell ref="J84:J98"/>
    <mergeCell ref="K9:K20"/>
    <mergeCell ref="K21:K41"/>
    <mergeCell ref="K42:K67"/>
    <mergeCell ref="K68:K83"/>
    <mergeCell ref="K84:K98"/>
    <mergeCell ref="V89:W89"/>
    <mergeCell ref="Y28:Z28"/>
    <mergeCell ref="V12:W12"/>
    <mergeCell ref="V24:W24"/>
    <mergeCell ref="V71:W71"/>
    <mergeCell ref="V87:W87"/>
    <mergeCell ref="V19:W19"/>
    <mergeCell ref="V14:W14"/>
    <mergeCell ref="V15:W15"/>
    <mergeCell ref="V28:W28"/>
    <mergeCell ref="V26:W26"/>
    <mergeCell ref="V35:W35"/>
    <mergeCell ref="V36:W36"/>
    <mergeCell ref="V40:W40"/>
    <mergeCell ref="V50:W50"/>
    <mergeCell ref="V55:W55"/>
    <mergeCell ref="V59:W59"/>
    <mergeCell ref="V77:W77"/>
    <mergeCell ref="V80:W80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6" orientation="landscape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Feuil83">
    <pageSetUpPr fitToPage="1"/>
  </sheetPr>
  <dimension ref="A1:AD134"/>
  <sheetViews>
    <sheetView topLeftCell="H63" zoomScale="90" workbookViewId="0">
      <selection activeCell="Z76" sqref="Z76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8" customWidth="1"/>
    <col min="21" max="21" width="13.7109375" customWidth="1"/>
    <col min="22" max="22" width="14.140625" customWidth="1"/>
    <col min="23" max="23" width="14" customWidth="1"/>
    <col min="24" max="24" width="14.140625" customWidth="1"/>
  </cols>
  <sheetData>
    <row r="1" spans="1:28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8" ht="60.6" hidden="1" customHeight="1" x14ac:dyDescent="0.2"/>
    <row r="3" spans="1:28" s="3" customFormat="1" ht="12.75" customHeight="1" x14ac:dyDescent="0.2">
      <c r="K3" s="4"/>
      <c r="L3" s="4"/>
      <c r="M3" s="4"/>
      <c r="O3" s="5"/>
      <c r="P3" s="5"/>
      <c r="Q3" s="60"/>
    </row>
    <row r="4" spans="1:28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8" ht="39" customHeight="1" x14ac:dyDescent="0.2">
      <c r="A5" s="12" t="s">
        <v>126</v>
      </c>
      <c r="B5" s="13" t="s">
        <v>3</v>
      </c>
      <c r="C5" s="14">
        <f>SUM('SEM42'!B100+1)</f>
        <v>45950</v>
      </c>
      <c r="D5" s="15" t="s">
        <v>4</v>
      </c>
      <c r="E5" s="16">
        <f>SUM(B116)</f>
        <v>45956</v>
      </c>
      <c r="F5" s="17"/>
      <c r="G5" s="17"/>
      <c r="H5" s="17"/>
      <c r="I5" s="17"/>
      <c r="J5" s="17"/>
      <c r="K5" s="18"/>
      <c r="L5" s="18"/>
      <c r="P5" s="19"/>
    </row>
    <row r="6" spans="1:28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8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8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8" ht="19.5" customHeight="1" x14ac:dyDescent="0.2">
      <c r="A9" s="457" t="s">
        <v>20</v>
      </c>
      <c r="B9" s="278">
        <f>SUM(C5)</f>
        <v>45950</v>
      </c>
      <c r="C9" s="294" t="s">
        <v>2083</v>
      </c>
      <c r="D9" s="295"/>
      <c r="E9" s="370"/>
      <c r="F9" s="370"/>
      <c r="G9" s="373">
        <v>0.33680555555555558</v>
      </c>
      <c r="H9" s="373">
        <v>0.52083333333333337</v>
      </c>
      <c r="I9" s="324">
        <v>0.5625</v>
      </c>
      <c r="J9" s="324">
        <v>0.73750000000000004</v>
      </c>
      <c r="K9" s="370"/>
      <c r="L9" s="370"/>
      <c r="M9" s="318">
        <f>(F36-E36)+(L36-K36)</f>
        <v>0</v>
      </c>
      <c r="N9" s="364">
        <f>(H9-G9)</f>
        <v>0.18402777777777779</v>
      </c>
      <c r="O9" s="321">
        <f>(J9-I9)</f>
        <v>0.17500000000000004</v>
      </c>
      <c r="P9" s="367">
        <f>SUM(M9:O36)</f>
        <v>0.35902777777777783</v>
      </c>
      <c r="R9" s="34" t="s">
        <v>242</v>
      </c>
      <c r="S9" s="193"/>
      <c r="T9" s="34"/>
    </row>
    <row r="10" spans="1:28" ht="19.5" customHeight="1" x14ac:dyDescent="0.2">
      <c r="A10" s="276"/>
      <c r="B10" s="279"/>
      <c r="C10" s="296"/>
      <c r="D10" s="297"/>
      <c r="E10" s="371"/>
      <c r="F10" s="371"/>
      <c r="G10" s="374"/>
      <c r="H10" s="374"/>
      <c r="I10" s="325"/>
      <c r="J10" s="325"/>
      <c r="K10" s="371"/>
      <c r="L10" s="371"/>
      <c r="M10" s="319"/>
      <c r="N10" s="365"/>
      <c r="O10" s="322"/>
      <c r="P10" s="368"/>
      <c r="R10" s="34"/>
      <c r="S10" s="34" t="s">
        <v>612</v>
      </c>
    </row>
    <row r="11" spans="1:28" ht="19.5" customHeight="1" x14ac:dyDescent="0.2">
      <c r="A11" s="276"/>
      <c r="B11" s="279"/>
      <c r="C11" s="296"/>
      <c r="D11" s="297"/>
      <c r="E11" s="371"/>
      <c r="F11" s="371"/>
      <c r="G11" s="374"/>
      <c r="H11" s="374"/>
      <c r="I11" s="325"/>
      <c r="J11" s="325"/>
      <c r="K11" s="371"/>
      <c r="L11" s="371"/>
      <c r="M11" s="319"/>
      <c r="N11" s="365"/>
      <c r="O11" s="322"/>
      <c r="P11" s="368"/>
      <c r="R11" s="34"/>
      <c r="S11" s="34" t="s">
        <v>2070</v>
      </c>
      <c r="T11" s="34"/>
      <c r="X11" s="205" t="s">
        <v>644</v>
      </c>
      <c r="Y11" s="214" t="s">
        <v>2082</v>
      </c>
      <c r="Z11" s="191"/>
      <c r="AA11" s="191"/>
      <c r="AB11" s="191"/>
    </row>
    <row r="12" spans="1:28" ht="19.5" customHeight="1" x14ac:dyDescent="0.2">
      <c r="A12" s="276"/>
      <c r="B12" s="279"/>
      <c r="C12" s="296"/>
      <c r="D12" s="297"/>
      <c r="E12" s="371"/>
      <c r="F12" s="371"/>
      <c r="G12" s="374"/>
      <c r="H12" s="374"/>
      <c r="I12" s="325"/>
      <c r="J12" s="325"/>
      <c r="K12" s="371"/>
      <c r="L12" s="371"/>
      <c r="M12" s="319"/>
      <c r="N12" s="365"/>
      <c r="O12" s="322"/>
      <c r="P12" s="368"/>
      <c r="R12" s="34" t="s">
        <v>1099</v>
      </c>
      <c r="S12" s="34" t="s">
        <v>58</v>
      </c>
      <c r="T12" s="34"/>
    </row>
    <row r="13" spans="1:28" ht="19.5" customHeight="1" x14ac:dyDescent="0.2">
      <c r="A13" s="276"/>
      <c r="B13" s="279"/>
      <c r="C13" s="296"/>
      <c r="D13" s="297"/>
      <c r="E13" s="371"/>
      <c r="F13" s="371"/>
      <c r="G13" s="374"/>
      <c r="H13" s="374"/>
      <c r="I13" s="325"/>
      <c r="J13" s="325"/>
      <c r="K13" s="371"/>
      <c r="L13" s="371"/>
      <c r="M13" s="319"/>
      <c r="N13" s="365"/>
      <c r="O13" s="322"/>
      <c r="P13" s="368"/>
      <c r="R13" s="34"/>
      <c r="S13" s="34" t="s">
        <v>1100</v>
      </c>
      <c r="T13" s="34"/>
    </row>
    <row r="14" spans="1:28" ht="19.5" customHeight="1" x14ac:dyDescent="0.2">
      <c r="A14" s="276"/>
      <c r="B14" s="279"/>
      <c r="C14" s="296"/>
      <c r="D14" s="297"/>
      <c r="E14" s="371"/>
      <c r="F14" s="371"/>
      <c r="G14" s="374"/>
      <c r="H14" s="374"/>
      <c r="I14" s="325"/>
      <c r="J14" s="325"/>
      <c r="K14" s="371"/>
      <c r="L14" s="371"/>
      <c r="M14" s="319"/>
      <c r="N14" s="365"/>
      <c r="O14" s="322"/>
      <c r="P14" s="368"/>
      <c r="R14" s="34"/>
      <c r="S14" s="34" t="s">
        <v>2072</v>
      </c>
      <c r="V14" s="202" t="s">
        <v>182</v>
      </c>
    </row>
    <row r="15" spans="1:28" ht="19.5" customHeight="1" x14ac:dyDescent="0.2">
      <c r="A15" s="276"/>
      <c r="B15" s="279"/>
      <c r="C15" s="296"/>
      <c r="D15" s="297"/>
      <c r="E15" s="371"/>
      <c r="F15" s="371"/>
      <c r="G15" s="374"/>
      <c r="H15" s="374"/>
      <c r="I15" s="325"/>
      <c r="J15" s="325"/>
      <c r="K15" s="371"/>
      <c r="L15" s="371"/>
      <c r="M15" s="319"/>
      <c r="N15" s="365"/>
      <c r="O15" s="322"/>
      <c r="P15" s="368"/>
      <c r="R15" s="34"/>
      <c r="S15" s="34" t="s">
        <v>2079</v>
      </c>
      <c r="V15" s="202" t="s">
        <v>182</v>
      </c>
      <c r="W15" s="251" t="s">
        <v>694</v>
      </c>
      <c r="X15" s="250">
        <v>1025142</v>
      </c>
    </row>
    <row r="16" spans="1:28" ht="19.5" customHeight="1" x14ac:dyDescent="0.2">
      <c r="A16" s="276"/>
      <c r="B16" s="279"/>
      <c r="C16" s="296"/>
      <c r="D16" s="297"/>
      <c r="E16" s="371"/>
      <c r="F16" s="371"/>
      <c r="G16" s="374"/>
      <c r="H16" s="374"/>
      <c r="I16" s="325"/>
      <c r="J16" s="325"/>
      <c r="K16" s="371"/>
      <c r="L16" s="371"/>
      <c r="M16" s="319"/>
      <c r="N16" s="365"/>
      <c r="O16" s="322"/>
      <c r="P16" s="368"/>
      <c r="R16" s="34"/>
      <c r="S16" s="34" t="s">
        <v>2080</v>
      </c>
      <c r="V16" s="205" t="s">
        <v>644</v>
      </c>
      <c r="W16" s="240" t="s">
        <v>694</v>
      </c>
      <c r="X16" s="248">
        <v>1025143</v>
      </c>
      <c r="Y16" s="214" t="s">
        <v>1331</v>
      </c>
      <c r="Z16" s="191"/>
      <c r="AA16" s="191"/>
    </row>
    <row r="17" spans="1:27" ht="19.5" customHeight="1" x14ac:dyDescent="0.2">
      <c r="A17" s="276"/>
      <c r="B17" s="279"/>
      <c r="C17" s="296"/>
      <c r="D17" s="297"/>
      <c r="E17" s="371"/>
      <c r="F17" s="371"/>
      <c r="G17" s="374"/>
      <c r="H17" s="374"/>
      <c r="I17" s="325"/>
      <c r="J17" s="325"/>
      <c r="K17" s="371"/>
      <c r="L17" s="371"/>
      <c r="M17" s="319"/>
      <c r="N17" s="365"/>
      <c r="O17" s="322"/>
      <c r="P17" s="368"/>
      <c r="R17" s="34"/>
      <c r="S17" s="34" t="s">
        <v>2090</v>
      </c>
      <c r="U17" s="196">
        <v>248991100436</v>
      </c>
      <c r="V17" s="205" t="s">
        <v>644</v>
      </c>
      <c r="W17" s="240" t="s">
        <v>694</v>
      </c>
      <c r="X17" s="248">
        <v>1025151</v>
      </c>
      <c r="Y17" s="214" t="s">
        <v>1331</v>
      </c>
      <c r="Z17" s="191"/>
      <c r="AA17" s="191"/>
    </row>
    <row r="18" spans="1:27" ht="19.5" customHeight="1" x14ac:dyDescent="0.2">
      <c r="A18" s="276"/>
      <c r="B18" s="279"/>
      <c r="C18" s="296"/>
      <c r="D18" s="297"/>
      <c r="E18" s="371"/>
      <c r="F18" s="371"/>
      <c r="G18" s="374"/>
      <c r="H18" s="374"/>
      <c r="I18" s="325"/>
      <c r="J18" s="325"/>
      <c r="K18" s="371"/>
      <c r="L18" s="371"/>
      <c r="M18" s="319"/>
      <c r="N18" s="365"/>
      <c r="O18" s="322"/>
      <c r="P18" s="368"/>
      <c r="R18" s="34" t="s">
        <v>171</v>
      </c>
      <c r="S18" s="34" t="s">
        <v>24</v>
      </c>
    </row>
    <row r="19" spans="1:27" ht="19.5" customHeight="1" x14ac:dyDescent="0.2">
      <c r="A19" s="276"/>
      <c r="B19" s="279"/>
      <c r="C19" s="296"/>
      <c r="D19" s="297"/>
      <c r="E19" s="371"/>
      <c r="F19" s="371"/>
      <c r="G19" s="374"/>
      <c r="H19" s="374"/>
      <c r="I19" s="325"/>
      <c r="J19" s="325"/>
      <c r="K19" s="371"/>
      <c r="L19" s="371"/>
      <c r="M19" s="319"/>
      <c r="N19" s="365"/>
      <c r="O19" s="322"/>
      <c r="P19" s="368"/>
      <c r="R19" s="34"/>
      <c r="S19" s="34" t="s">
        <v>179</v>
      </c>
    </row>
    <row r="20" spans="1:27" ht="19.5" customHeight="1" x14ac:dyDescent="0.2">
      <c r="A20" s="276"/>
      <c r="B20" s="279"/>
      <c r="C20" s="296"/>
      <c r="D20" s="297"/>
      <c r="E20" s="371"/>
      <c r="F20" s="371"/>
      <c r="G20" s="374"/>
      <c r="H20" s="374"/>
      <c r="I20" s="325"/>
      <c r="J20" s="325"/>
      <c r="K20" s="371"/>
      <c r="L20" s="371"/>
      <c r="M20" s="319"/>
      <c r="N20" s="365"/>
      <c r="O20" s="322"/>
      <c r="P20" s="368"/>
      <c r="R20" s="34"/>
      <c r="S20" s="34" t="s">
        <v>2073</v>
      </c>
      <c r="V20" s="202" t="s">
        <v>182</v>
      </c>
    </row>
    <row r="21" spans="1:27" ht="19.5" customHeight="1" x14ac:dyDescent="0.2">
      <c r="A21" s="276"/>
      <c r="B21" s="279"/>
      <c r="C21" s="296"/>
      <c r="D21" s="297"/>
      <c r="E21" s="371"/>
      <c r="F21" s="371"/>
      <c r="G21" s="374"/>
      <c r="H21" s="374"/>
      <c r="I21" s="325"/>
      <c r="J21" s="325"/>
      <c r="K21" s="371"/>
      <c r="L21" s="371"/>
      <c r="M21" s="319"/>
      <c r="N21" s="365"/>
      <c r="O21" s="322"/>
      <c r="P21" s="368"/>
      <c r="R21" s="34" t="s">
        <v>2074</v>
      </c>
      <c r="S21" s="34" t="s">
        <v>32</v>
      </c>
    </row>
    <row r="22" spans="1:27" ht="19.5" customHeight="1" x14ac:dyDescent="0.2">
      <c r="A22" s="276"/>
      <c r="B22" s="279"/>
      <c r="C22" s="296"/>
      <c r="D22" s="297"/>
      <c r="E22" s="371"/>
      <c r="F22" s="371"/>
      <c r="G22" s="374"/>
      <c r="H22" s="374"/>
      <c r="I22" s="325"/>
      <c r="J22" s="325"/>
      <c r="K22" s="371"/>
      <c r="L22" s="371"/>
      <c r="M22" s="319"/>
      <c r="N22" s="365"/>
      <c r="O22" s="322"/>
      <c r="P22" s="368"/>
      <c r="R22" s="34"/>
      <c r="S22" s="34" t="s">
        <v>2075</v>
      </c>
    </row>
    <row r="23" spans="1:27" ht="19.5" customHeight="1" x14ac:dyDescent="0.2">
      <c r="A23" s="276"/>
      <c r="B23" s="279"/>
      <c r="C23" s="296"/>
      <c r="D23" s="297"/>
      <c r="E23" s="371"/>
      <c r="F23" s="371"/>
      <c r="G23" s="374"/>
      <c r="H23" s="374"/>
      <c r="I23" s="325"/>
      <c r="J23" s="325"/>
      <c r="K23" s="371"/>
      <c r="L23" s="371"/>
      <c r="M23" s="319"/>
      <c r="N23" s="365"/>
      <c r="O23" s="322"/>
      <c r="P23" s="368"/>
      <c r="R23" s="34"/>
      <c r="S23" s="34" t="s">
        <v>2076</v>
      </c>
      <c r="W23" s="202" t="s">
        <v>182</v>
      </c>
    </row>
    <row r="24" spans="1:27" ht="19.5" customHeight="1" x14ac:dyDescent="0.2">
      <c r="A24" s="276"/>
      <c r="B24" s="279"/>
      <c r="C24" s="296"/>
      <c r="D24" s="297"/>
      <c r="E24" s="371"/>
      <c r="F24" s="371"/>
      <c r="G24" s="374"/>
      <c r="H24" s="374"/>
      <c r="I24" s="325"/>
      <c r="J24" s="325"/>
      <c r="K24" s="371"/>
      <c r="L24" s="371"/>
      <c r="M24" s="319"/>
      <c r="N24" s="365"/>
      <c r="O24" s="322"/>
      <c r="P24" s="368"/>
      <c r="R24" s="34" t="s">
        <v>2077</v>
      </c>
      <c r="S24" s="34" t="s">
        <v>32</v>
      </c>
    </row>
    <row r="25" spans="1:27" ht="19.5" customHeight="1" x14ac:dyDescent="0.2">
      <c r="A25" s="276"/>
      <c r="B25" s="279"/>
      <c r="C25" s="296"/>
      <c r="D25" s="297"/>
      <c r="E25" s="371"/>
      <c r="F25" s="371"/>
      <c r="G25" s="374"/>
      <c r="H25" s="374"/>
      <c r="I25" s="325"/>
      <c r="J25" s="325"/>
      <c r="K25" s="371"/>
      <c r="L25" s="371"/>
      <c r="M25" s="319"/>
      <c r="N25" s="365"/>
      <c r="O25" s="322"/>
      <c r="P25" s="368"/>
      <c r="R25" s="34"/>
      <c r="S25" s="34" t="s">
        <v>2078</v>
      </c>
      <c r="U25" s="205" t="s">
        <v>644</v>
      </c>
    </row>
    <row r="26" spans="1:27" ht="19.5" customHeight="1" x14ac:dyDescent="0.2">
      <c r="A26" s="276"/>
      <c r="B26" s="279"/>
      <c r="C26" s="296"/>
      <c r="D26" s="297"/>
      <c r="E26" s="371"/>
      <c r="F26" s="371"/>
      <c r="G26" s="374"/>
      <c r="H26" s="374"/>
      <c r="I26" s="325"/>
      <c r="J26" s="325"/>
      <c r="K26" s="371"/>
      <c r="L26" s="371"/>
      <c r="M26" s="319"/>
      <c r="N26" s="365"/>
      <c r="O26" s="322"/>
      <c r="P26" s="368"/>
      <c r="R26" s="34" t="s">
        <v>975</v>
      </c>
      <c r="S26" s="34" t="s">
        <v>24</v>
      </c>
      <c r="T26" s="195"/>
    </row>
    <row r="27" spans="1:27" ht="19.5" customHeight="1" x14ac:dyDescent="0.2">
      <c r="A27" s="276"/>
      <c r="B27" s="279"/>
      <c r="C27" s="296"/>
      <c r="D27" s="297"/>
      <c r="E27" s="371"/>
      <c r="F27" s="371"/>
      <c r="G27" s="374"/>
      <c r="H27" s="374"/>
      <c r="I27" s="325"/>
      <c r="J27" s="325"/>
      <c r="K27" s="371"/>
      <c r="L27" s="371"/>
      <c r="M27" s="319"/>
      <c r="N27" s="365"/>
      <c r="O27" s="322"/>
      <c r="P27" s="368"/>
      <c r="R27" s="34"/>
      <c r="S27" s="34" t="s">
        <v>976</v>
      </c>
      <c r="T27" s="195"/>
    </row>
    <row r="28" spans="1:27" ht="19.5" customHeight="1" x14ac:dyDescent="0.2">
      <c r="A28" s="276"/>
      <c r="B28" s="279"/>
      <c r="C28" s="296"/>
      <c r="D28" s="297"/>
      <c r="E28" s="371"/>
      <c r="F28" s="371"/>
      <c r="G28" s="374"/>
      <c r="H28" s="374"/>
      <c r="I28" s="325"/>
      <c r="J28" s="325"/>
      <c r="K28" s="371"/>
      <c r="L28" s="371"/>
      <c r="M28" s="319"/>
      <c r="N28" s="365"/>
      <c r="O28" s="322"/>
      <c r="P28" s="368"/>
      <c r="R28" s="34"/>
      <c r="S28" s="34" t="s">
        <v>2081</v>
      </c>
      <c r="T28" s="195"/>
      <c r="W28" s="202" t="s">
        <v>182</v>
      </c>
    </row>
    <row r="29" spans="1:27" ht="19.5" customHeight="1" x14ac:dyDescent="0.2">
      <c r="A29" s="276"/>
      <c r="B29" s="279"/>
      <c r="C29" s="296"/>
      <c r="D29" s="297"/>
      <c r="E29" s="371"/>
      <c r="F29" s="371"/>
      <c r="G29" s="374"/>
      <c r="H29" s="374"/>
      <c r="I29" s="325"/>
      <c r="J29" s="325"/>
      <c r="K29" s="371"/>
      <c r="L29" s="371"/>
      <c r="M29" s="319"/>
      <c r="N29" s="365"/>
      <c r="O29" s="322"/>
      <c r="P29" s="368"/>
      <c r="R29" s="34"/>
      <c r="S29" s="34" t="s">
        <v>758</v>
      </c>
    </row>
    <row r="30" spans="1:27" ht="19.5" customHeight="1" x14ac:dyDescent="0.2">
      <c r="A30" s="276"/>
      <c r="B30" s="279"/>
      <c r="C30" s="296"/>
      <c r="D30" s="297"/>
      <c r="E30" s="371"/>
      <c r="F30" s="371"/>
      <c r="G30" s="374"/>
      <c r="H30" s="374"/>
      <c r="I30" s="325"/>
      <c r="J30" s="325"/>
      <c r="K30" s="371"/>
      <c r="L30" s="371"/>
      <c r="M30" s="319"/>
      <c r="N30" s="365"/>
      <c r="O30" s="322"/>
      <c r="P30" s="368"/>
      <c r="R30" s="34"/>
      <c r="S30" s="34"/>
      <c r="T30" t="s">
        <v>205</v>
      </c>
      <c r="U30" s="316" t="s">
        <v>1158</v>
      </c>
      <c r="V30" s="316"/>
      <c r="W30" s="205" t="s">
        <v>644</v>
      </c>
    </row>
    <row r="31" spans="1:27" ht="19.5" customHeight="1" x14ac:dyDescent="0.2">
      <c r="A31" s="276"/>
      <c r="B31" s="279"/>
      <c r="C31" s="296"/>
      <c r="D31" s="297"/>
      <c r="E31" s="371"/>
      <c r="F31" s="371"/>
      <c r="G31" s="374"/>
      <c r="H31" s="374"/>
      <c r="I31" s="325"/>
      <c r="J31" s="325"/>
      <c r="K31" s="371"/>
      <c r="L31" s="371"/>
      <c r="M31" s="319"/>
      <c r="N31" s="365"/>
      <c r="O31" s="322"/>
      <c r="P31" s="368"/>
      <c r="R31" s="34" t="s">
        <v>448</v>
      </c>
      <c r="S31" s="34" t="s">
        <v>28</v>
      </c>
      <c r="U31" s="1"/>
      <c r="V31" s="1"/>
      <c r="W31" s="34"/>
    </row>
    <row r="32" spans="1:27" ht="19.5" customHeight="1" x14ac:dyDescent="0.2">
      <c r="A32" s="276"/>
      <c r="B32" s="279"/>
      <c r="C32" s="296"/>
      <c r="D32" s="297"/>
      <c r="E32" s="371"/>
      <c r="F32" s="371"/>
      <c r="G32" s="374"/>
      <c r="H32" s="374"/>
      <c r="I32" s="325"/>
      <c r="J32" s="325"/>
      <c r="K32" s="371"/>
      <c r="L32" s="371"/>
      <c r="M32" s="319"/>
      <c r="N32" s="365"/>
      <c r="O32" s="322"/>
      <c r="P32" s="368"/>
      <c r="R32" s="34"/>
      <c r="S32" s="34" t="s">
        <v>88</v>
      </c>
    </row>
    <row r="33" spans="1:29" ht="19.5" customHeight="1" x14ac:dyDescent="0.2">
      <c r="A33" s="276"/>
      <c r="B33" s="279"/>
      <c r="C33" s="296"/>
      <c r="D33" s="297"/>
      <c r="E33" s="371"/>
      <c r="F33" s="371"/>
      <c r="G33" s="374"/>
      <c r="H33" s="374"/>
      <c r="I33" s="325"/>
      <c r="J33" s="325"/>
      <c r="K33" s="371"/>
      <c r="L33" s="371"/>
      <c r="M33" s="319"/>
      <c r="N33" s="365"/>
      <c r="O33" s="322"/>
      <c r="P33" s="368"/>
      <c r="R33" s="34"/>
      <c r="S33" s="34" t="s">
        <v>1350</v>
      </c>
      <c r="V33" s="205" t="s">
        <v>644</v>
      </c>
    </row>
    <row r="34" spans="1:29" ht="19.5" customHeight="1" x14ac:dyDescent="0.2">
      <c r="A34" s="276"/>
      <c r="B34" s="279"/>
      <c r="C34" s="296"/>
      <c r="D34" s="297"/>
      <c r="E34" s="371"/>
      <c r="F34" s="371"/>
      <c r="G34" s="374"/>
      <c r="H34" s="374"/>
      <c r="I34" s="325"/>
      <c r="J34" s="325"/>
      <c r="K34" s="371"/>
      <c r="L34" s="371"/>
      <c r="M34" s="319"/>
      <c r="N34" s="365"/>
      <c r="O34" s="322"/>
      <c r="P34" s="368"/>
      <c r="R34" s="34"/>
      <c r="S34" s="34"/>
      <c r="T34" t="s">
        <v>2084</v>
      </c>
      <c r="V34" s="34"/>
    </row>
    <row r="35" spans="1:29" ht="19.5" customHeight="1" x14ac:dyDescent="0.2">
      <c r="A35" s="276"/>
      <c r="B35" s="279"/>
      <c r="C35" s="296"/>
      <c r="D35" s="297"/>
      <c r="E35" s="371"/>
      <c r="F35" s="371"/>
      <c r="G35" s="374"/>
      <c r="H35" s="374"/>
      <c r="I35" s="325"/>
      <c r="J35" s="325"/>
      <c r="K35" s="371"/>
      <c r="L35" s="371"/>
      <c r="M35" s="319"/>
      <c r="N35" s="365"/>
      <c r="O35" s="322"/>
      <c r="P35" s="368"/>
      <c r="R35" s="34"/>
      <c r="S35" s="34"/>
      <c r="T35" t="s">
        <v>2088</v>
      </c>
      <c r="V35" s="34"/>
    </row>
    <row r="36" spans="1:29" ht="19.5" customHeight="1" x14ac:dyDescent="0.2">
      <c r="A36" s="276"/>
      <c r="B36" s="279"/>
      <c r="C36" s="296"/>
      <c r="D36" s="297"/>
      <c r="E36" s="371"/>
      <c r="F36" s="371"/>
      <c r="G36" s="374"/>
      <c r="H36" s="374"/>
      <c r="I36" s="325"/>
      <c r="J36" s="325"/>
      <c r="K36" s="371"/>
      <c r="L36" s="371"/>
      <c r="M36" s="320"/>
      <c r="N36" s="365"/>
      <c r="O36" s="322"/>
      <c r="P36" s="368"/>
      <c r="Q36" s="62">
        <v>0.29166666666666669</v>
      </c>
    </row>
    <row r="37" spans="1:29" ht="19.5" customHeight="1" x14ac:dyDescent="0.2">
      <c r="A37" s="275" t="s">
        <v>22</v>
      </c>
      <c r="B37" s="278">
        <f>SUM(B9+1)</f>
        <v>45951</v>
      </c>
      <c r="C37" s="294" t="s">
        <v>2093</v>
      </c>
      <c r="D37" s="295"/>
      <c r="E37" s="370"/>
      <c r="F37" s="370"/>
      <c r="G37" s="373">
        <v>0.33750000000000002</v>
      </c>
      <c r="H37" s="373">
        <v>0.52083333333333337</v>
      </c>
      <c r="I37" s="324">
        <v>0.55208333333333337</v>
      </c>
      <c r="J37" s="324">
        <v>0.75277777777777777</v>
      </c>
      <c r="K37" s="370"/>
      <c r="L37" s="370"/>
      <c r="M37" s="318">
        <f>(F66-E66)+(L66-K66)</f>
        <v>0</v>
      </c>
      <c r="N37" s="364">
        <f>(H37-G37)</f>
        <v>0.18333333333333335</v>
      </c>
      <c r="O37" s="321">
        <f>(J37-I37)</f>
        <v>0.2006944444444444</v>
      </c>
      <c r="P37" s="367">
        <f>SUM(M37:O66)</f>
        <v>0.38402777777777775</v>
      </c>
      <c r="R37" s="34" t="s">
        <v>1099</v>
      </c>
      <c r="S37" s="34" t="s">
        <v>43</v>
      </c>
    </row>
    <row r="38" spans="1:29" ht="19.5" customHeight="1" x14ac:dyDescent="0.2">
      <c r="A38" s="276"/>
      <c r="B38" s="279"/>
      <c r="C38" s="296"/>
      <c r="D38" s="297"/>
      <c r="E38" s="371"/>
      <c r="F38" s="371"/>
      <c r="G38" s="374"/>
      <c r="H38" s="374"/>
      <c r="I38" s="325"/>
      <c r="J38" s="325"/>
      <c r="K38" s="371"/>
      <c r="L38" s="371"/>
      <c r="M38" s="319"/>
      <c r="N38" s="365"/>
      <c r="O38" s="322"/>
      <c r="P38" s="368"/>
      <c r="R38" s="34"/>
      <c r="S38" s="34" t="s">
        <v>1100</v>
      </c>
    </row>
    <row r="39" spans="1:29" ht="19.5" customHeight="1" x14ac:dyDescent="0.2">
      <c r="A39" s="276"/>
      <c r="B39" s="279"/>
      <c r="C39" s="296"/>
      <c r="D39" s="297"/>
      <c r="E39" s="371"/>
      <c r="F39" s="371"/>
      <c r="G39" s="374"/>
      <c r="H39" s="374"/>
      <c r="I39" s="325"/>
      <c r="J39" s="325"/>
      <c r="K39" s="371"/>
      <c r="L39" s="371"/>
      <c r="M39" s="319"/>
      <c r="N39" s="365"/>
      <c r="O39" s="322"/>
      <c r="P39" s="368"/>
      <c r="R39" s="34"/>
      <c r="S39" s="34" t="s">
        <v>2085</v>
      </c>
      <c r="T39" s="34"/>
    </row>
    <row r="40" spans="1:29" ht="19.5" customHeight="1" x14ac:dyDescent="0.2">
      <c r="A40" s="276"/>
      <c r="B40" s="279"/>
      <c r="C40" s="296"/>
      <c r="D40" s="297"/>
      <c r="E40" s="371"/>
      <c r="F40" s="371"/>
      <c r="G40" s="374"/>
      <c r="H40" s="374"/>
      <c r="I40" s="325"/>
      <c r="J40" s="325"/>
      <c r="K40" s="371"/>
      <c r="L40" s="371"/>
      <c r="M40" s="319"/>
      <c r="N40" s="365"/>
      <c r="O40" s="322"/>
      <c r="P40" s="368"/>
      <c r="S40" s="34"/>
      <c r="T40" s="34" t="s">
        <v>2086</v>
      </c>
      <c r="W40" s="205" t="s">
        <v>644</v>
      </c>
    </row>
    <row r="41" spans="1:29" ht="19.5" customHeight="1" x14ac:dyDescent="0.2">
      <c r="A41" s="276"/>
      <c r="B41" s="279"/>
      <c r="C41" s="296"/>
      <c r="D41" s="297"/>
      <c r="E41" s="371"/>
      <c r="F41" s="371"/>
      <c r="G41" s="374"/>
      <c r="H41" s="374"/>
      <c r="I41" s="325"/>
      <c r="J41" s="325"/>
      <c r="K41" s="371"/>
      <c r="L41" s="371"/>
      <c r="M41" s="319"/>
      <c r="N41" s="365"/>
      <c r="O41" s="322"/>
      <c r="P41" s="368"/>
      <c r="S41" s="34"/>
      <c r="T41" s="34" t="s">
        <v>2087</v>
      </c>
    </row>
    <row r="42" spans="1:29" ht="19.5" customHeight="1" x14ac:dyDescent="0.2">
      <c r="A42" s="276"/>
      <c r="B42" s="279"/>
      <c r="C42" s="296"/>
      <c r="D42" s="297"/>
      <c r="E42" s="371"/>
      <c r="F42" s="371"/>
      <c r="G42" s="374"/>
      <c r="H42" s="374"/>
      <c r="I42" s="325"/>
      <c r="J42" s="325"/>
      <c r="K42" s="371"/>
      <c r="L42" s="371"/>
      <c r="M42" s="319"/>
      <c r="N42" s="365"/>
      <c r="O42" s="322"/>
      <c r="P42" s="368"/>
      <c r="S42" s="34" t="s">
        <v>2090</v>
      </c>
      <c r="U42" s="196">
        <v>248991100436</v>
      </c>
      <c r="V42" s="202" t="s">
        <v>182</v>
      </c>
      <c r="W42" s="240" t="s">
        <v>694</v>
      </c>
      <c r="X42" s="248">
        <v>1025151</v>
      </c>
      <c r="Y42" s="214" t="s">
        <v>1331</v>
      </c>
      <c r="Z42" s="191"/>
      <c r="AA42" s="191"/>
    </row>
    <row r="43" spans="1:29" ht="19.5" customHeight="1" x14ac:dyDescent="0.2">
      <c r="A43" s="276"/>
      <c r="B43" s="279"/>
      <c r="C43" s="296"/>
      <c r="D43" s="297"/>
      <c r="E43" s="371"/>
      <c r="F43" s="371"/>
      <c r="G43" s="374"/>
      <c r="H43" s="374"/>
      <c r="I43" s="325"/>
      <c r="J43" s="325"/>
      <c r="K43" s="371"/>
      <c r="L43" s="371"/>
      <c r="M43" s="319"/>
      <c r="N43" s="365"/>
      <c r="O43" s="322"/>
      <c r="P43" s="368"/>
      <c r="S43" s="34" t="s">
        <v>2111</v>
      </c>
      <c r="U43" s="196"/>
      <c r="V43" s="34"/>
      <c r="W43" s="202" t="s">
        <v>182</v>
      </c>
      <c r="X43" s="251" t="s">
        <v>694</v>
      </c>
      <c r="Y43" s="250">
        <v>1025181</v>
      </c>
      <c r="Z43" s="198" t="s">
        <v>2109</v>
      </c>
      <c r="AA43" s="192"/>
      <c r="AB43" s="192"/>
    </row>
    <row r="44" spans="1:29" ht="19.5" customHeight="1" x14ac:dyDescent="0.2">
      <c r="A44" s="276"/>
      <c r="B44" s="279"/>
      <c r="C44" s="296"/>
      <c r="D44" s="297"/>
      <c r="E44" s="371"/>
      <c r="F44" s="371"/>
      <c r="G44" s="374"/>
      <c r="H44" s="374"/>
      <c r="I44" s="325"/>
      <c r="J44" s="325"/>
      <c r="K44" s="371"/>
      <c r="L44" s="371"/>
      <c r="M44" s="319"/>
      <c r="N44" s="365"/>
      <c r="O44" s="322"/>
      <c r="P44" s="368"/>
      <c r="S44" s="34" t="s">
        <v>2100</v>
      </c>
      <c r="U44" s="196"/>
      <c r="V44" s="34"/>
      <c r="W44" s="34"/>
      <c r="Y44" s="176"/>
      <c r="Z44" s="34"/>
    </row>
    <row r="45" spans="1:29" ht="19.5" customHeight="1" x14ac:dyDescent="0.2">
      <c r="A45" s="276"/>
      <c r="B45" s="279"/>
      <c r="C45" s="296"/>
      <c r="D45" s="297"/>
      <c r="E45" s="371"/>
      <c r="F45" s="371"/>
      <c r="G45" s="374"/>
      <c r="H45" s="374"/>
      <c r="I45" s="325"/>
      <c r="J45" s="325"/>
      <c r="K45" s="371"/>
      <c r="L45" s="371"/>
      <c r="M45" s="319"/>
      <c r="N45" s="365"/>
      <c r="O45" s="322"/>
      <c r="P45" s="368"/>
      <c r="S45" s="34"/>
      <c r="T45" s="34" t="s">
        <v>2101</v>
      </c>
      <c r="U45" s="196"/>
      <c r="V45" s="314" t="s">
        <v>2102</v>
      </c>
      <c r="W45" s="314"/>
      <c r="X45" s="202" t="s">
        <v>182</v>
      </c>
      <c r="Y45" s="240" t="s">
        <v>694</v>
      </c>
      <c r="Z45" s="248">
        <v>1025178</v>
      </c>
      <c r="AA45" s="198" t="s">
        <v>2109</v>
      </c>
      <c r="AB45" s="192"/>
      <c r="AC45" s="192"/>
    </row>
    <row r="46" spans="1:29" ht="19.5" customHeight="1" x14ac:dyDescent="0.2">
      <c r="A46" s="276"/>
      <c r="B46" s="279"/>
      <c r="C46" s="296"/>
      <c r="D46" s="297"/>
      <c r="E46" s="371"/>
      <c r="F46" s="371"/>
      <c r="G46" s="374"/>
      <c r="H46" s="374"/>
      <c r="I46" s="325"/>
      <c r="J46" s="325"/>
      <c r="K46" s="371"/>
      <c r="L46" s="371"/>
      <c r="M46" s="319"/>
      <c r="N46" s="365"/>
      <c r="O46" s="322"/>
      <c r="P46" s="368"/>
      <c r="S46" s="34"/>
      <c r="T46" s="34" t="s">
        <v>2103</v>
      </c>
      <c r="U46" s="196"/>
      <c r="V46" s="314" t="s">
        <v>2106</v>
      </c>
      <c r="W46" s="314"/>
      <c r="X46" s="202" t="s">
        <v>182</v>
      </c>
      <c r="Y46" s="176"/>
      <c r="Z46" s="34"/>
    </row>
    <row r="47" spans="1:29" ht="19.5" customHeight="1" x14ac:dyDescent="0.2">
      <c r="A47" s="276"/>
      <c r="B47" s="279"/>
      <c r="C47" s="296"/>
      <c r="D47" s="297"/>
      <c r="E47" s="371"/>
      <c r="F47" s="371"/>
      <c r="G47" s="374"/>
      <c r="H47" s="374"/>
      <c r="I47" s="325"/>
      <c r="J47" s="325"/>
      <c r="K47" s="371"/>
      <c r="L47" s="371"/>
      <c r="M47" s="319"/>
      <c r="N47" s="365"/>
      <c r="O47" s="322"/>
      <c r="P47" s="368"/>
      <c r="S47" s="34"/>
      <c r="T47" s="34" t="s">
        <v>2104</v>
      </c>
      <c r="U47" s="196"/>
      <c r="V47" s="314" t="s">
        <v>2107</v>
      </c>
      <c r="W47" s="314"/>
      <c r="X47" s="202" t="s">
        <v>182</v>
      </c>
      <c r="Y47" s="176"/>
      <c r="Z47" s="34"/>
    </row>
    <row r="48" spans="1:29" ht="19.5" customHeight="1" x14ac:dyDescent="0.2">
      <c r="A48" s="276"/>
      <c r="B48" s="279"/>
      <c r="C48" s="296"/>
      <c r="D48" s="297"/>
      <c r="E48" s="371"/>
      <c r="F48" s="371"/>
      <c r="G48" s="374"/>
      <c r="H48" s="374"/>
      <c r="I48" s="325"/>
      <c r="J48" s="325"/>
      <c r="K48" s="371"/>
      <c r="L48" s="371"/>
      <c r="M48" s="319"/>
      <c r="N48" s="365"/>
      <c r="O48" s="322"/>
      <c r="P48" s="368"/>
      <c r="S48" s="34"/>
      <c r="T48" s="34" t="s">
        <v>2105</v>
      </c>
      <c r="U48" s="196"/>
      <c r="V48" s="314" t="s">
        <v>2108</v>
      </c>
      <c r="W48" s="314"/>
      <c r="X48" s="202" t="s">
        <v>182</v>
      </c>
      <c r="Y48" s="176"/>
      <c r="Z48" s="34"/>
    </row>
    <row r="49" spans="1:28" ht="19.5" customHeight="1" x14ac:dyDescent="0.2">
      <c r="A49" s="276"/>
      <c r="B49" s="279"/>
      <c r="C49" s="296"/>
      <c r="D49" s="297"/>
      <c r="E49" s="371"/>
      <c r="F49" s="371"/>
      <c r="G49" s="374"/>
      <c r="H49" s="374"/>
      <c r="I49" s="325"/>
      <c r="J49" s="325"/>
      <c r="K49" s="371"/>
      <c r="L49" s="371"/>
      <c r="M49" s="319"/>
      <c r="N49" s="365"/>
      <c r="O49" s="322"/>
      <c r="P49" s="368"/>
      <c r="R49" t="s">
        <v>448</v>
      </c>
      <c r="S49" s="34" t="s">
        <v>24</v>
      </c>
      <c r="T49" s="34"/>
    </row>
    <row r="50" spans="1:28" ht="19.5" customHeight="1" x14ac:dyDescent="0.2">
      <c r="A50" s="276"/>
      <c r="B50" s="279"/>
      <c r="C50" s="296"/>
      <c r="D50" s="297"/>
      <c r="E50" s="371"/>
      <c r="F50" s="371"/>
      <c r="G50" s="374"/>
      <c r="H50" s="374"/>
      <c r="I50" s="325"/>
      <c r="J50" s="325"/>
      <c r="K50" s="371"/>
      <c r="L50" s="371"/>
      <c r="M50" s="319"/>
      <c r="N50" s="365"/>
      <c r="O50" s="322"/>
      <c r="P50" s="368"/>
      <c r="S50" s="34" t="s">
        <v>88</v>
      </c>
      <c r="T50" s="34"/>
    </row>
    <row r="51" spans="1:28" ht="19.5" customHeight="1" x14ac:dyDescent="0.2">
      <c r="A51" s="276"/>
      <c r="B51" s="279"/>
      <c r="C51" s="296"/>
      <c r="D51" s="297"/>
      <c r="E51" s="371"/>
      <c r="F51" s="371"/>
      <c r="G51" s="374"/>
      <c r="H51" s="374"/>
      <c r="I51" s="325"/>
      <c r="J51" s="325"/>
      <c r="K51" s="371"/>
      <c r="L51" s="371"/>
      <c r="M51" s="319"/>
      <c r="N51" s="365"/>
      <c r="O51" s="322"/>
      <c r="P51" s="368"/>
      <c r="S51" s="34" t="s">
        <v>1350</v>
      </c>
      <c r="V51" s="205" t="s">
        <v>644</v>
      </c>
      <c r="W51" s="214" t="s">
        <v>2089</v>
      </c>
      <c r="X51" s="191"/>
      <c r="Y51" s="191"/>
      <c r="Z51" s="191"/>
    </row>
    <row r="52" spans="1:28" ht="19.5" customHeight="1" x14ac:dyDescent="0.2">
      <c r="A52" s="276"/>
      <c r="B52" s="279"/>
      <c r="C52" s="296"/>
      <c r="D52" s="297"/>
      <c r="E52" s="371"/>
      <c r="F52" s="371"/>
      <c r="G52" s="374"/>
      <c r="H52" s="374"/>
      <c r="I52" s="325"/>
      <c r="J52" s="325"/>
      <c r="K52" s="371"/>
      <c r="L52" s="371"/>
      <c r="M52" s="319"/>
      <c r="N52" s="365"/>
      <c r="O52" s="322"/>
      <c r="P52" s="368"/>
      <c r="S52" s="34" t="s">
        <v>2091</v>
      </c>
      <c r="T52" s="34"/>
      <c r="W52" s="202" t="s">
        <v>182</v>
      </c>
    </row>
    <row r="53" spans="1:28" ht="19.5" customHeight="1" x14ac:dyDescent="0.2">
      <c r="A53" s="276"/>
      <c r="B53" s="279"/>
      <c r="C53" s="296"/>
      <c r="D53" s="297"/>
      <c r="E53" s="371"/>
      <c r="F53" s="371"/>
      <c r="G53" s="374"/>
      <c r="H53" s="374"/>
      <c r="I53" s="325"/>
      <c r="J53" s="325"/>
      <c r="K53" s="371"/>
      <c r="L53" s="371"/>
      <c r="M53" s="319"/>
      <c r="N53" s="365"/>
      <c r="O53" s="322"/>
      <c r="P53" s="368"/>
      <c r="R53" s="34" t="s">
        <v>191</v>
      </c>
      <c r="S53" s="34" t="s">
        <v>24</v>
      </c>
      <c r="T53" s="34"/>
      <c r="W53" s="34"/>
    </row>
    <row r="54" spans="1:28" ht="19.5" customHeight="1" x14ac:dyDescent="0.2">
      <c r="A54" s="276"/>
      <c r="B54" s="279"/>
      <c r="C54" s="296"/>
      <c r="D54" s="297"/>
      <c r="E54" s="371"/>
      <c r="F54" s="371"/>
      <c r="G54" s="374"/>
      <c r="H54" s="374"/>
      <c r="I54" s="325"/>
      <c r="J54" s="325"/>
      <c r="K54" s="371"/>
      <c r="L54" s="371"/>
      <c r="M54" s="319"/>
      <c r="N54" s="365"/>
      <c r="O54" s="322"/>
      <c r="P54" s="368"/>
      <c r="S54" s="34" t="s">
        <v>192</v>
      </c>
      <c r="T54" s="34"/>
    </row>
    <row r="55" spans="1:28" ht="19.5" customHeight="1" x14ac:dyDescent="0.2">
      <c r="A55" s="276"/>
      <c r="B55" s="279"/>
      <c r="C55" s="296"/>
      <c r="D55" s="297"/>
      <c r="E55" s="371"/>
      <c r="F55" s="371"/>
      <c r="G55" s="374"/>
      <c r="H55" s="374"/>
      <c r="I55" s="325"/>
      <c r="J55" s="325"/>
      <c r="K55" s="371"/>
      <c r="L55" s="371"/>
      <c r="M55" s="319"/>
      <c r="N55" s="365"/>
      <c r="O55" s="322"/>
      <c r="P55" s="368"/>
      <c r="S55" s="34" t="s">
        <v>2096</v>
      </c>
      <c r="T55" s="34"/>
    </row>
    <row r="56" spans="1:28" ht="19.5" customHeight="1" x14ac:dyDescent="0.2">
      <c r="A56" s="276"/>
      <c r="B56" s="279"/>
      <c r="C56" s="296"/>
      <c r="D56" s="297"/>
      <c r="E56" s="371"/>
      <c r="F56" s="371"/>
      <c r="G56" s="374"/>
      <c r="H56" s="374"/>
      <c r="I56" s="325"/>
      <c r="J56" s="325"/>
      <c r="K56" s="371"/>
      <c r="L56" s="371"/>
      <c r="M56" s="319"/>
      <c r="N56" s="365"/>
      <c r="O56" s="322"/>
      <c r="P56" s="368"/>
      <c r="S56" s="34" t="s">
        <v>1020</v>
      </c>
      <c r="T56" s="314" t="s">
        <v>1994</v>
      </c>
      <c r="U56" s="314"/>
      <c r="V56" s="202" t="s">
        <v>182</v>
      </c>
      <c r="W56" s="240" t="s">
        <v>694</v>
      </c>
      <c r="X56" s="248">
        <v>1025159</v>
      </c>
      <c r="Y56" s="214" t="s">
        <v>2092</v>
      </c>
      <c r="Z56" s="191"/>
      <c r="AA56" s="191"/>
      <c r="AB56" s="191"/>
    </row>
    <row r="57" spans="1:28" ht="19.5" customHeight="1" x14ac:dyDescent="0.2">
      <c r="A57" s="276"/>
      <c r="B57" s="279"/>
      <c r="C57" s="296"/>
      <c r="D57" s="297"/>
      <c r="E57" s="371"/>
      <c r="F57" s="371"/>
      <c r="G57" s="374"/>
      <c r="H57" s="374"/>
      <c r="I57" s="325"/>
      <c r="J57" s="325"/>
      <c r="K57" s="371"/>
      <c r="L57" s="371"/>
      <c r="M57" s="319"/>
      <c r="N57" s="365"/>
      <c r="O57" s="322"/>
      <c r="P57" s="368"/>
      <c r="R57" s="34" t="s">
        <v>2094</v>
      </c>
      <c r="S57" s="34"/>
      <c r="T57" s="168"/>
      <c r="U57" s="168"/>
      <c r="V57" s="34"/>
      <c r="X57" s="176"/>
      <c r="Y57" s="34"/>
    </row>
    <row r="58" spans="1:28" ht="19.5" customHeight="1" x14ac:dyDescent="0.2">
      <c r="A58" s="276"/>
      <c r="B58" s="279"/>
      <c r="C58" s="296"/>
      <c r="D58" s="297"/>
      <c r="E58" s="371"/>
      <c r="F58" s="371"/>
      <c r="G58" s="374"/>
      <c r="H58" s="374"/>
      <c r="I58" s="325"/>
      <c r="J58" s="325"/>
      <c r="K58" s="371"/>
      <c r="L58" s="371"/>
      <c r="M58" s="319"/>
      <c r="N58" s="365"/>
      <c r="O58" s="322"/>
      <c r="P58" s="368"/>
      <c r="S58" s="34" t="s">
        <v>32</v>
      </c>
      <c r="T58" s="168"/>
      <c r="U58" s="168"/>
      <c r="V58" s="34"/>
      <c r="X58" s="176"/>
      <c r="Y58" s="34"/>
    </row>
    <row r="59" spans="1:28" ht="19.5" customHeight="1" x14ac:dyDescent="0.2">
      <c r="A59" s="276"/>
      <c r="B59" s="279"/>
      <c r="C59" s="296"/>
      <c r="D59" s="297"/>
      <c r="E59" s="371"/>
      <c r="F59" s="371"/>
      <c r="G59" s="374"/>
      <c r="H59" s="374"/>
      <c r="I59" s="325"/>
      <c r="J59" s="325"/>
      <c r="K59" s="371"/>
      <c r="L59" s="371"/>
      <c r="M59" s="319"/>
      <c r="N59" s="365"/>
      <c r="O59" s="322"/>
      <c r="P59" s="368"/>
      <c r="S59" s="34" t="s">
        <v>2095</v>
      </c>
      <c r="T59" s="168"/>
      <c r="U59" s="202" t="s">
        <v>182</v>
      </c>
      <c r="V59" s="34"/>
      <c r="X59" s="176"/>
      <c r="Y59" s="34"/>
    </row>
    <row r="60" spans="1:28" ht="19.5" customHeight="1" x14ac:dyDescent="0.2">
      <c r="A60" s="276"/>
      <c r="B60" s="279"/>
      <c r="C60" s="296"/>
      <c r="D60" s="297"/>
      <c r="E60" s="371"/>
      <c r="F60" s="371"/>
      <c r="G60" s="374"/>
      <c r="H60" s="374"/>
      <c r="I60" s="325"/>
      <c r="J60" s="325"/>
      <c r="K60" s="371"/>
      <c r="L60" s="371"/>
      <c r="M60" s="319"/>
      <c r="N60" s="365"/>
      <c r="O60" s="322"/>
      <c r="P60" s="368"/>
      <c r="R60" s="34" t="s">
        <v>2097</v>
      </c>
      <c r="S60" s="34" t="s">
        <v>32</v>
      </c>
      <c r="T60" s="168"/>
      <c r="U60" s="34"/>
      <c r="V60" s="34"/>
      <c r="X60" s="176"/>
      <c r="Y60" s="34"/>
    </row>
    <row r="61" spans="1:28" ht="19.5" customHeight="1" x14ac:dyDescent="0.2">
      <c r="A61" s="276"/>
      <c r="B61" s="279"/>
      <c r="C61" s="296"/>
      <c r="D61" s="297"/>
      <c r="E61" s="371"/>
      <c r="F61" s="371"/>
      <c r="G61" s="374"/>
      <c r="H61" s="374"/>
      <c r="I61" s="325"/>
      <c r="J61" s="325"/>
      <c r="K61" s="371"/>
      <c r="L61" s="371"/>
      <c r="M61" s="319"/>
      <c r="N61" s="365"/>
      <c r="O61" s="322"/>
      <c r="P61" s="368"/>
      <c r="S61" s="34" t="s">
        <v>2098</v>
      </c>
      <c r="T61" s="168"/>
      <c r="U61" s="202" t="s">
        <v>182</v>
      </c>
      <c r="V61" s="34"/>
      <c r="X61" s="176"/>
      <c r="Y61" s="34"/>
    </row>
    <row r="62" spans="1:28" ht="19.5" customHeight="1" x14ac:dyDescent="0.2">
      <c r="A62" s="276"/>
      <c r="B62" s="279"/>
      <c r="C62" s="296"/>
      <c r="D62" s="297"/>
      <c r="E62" s="371"/>
      <c r="F62" s="371"/>
      <c r="G62" s="374"/>
      <c r="H62" s="374"/>
      <c r="I62" s="325"/>
      <c r="J62" s="325"/>
      <c r="K62" s="371"/>
      <c r="L62" s="371"/>
      <c r="M62" s="319"/>
      <c r="N62" s="365"/>
      <c r="O62" s="322"/>
      <c r="P62" s="368"/>
      <c r="R62" s="34" t="s">
        <v>145</v>
      </c>
      <c r="S62" s="34" t="s">
        <v>24</v>
      </c>
      <c r="T62" s="168"/>
      <c r="U62" s="34"/>
      <c r="V62" s="34"/>
      <c r="X62" s="176"/>
      <c r="Y62" s="34"/>
    </row>
    <row r="63" spans="1:28" ht="19.5" customHeight="1" x14ac:dyDescent="0.2">
      <c r="A63" s="276"/>
      <c r="B63" s="279"/>
      <c r="C63" s="296"/>
      <c r="D63" s="297"/>
      <c r="E63" s="371"/>
      <c r="F63" s="371"/>
      <c r="G63" s="374"/>
      <c r="H63" s="374"/>
      <c r="I63" s="325"/>
      <c r="J63" s="325"/>
      <c r="K63" s="371"/>
      <c r="L63" s="371"/>
      <c r="M63" s="319"/>
      <c r="N63" s="365"/>
      <c r="O63" s="322"/>
      <c r="P63" s="368"/>
      <c r="S63" s="34" t="s">
        <v>189</v>
      </c>
      <c r="T63" s="168"/>
      <c r="U63" s="34"/>
      <c r="V63" s="34"/>
      <c r="X63" s="176"/>
      <c r="Y63" s="34"/>
    </row>
    <row r="64" spans="1:28" ht="19.5" customHeight="1" x14ac:dyDescent="0.2">
      <c r="A64" s="276"/>
      <c r="B64" s="279"/>
      <c r="C64" s="296"/>
      <c r="D64" s="297"/>
      <c r="E64" s="371"/>
      <c r="F64" s="371"/>
      <c r="G64" s="374"/>
      <c r="H64" s="374"/>
      <c r="I64" s="325"/>
      <c r="J64" s="325"/>
      <c r="K64" s="371"/>
      <c r="L64" s="371"/>
      <c r="M64" s="319"/>
      <c r="N64" s="365"/>
      <c r="O64" s="322"/>
      <c r="P64" s="368"/>
      <c r="S64" s="34" t="s">
        <v>2099</v>
      </c>
      <c r="T64" s="168"/>
      <c r="U64" s="34"/>
      <c r="V64" s="34"/>
      <c r="W64" s="202" t="s">
        <v>182</v>
      </c>
      <c r="X64" s="240" t="s">
        <v>694</v>
      </c>
      <c r="Y64" s="248">
        <v>1025171</v>
      </c>
      <c r="Z64" s="214" t="s">
        <v>1579</v>
      </c>
      <c r="AA64" s="191"/>
      <c r="AB64" s="191"/>
    </row>
    <row r="65" spans="1:30" ht="19.5" customHeight="1" x14ac:dyDescent="0.2">
      <c r="A65" s="276"/>
      <c r="B65" s="279"/>
      <c r="C65" s="296"/>
      <c r="D65" s="297"/>
      <c r="E65" s="371"/>
      <c r="F65" s="371"/>
      <c r="G65" s="374"/>
      <c r="H65" s="374"/>
      <c r="I65" s="325"/>
      <c r="J65" s="325"/>
      <c r="K65" s="371"/>
      <c r="L65" s="371"/>
      <c r="M65" s="319"/>
      <c r="N65" s="365"/>
      <c r="O65" s="322"/>
      <c r="P65" s="368"/>
      <c r="S65" s="34" t="s">
        <v>2110</v>
      </c>
      <c r="T65" s="168"/>
      <c r="U65" s="34"/>
      <c r="V65" s="34"/>
      <c r="W65" s="202" t="s">
        <v>182</v>
      </c>
      <c r="X65" s="240" t="s">
        <v>694</v>
      </c>
      <c r="Y65" s="248">
        <v>1025180</v>
      </c>
      <c r="Z65" s="34"/>
    </row>
    <row r="66" spans="1:30" ht="19.5" customHeight="1" x14ac:dyDescent="0.2">
      <c r="A66" s="276"/>
      <c r="B66" s="279"/>
      <c r="C66" s="296"/>
      <c r="D66" s="297"/>
      <c r="E66" s="371"/>
      <c r="F66" s="371"/>
      <c r="G66" s="374"/>
      <c r="H66" s="374"/>
      <c r="I66" s="325"/>
      <c r="J66" s="325"/>
      <c r="K66" s="371"/>
      <c r="L66" s="371"/>
      <c r="M66" s="320"/>
      <c r="N66" s="365"/>
      <c r="O66" s="322"/>
      <c r="P66" s="368"/>
      <c r="Q66" s="62">
        <v>0.29166666666666669</v>
      </c>
      <c r="R66" s="34"/>
    </row>
    <row r="67" spans="1:30" ht="19.5" customHeight="1" x14ac:dyDescent="0.2">
      <c r="A67" s="275" t="s">
        <v>26</v>
      </c>
      <c r="B67" s="278">
        <f>SUM(B37+1)</f>
        <v>45952</v>
      </c>
      <c r="C67" s="294" t="s">
        <v>2112</v>
      </c>
      <c r="D67" s="295"/>
      <c r="E67" s="310"/>
      <c r="F67" s="310"/>
      <c r="G67" s="303">
        <v>0.30208333333333331</v>
      </c>
      <c r="H67" s="303">
        <v>0.52083333333333337</v>
      </c>
      <c r="I67" s="306">
        <v>0.5625</v>
      </c>
      <c r="J67" s="306">
        <v>0.75416666666666665</v>
      </c>
      <c r="K67" s="310"/>
      <c r="L67" s="310"/>
      <c r="M67" s="263">
        <f>(F67-E67)+(L67-K67)</f>
        <v>0</v>
      </c>
      <c r="N67" s="364">
        <f>(H67-G67)</f>
        <v>0.21875000000000006</v>
      </c>
      <c r="O67" s="321">
        <f>(J67-I67)</f>
        <v>0.19166666666666665</v>
      </c>
      <c r="P67" s="367">
        <f>SUM(M67:O84)</f>
        <v>0.41041666666666671</v>
      </c>
      <c r="R67" t="s">
        <v>1099</v>
      </c>
      <c r="S67" s="34" t="s">
        <v>29</v>
      </c>
    </row>
    <row r="68" spans="1:30" ht="19.5" customHeight="1" x14ac:dyDescent="0.2">
      <c r="A68" s="276"/>
      <c r="B68" s="279"/>
      <c r="C68" s="296"/>
      <c r="D68" s="297"/>
      <c r="E68" s="311"/>
      <c r="F68" s="311"/>
      <c r="G68" s="304"/>
      <c r="H68" s="304"/>
      <c r="I68" s="307"/>
      <c r="J68" s="307"/>
      <c r="K68" s="311"/>
      <c r="L68" s="311"/>
      <c r="M68" s="265"/>
      <c r="N68" s="365"/>
      <c r="O68" s="322"/>
      <c r="P68" s="368"/>
      <c r="S68" s="34"/>
    </row>
    <row r="69" spans="1:30" ht="19.5" customHeight="1" x14ac:dyDescent="0.2">
      <c r="A69" s="276"/>
      <c r="B69" s="279"/>
      <c r="C69" s="296"/>
      <c r="D69" s="297"/>
      <c r="E69" s="311"/>
      <c r="F69" s="311"/>
      <c r="G69" s="304"/>
      <c r="H69" s="304"/>
      <c r="I69" s="307"/>
      <c r="J69" s="307"/>
      <c r="K69" s="311"/>
      <c r="L69" s="311"/>
      <c r="M69" s="265"/>
      <c r="N69" s="365"/>
      <c r="O69" s="322"/>
      <c r="P69" s="368"/>
      <c r="S69" s="34"/>
      <c r="T69" s="34" t="s">
        <v>2085</v>
      </c>
      <c r="W69" s="202" t="s">
        <v>182</v>
      </c>
      <c r="X69" s="240" t="s">
        <v>694</v>
      </c>
      <c r="Y69" s="248">
        <v>1025129</v>
      </c>
      <c r="Z69" s="214" t="s">
        <v>1331</v>
      </c>
      <c r="AA69" s="191"/>
      <c r="AB69" s="191"/>
    </row>
    <row r="70" spans="1:30" ht="19.5" customHeight="1" x14ac:dyDescent="0.2">
      <c r="A70" s="276"/>
      <c r="B70" s="279"/>
      <c r="C70" s="296"/>
      <c r="D70" s="297"/>
      <c r="E70" s="311"/>
      <c r="F70" s="311"/>
      <c r="G70" s="304"/>
      <c r="H70" s="304"/>
      <c r="I70" s="307"/>
      <c r="J70" s="307"/>
      <c r="K70" s="311"/>
      <c r="L70" s="311"/>
      <c r="M70" s="265"/>
      <c r="N70" s="365"/>
      <c r="O70" s="322"/>
      <c r="P70" s="368"/>
      <c r="S70" s="34"/>
      <c r="T70" s="34"/>
      <c r="U70" s="34" t="s">
        <v>2086</v>
      </c>
    </row>
    <row r="71" spans="1:30" ht="19.5" customHeight="1" x14ac:dyDescent="0.2">
      <c r="A71" s="276"/>
      <c r="B71" s="279"/>
      <c r="C71" s="296"/>
      <c r="D71" s="297"/>
      <c r="E71" s="311"/>
      <c r="F71" s="311"/>
      <c r="G71" s="304"/>
      <c r="H71" s="304"/>
      <c r="I71" s="307"/>
      <c r="J71" s="307"/>
      <c r="K71" s="311"/>
      <c r="L71" s="311"/>
      <c r="M71" s="265"/>
      <c r="N71" s="365"/>
      <c r="O71" s="322"/>
      <c r="P71" s="368"/>
      <c r="R71" s="34"/>
      <c r="S71" s="34" t="s">
        <v>2113</v>
      </c>
      <c r="T71" s="34"/>
      <c r="U71" s="34"/>
      <c r="W71" s="202" t="s">
        <v>182</v>
      </c>
      <c r="X71" s="240" t="s">
        <v>694</v>
      </c>
      <c r="Y71" s="248">
        <v>1025189</v>
      </c>
      <c r="Z71" s="214" t="s">
        <v>1331</v>
      </c>
      <c r="AA71" s="191"/>
      <c r="AB71" s="191"/>
    </row>
    <row r="72" spans="1:30" ht="19.5" customHeight="1" x14ac:dyDescent="0.2">
      <c r="A72" s="276"/>
      <c r="B72" s="279"/>
      <c r="C72" s="296"/>
      <c r="D72" s="297"/>
      <c r="E72" s="311"/>
      <c r="F72" s="311"/>
      <c r="G72" s="304"/>
      <c r="H72" s="304"/>
      <c r="I72" s="307"/>
      <c r="J72" s="307"/>
      <c r="K72" s="311"/>
      <c r="L72" s="311"/>
      <c r="M72" s="265"/>
      <c r="N72" s="365"/>
      <c r="O72" s="322"/>
      <c r="P72" s="368"/>
      <c r="R72" s="34"/>
      <c r="S72" s="34" t="s">
        <v>758</v>
      </c>
      <c r="T72" s="34"/>
      <c r="U72" s="34"/>
      <c r="W72" s="34"/>
      <c r="Y72" s="176"/>
      <c r="Z72" s="34"/>
    </row>
    <row r="73" spans="1:30" ht="19.5" customHeight="1" x14ac:dyDescent="0.2">
      <c r="A73" s="276"/>
      <c r="B73" s="279"/>
      <c r="C73" s="296"/>
      <c r="D73" s="297"/>
      <c r="E73" s="311"/>
      <c r="F73" s="311"/>
      <c r="G73" s="304"/>
      <c r="H73" s="304"/>
      <c r="I73" s="307"/>
      <c r="J73" s="307"/>
      <c r="K73" s="311"/>
      <c r="L73" s="311"/>
      <c r="M73" s="265"/>
      <c r="N73" s="365"/>
      <c r="O73" s="322"/>
      <c r="P73" s="368"/>
      <c r="R73" s="34"/>
      <c r="S73" s="34"/>
      <c r="T73" s="34" t="s">
        <v>413</v>
      </c>
      <c r="U73" s="314" t="s">
        <v>2124</v>
      </c>
      <c r="V73" s="314"/>
      <c r="W73" s="205" t="s">
        <v>644</v>
      </c>
      <c r="Y73" s="176"/>
      <c r="Z73" s="34"/>
    </row>
    <row r="74" spans="1:30" ht="19.5" customHeight="1" x14ac:dyDescent="0.2">
      <c r="A74" s="276"/>
      <c r="B74" s="279"/>
      <c r="C74" s="296"/>
      <c r="D74" s="297"/>
      <c r="E74" s="311"/>
      <c r="F74" s="311"/>
      <c r="G74" s="304"/>
      <c r="H74" s="304"/>
      <c r="I74" s="307"/>
      <c r="J74" s="307"/>
      <c r="K74" s="311"/>
      <c r="L74" s="311"/>
      <c r="M74" s="265"/>
      <c r="N74" s="365"/>
      <c r="O74" s="322"/>
      <c r="P74" s="368"/>
      <c r="R74" t="s">
        <v>55</v>
      </c>
      <c r="S74" t="s">
        <v>28</v>
      </c>
    </row>
    <row r="75" spans="1:30" ht="19.5" customHeight="1" x14ac:dyDescent="0.2">
      <c r="A75" s="276"/>
      <c r="B75" s="279"/>
      <c r="C75" s="296"/>
      <c r="D75" s="297"/>
      <c r="E75" s="311"/>
      <c r="F75" s="311"/>
      <c r="G75" s="304"/>
      <c r="H75" s="304"/>
      <c r="I75" s="307"/>
      <c r="J75" s="307"/>
      <c r="K75" s="311"/>
      <c r="L75" s="311"/>
      <c r="M75" s="265"/>
      <c r="N75" s="365"/>
      <c r="O75" s="322"/>
      <c r="P75" s="368"/>
      <c r="S75" t="s">
        <v>86</v>
      </c>
    </row>
    <row r="76" spans="1:30" ht="19.5" customHeight="1" x14ac:dyDescent="0.2">
      <c r="A76" s="276"/>
      <c r="B76" s="279"/>
      <c r="C76" s="296"/>
      <c r="D76" s="297"/>
      <c r="E76" s="311"/>
      <c r="F76" s="311"/>
      <c r="G76" s="304"/>
      <c r="H76" s="304"/>
      <c r="I76" s="307"/>
      <c r="J76" s="307"/>
      <c r="K76" s="311"/>
      <c r="L76" s="311"/>
      <c r="M76" s="265"/>
      <c r="N76" s="365"/>
      <c r="O76" s="322"/>
      <c r="P76" s="368"/>
      <c r="S76" t="s">
        <v>1003</v>
      </c>
      <c r="X76" s="202" t="s">
        <v>182</v>
      </c>
      <c r="Y76" s="251" t="s">
        <v>694</v>
      </c>
      <c r="Z76" s="250">
        <v>1025193</v>
      </c>
      <c r="AA76" s="198" t="s">
        <v>2092</v>
      </c>
      <c r="AB76" s="192"/>
      <c r="AC76" s="192"/>
      <c r="AD76" s="192"/>
    </row>
    <row r="77" spans="1:30" ht="19.5" customHeight="1" x14ac:dyDescent="0.2">
      <c r="A77" s="276"/>
      <c r="B77" s="279"/>
      <c r="C77" s="296"/>
      <c r="D77" s="297"/>
      <c r="E77" s="311"/>
      <c r="F77" s="311"/>
      <c r="G77" s="304"/>
      <c r="H77" s="304"/>
      <c r="I77" s="307"/>
      <c r="J77" s="307"/>
      <c r="K77" s="311"/>
      <c r="L77" s="311"/>
      <c r="M77" s="265"/>
      <c r="N77" s="365"/>
      <c r="O77" s="322"/>
      <c r="P77" s="368"/>
      <c r="T77" s="34" t="s">
        <v>206</v>
      </c>
      <c r="U77" s="313">
        <v>3303017222002</v>
      </c>
      <c r="V77" s="313"/>
      <c r="W77" s="34" t="s">
        <v>2114</v>
      </c>
    </row>
    <row r="78" spans="1:30" ht="19.5" customHeight="1" x14ac:dyDescent="0.2">
      <c r="A78" s="276"/>
      <c r="B78" s="279"/>
      <c r="C78" s="296"/>
      <c r="D78" s="297"/>
      <c r="E78" s="311"/>
      <c r="F78" s="311"/>
      <c r="G78" s="304"/>
      <c r="H78" s="304"/>
      <c r="I78" s="307"/>
      <c r="J78" s="307"/>
      <c r="K78" s="311"/>
      <c r="L78" s="311"/>
      <c r="M78" s="265"/>
      <c r="N78" s="365"/>
      <c r="O78" s="322"/>
      <c r="P78" s="368"/>
      <c r="T78" s="34" t="s">
        <v>204</v>
      </c>
      <c r="U78" s="313">
        <v>3303017222001</v>
      </c>
      <c r="V78" s="313"/>
      <c r="W78" s="34" t="s">
        <v>1655</v>
      </c>
    </row>
    <row r="79" spans="1:30" ht="19.5" customHeight="1" x14ac:dyDescent="0.2">
      <c r="A79" s="276"/>
      <c r="B79" s="279"/>
      <c r="C79" s="296"/>
      <c r="D79" s="297"/>
      <c r="E79" s="311"/>
      <c r="F79" s="311"/>
      <c r="G79" s="304"/>
      <c r="H79" s="304"/>
      <c r="I79" s="307"/>
      <c r="J79" s="307"/>
      <c r="K79" s="311"/>
      <c r="L79" s="311"/>
      <c r="M79" s="265"/>
      <c r="N79" s="365"/>
      <c r="O79" s="322"/>
      <c r="P79" s="368"/>
      <c r="T79" s="34" t="s">
        <v>413</v>
      </c>
      <c r="U79" s="314" t="s">
        <v>2115</v>
      </c>
      <c r="V79" s="316"/>
      <c r="W79" s="34" t="s">
        <v>1932</v>
      </c>
      <c r="X79" t="s">
        <v>2120</v>
      </c>
      <c r="AB79" s="188" t="s">
        <v>2122</v>
      </c>
    </row>
    <row r="80" spans="1:30" ht="19.5" customHeight="1" x14ac:dyDescent="0.2">
      <c r="A80" s="276"/>
      <c r="B80" s="279"/>
      <c r="C80" s="296"/>
      <c r="D80" s="297"/>
      <c r="E80" s="311"/>
      <c r="F80" s="311"/>
      <c r="G80" s="304"/>
      <c r="H80" s="304"/>
      <c r="I80" s="307"/>
      <c r="J80" s="307"/>
      <c r="K80" s="311"/>
      <c r="L80" s="311"/>
      <c r="M80" s="265"/>
      <c r="N80" s="365"/>
      <c r="O80" s="322"/>
      <c r="P80" s="368"/>
      <c r="T80" s="34" t="s">
        <v>203</v>
      </c>
      <c r="U80" s="313">
        <v>3313417222001</v>
      </c>
      <c r="V80" s="313"/>
      <c r="W80" s="34" t="s">
        <v>2116</v>
      </c>
    </row>
    <row r="81" spans="1:29" ht="19.5" customHeight="1" x14ac:dyDescent="0.2">
      <c r="A81" s="276"/>
      <c r="B81" s="279"/>
      <c r="C81" s="296"/>
      <c r="D81" s="297"/>
      <c r="E81" s="311"/>
      <c r="F81" s="311"/>
      <c r="G81" s="304"/>
      <c r="H81" s="304"/>
      <c r="I81" s="307"/>
      <c r="J81" s="307"/>
      <c r="K81" s="311"/>
      <c r="L81" s="311"/>
      <c r="M81" s="265"/>
      <c r="N81" s="365"/>
      <c r="O81" s="322"/>
      <c r="P81" s="368"/>
      <c r="T81" s="34" t="s">
        <v>1511</v>
      </c>
      <c r="U81" s="313">
        <v>3303117222002</v>
      </c>
      <c r="V81" s="313"/>
      <c r="W81" s="34" t="s">
        <v>2117</v>
      </c>
    </row>
    <row r="82" spans="1:29" ht="19.5" customHeight="1" x14ac:dyDescent="0.2">
      <c r="A82" s="276"/>
      <c r="B82" s="279"/>
      <c r="C82" s="296"/>
      <c r="D82" s="297"/>
      <c r="E82" s="311"/>
      <c r="F82" s="311"/>
      <c r="G82" s="304"/>
      <c r="H82" s="304"/>
      <c r="I82" s="307"/>
      <c r="J82" s="307"/>
      <c r="K82" s="311"/>
      <c r="L82" s="311"/>
      <c r="M82" s="265"/>
      <c r="N82" s="365"/>
      <c r="O82" s="322"/>
      <c r="P82" s="368"/>
      <c r="T82" s="193" t="s">
        <v>1020</v>
      </c>
      <c r="U82" s="309" t="s">
        <v>2119</v>
      </c>
      <c r="V82" s="456"/>
      <c r="W82" s="34" t="s">
        <v>2118</v>
      </c>
      <c r="X82" t="s">
        <v>2121</v>
      </c>
      <c r="AB82" s="205" t="s">
        <v>2123</v>
      </c>
      <c r="AC82" s="187"/>
    </row>
    <row r="83" spans="1:29" ht="19.5" customHeight="1" x14ac:dyDescent="0.2">
      <c r="A83" s="276"/>
      <c r="B83" s="279"/>
      <c r="C83" s="296"/>
      <c r="D83" s="297"/>
      <c r="E83" s="311"/>
      <c r="F83" s="311"/>
      <c r="G83" s="304"/>
      <c r="H83" s="304"/>
      <c r="I83" s="307"/>
      <c r="J83" s="307"/>
      <c r="K83" s="311"/>
      <c r="L83" s="311"/>
      <c r="M83" s="265"/>
      <c r="N83" s="365"/>
      <c r="O83" s="322"/>
      <c r="P83" s="368"/>
    </row>
    <row r="84" spans="1:29" ht="19.5" customHeight="1" x14ac:dyDescent="0.2">
      <c r="A84" s="277"/>
      <c r="B84" s="280"/>
      <c r="C84" s="298"/>
      <c r="D84" s="299"/>
      <c r="E84" s="312"/>
      <c r="F84" s="312"/>
      <c r="G84" s="305"/>
      <c r="H84" s="305"/>
      <c r="I84" s="308"/>
      <c r="J84" s="308"/>
      <c r="K84" s="312"/>
      <c r="L84" s="312"/>
      <c r="M84" s="264"/>
      <c r="N84" s="366"/>
      <c r="O84" s="323"/>
      <c r="P84" s="369"/>
      <c r="Q84" s="62">
        <v>0.29166666666666669</v>
      </c>
    </row>
    <row r="85" spans="1:29" ht="19.5" customHeight="1" x14ac:dyDescent="0.2">
      <c r="A85" s="275" t="s">
        <v>30</v>
      </c>
      <c r="B85" s="278">
        <f>SUM(B67+1)</f>
        <v>45953</v>
      </c>
      <c r="C85" s="294" t="s">
        <v>2127</v>
      </c>
      <c r="D85" s="295"/>
      <c r="E85" s="310"/>
      <c r="F85" s="310"/>
      <c r="G85" s="303">
        <v>0.33194444444444443</v>
      </c>
      <c r="H85" s="303">
        <v>0.5</v>
      </c>
      <c r="I85" s="355">
        <v>0</v>
      </c>
      <c r="J85" s="355">
        <v>0</v>
      </c>
      <c r="K85" s="355"/>
      <c r="L85" s="355"/>
      <c r="M85" s="348">
        <f>(F85-E85)+(L85-K85)</f>
        <v>0</v>
      </c>
      <c r="N85" s="364">
        <f>(H85-G85)</f>
        <v>0.16805555555555557</v>
      </c>
      <c r="O85" s="382">
        <f>(J85-I85)</f>
        <v>0</v>
      </c>
      <c r="P85" s="367">
        <f>SUM(M85:O96)</f>
        <v>0.16805555555555557</v>
      </c>
      <c r="R85" t="s">
        <v>1099</v>
      </c>
      <c r="S85" s="34" t="s">
        <v>58</v>
      </c>
    </row>
    <row r="86" spans="1:29" ht="19.5" customHeight="1" x14ac:dyDescent="0.2">
      <c r="A86" s="276"/>
      <c r="B86" s="279"/>
      <c r="C86" s="296"/>
      <c r="D86" s="297"/>
      <c r="E86" s="311"/>
      <c r="F86" s="311"/>
      <c r="G86" s="304"/>
      <c r="H86" s="304"/>
      <c r="I86" s="356"/>
      <c r="J86" s="356"/>
      <c r="K86" s="356"/>
      <c r="L86" s="356"/>
      <c r="M86" s="349"/>
      <c r="N86" s="365"/>
      <c r="O86" s="383"/>
      <c r="P86" s="368"/>
      <c r="S86" t="s">
        <v>1100</v>
      </c>
      <c r="X86" s="175"/>
    </row>
    <row r="87" spans="1:29" ht="19.5" customHeight="1" x14ac:dyDescent="0.2">
      <c r="A87" s="276"/>
      <c r="B87" s="279"/>
      <c r="C87" s="296"/>
      <c r="D87" s="297"/>
      <c r="E87" s="311"/>
      <c r="F87" s="311"/>
      <c r="G87" s="304"/>
      <c r="H87" s="304"/>
      <c r="I87" s="356"/>
      <c r="J87" s="356"/>
      <c r="K87" s="356"/>
      <c r="L87" s="356"/>
      <c r="M87" s="349"/>
      <c r="N87" s="365"/>
      <c r="O87" s="383"/>
      <c r="P87" s="368"/>
      <c r="S87" s="34" t="s">
        <v>758</v>
      </c>
      <c r="T87" s="34"/>
      <c r="U87" s="34"/>
      <c r="W87" s="34"/>
      <c r="X87" s="175"/>
    </row>
    <row r="88" spans="1:29" ht="19.5" customHeight="1" x14ac:dyDescent="0.2">
      <c r="A88" s="276"/>
      <c r="B88" s="279"/>
      <c r="C88" s="296"/>
      <c r="D88" s="297"/>
      <c r="E88" s="311"/>
      <c r="F88" s="311"/>
      <c r="G88" s="304"/>
      <c r="H88" s="304"/>
      <c r="I88" s="356"/>
      <c r="J88" s="356"/>
      <c r="K88" s="356"/>
      <c r="L88" s="356"/>
      <c r="M88" s="349"/>
      <c r="N88" s="365"/>
      <c r="O88" s="383"/>
      <c r="P88" s="368"/>
      <c r="S88" s="34"/>
      <c r="T88" s="34" t="s">
        <v>413</v>
      </c>
      <c r="U88" s="314" t="s">
        <v>2124</v>
      </c>
      <c r="V88" s="314"/>
      <c r="W88" s="205" t="s">
        <v>644</v>
      </c>
      <c r="X88" s="175"/>
    </row>
    <row r="89" spans="1:29" ht="19.5" customHeight="1" x14ac:dyDescent="0.2">
      <c r="A89" s="276"/>
      <c r="B89" s="279"/>
      <c r="C89" s="296"/>
      <c r="D89" s="297"/>
      <c r="E89" s="311"/>
      <c r="F89" s="311"/>
      <c r="G89" s="304"/>
      <c r="H89" s="304"/>
      <c r="I89" s="356"/>
      <c r="J89" s="356"/>
      <c r="K89" s="356"/>
      <c r="L89" s="356"/>
      <c r="M89" s="349"/>
      <c r="N89" s="365"/>
      <c r="O89" s="383"/>
      <c r="P89" s="368"/>
      <c r="R89" t="s">
        <v>55</v>
      </c>
      <c r="S89" s="34" t="s">
        <v>32</v>
      </c>
      <c r="T89" s="34"/>
      <c r="U89" s="168"/>
      <c r="V89" s="168"/>
      <c r="W89" s="34"/>
      <c r="X89" s="175"/>
    </row>
    <row r="90" spans="1:29" ht="19.5" customHeight="1" x14ac:dyDescent="0.2">
      <c r="A90" s="276"/>
      <c r="B90" s="279"/>
      <c r="C90" s="296"/>
      <c r="D90" s="297"/>
      <c r="E90" s="311"/>
      <c r="F90" s="311"/>
      <c r="G90" s="304"/>
      <c r="H90" s="304"/>
      <c r="I90" s="356"/>
      <c r="J90" s="356"/>
      <c r="K90" s="356"/>
      <c r="L90" s="356"/>
      <c r="M90" s="349"/>
      <c r="N90" s="365"/>
      <c r="O90" s="383"/>
      <c r="P90" s="368"/>
      <c r="S90" t="s">
        <v>86</v>
      </c>
      <c r="V90" s="34"/>
      <c r="X90" s="175"/>
    </row>
    <row r="91" spans="1:29" ht="19.5" customHeight="1" x14ac:dyDescent="0.2">
      <c r="A91" s="276"/>
      <c r="B91" s="279"/>
      <c r="C91" s="296"/>
      <c r="D91" s="297"/>
      <c r="E91" s="311"/>
      <c r="F91" s="311"/>
      <c r="G91" s="304"/>
      <c r="H91" s="304"/>
      <c r="I91" s="356"/>
      <c r="J91" s="356"/>
      <c r="K91" s="356"/>
      <c r="L91" s="356"/>
      <c r="M91" s="349"/>
      <c r="N91" s="365"/>
      <c r="O91" s="383"/>
      <c r="P91" s="368"/>
      <c r="S91" t="s">
        <v>947</v>
      </c>
      <c r="V91" s="202" t="s">
        <v>182</v>
      </c>
      <c r="X91" s="175"/>
    </row>
    <row r="92" spans="1:29" ht="19.5" customHeight="1" x14ac:dyDescent="0.2">
      <c r="A92" s="276"/>
      <c r="B92" s="279"/>
      <c r="C92" s="296"/>
      <c r="D92" s="297"/>
      <c r="E92" s="311"/>
      <c r="F92" s="311"/>
      <c r="G92" s="304"/>
      <c r="H92" s="304"/>
      <c r="I92" s="356"/>
      <c r="J92" s="356"/>
      <c r="K92" s="356"/>
      <c r="L92" s="356"/>
      <c r="M92" s="349"/>
      <c r="N92" s="365"/>
      <c r="O92" s="383"/>
      <c r="P92" s="368"/>
      <c r="R92" t="s">
        <v>448</v>
      </c>
      <c r="S92" s="34" t="s">
        <v>24</v>
      </c>
      <c r="V92" s="34"/>
      <c r="X92" s="175"/>
    </row>
    <row r="93" spans="1:29" ht="19.5" customHeight="1" x14ac:dyDescent="0.2">
      <c r="A93" s="276"/>
      <c r="B93" s="279"/>
      <c r="C93" s="296"/>
      <c r="D93" s="297"/>
      <c r="E93" s="311"/>
      <c r="F93" s="311"/>
      <c r="G93" s="304"/>
      <c r="H93" s="304"/>
      <c r="I93" s="356"/>
      <c r="J93" s="356"/>
      <c r="K93" s="356"/>
      <c r="L93" s="356"/>
      <c r="M93" s="349"/>
      <c r="N93" s="365"/>
      <c r="O93" s="383"/>
      <c r="P93" s="368"/>
      <c r="S93" t="s">
        <v>88</v>
      </c>
      <c r="V93" s="34"/>
      <c r="X93" s="175"/>
    </row>
    <row r="94" spans="1:29" ht="19.5" customHeight="1" x14ac:dyDescent="0.2">
      <c r="A94" s="276"/>
      <c r="B94" s="279"/>
      <c r="C94" s="296"/>
      <c r="D94" s="297"/>
      <c r="E94" s="311"/>
      <c r="F94" s="311"/>
      <c r="G94" s="304"/>
      <c r="H94" s="304"/>
      <c r="I94" s="356"/>
      <c r="J94" s="356"/>
      <c r="K94" s="356"/>
      <c r="L94" s="356"/>
      <c r="M94" s="349"/>
      <c r="N94" s="365"/>
      <c r="O94" s="383"/>
      <c r="P94" s="368"/>
      <c r="S94" t="s">
        <v>2125</v>
      </c>
      <c r="V94" s="202" t="s">
        <v>182</v>
      </c>
      <c r="X94" s="175"/>
    </row>
    <row r="95" spans="1:29" ht="19.5" customHeight="1" x14ac:dyDescent="0.2">
      <c r="A95" s="276"/>
      <c r="B95" s="279"/>
      <c r="C95" s="296"/>
      <c r="D95" s="297"/>
      <c r="E95" s="311"/>
      <c r="F95" s="311"/>
      <c r="G95" s="304"/>
      <c r="H95" s="304"/>
      <c r="I95" s="356"/>
      <c r="J95" s="356"/>
      <c r="K95" s="356"/>
      <c r="L95" s="356"/>
      <c r="M95" s="349"/>
      <c r="N95" s="365"/>
      <c r="O95" s="383"/>
      <c r="P95" s="368"/>
      <c r="S95" t="s">
        <v>947</v>
      </c>
      <c r="V95" s="202" t="s">
        <v>182</v>
      </c>
      <c r="W95" s="198" t="s">
        <v>2126</v>
      </c>
      <c r="X95" s="192"/>
      <c r="Y95" s="192"/>
    </row>
    <row r="96" spans="1:29" ht="19.5" customHeight="1" x14ac:dyDescent="0.2">
      <c r="A96" s="277"/>
      <c r="B96" s="280"/>
      <c r="C96" s="298"/>
      <c r="D96" s="299"/>
      <c r="E96" s="312"/>
      <c r="F96" s="312"/>
      <c r="G96" s="305"/>
      <c r="H96" s="305"/>
      <c r="I96" s="357"/>
      <c r="J96" s="357"/>
      <c r="K96" s="357"/>
      <c r="L96" s="357"/>
      <c r="M96" s="350"/>
      <c r="N96" s="366"/>
      <c r="O96" s="384"/>
      <c r="P96" s="369"/>
      <c r="Q96" s="62">
        <v>0.16666666666666666</v>
      </c>
    </row>
    <row r="97" spans="1:29" ht="19.5" customHeight="1" x14ac:dyDescent="0.2">
      <c r="A97" s="275" t="s">
        <v>31</v>
      </c>
      <c r="B97" s="278">
        <f>SUM(B85+1)</f>
        <v>45954</v>
      </c>
      <c r="C97" s="294" t="s">
        <v>2069</v>
      </c>
      <c r="D97" s="295"/>
      <c r="E97" s="300"/>
      <c r="F97" s="300"/>
      <c r="G97" s="303">
        <v>0.33611111111111114</v>
      </c>
      <c r="H97" s="303">
        <v>0.52083333333333337</v>
      </c>
      <c r="I97" s="306">
        <v>0.5625</v>
      </c>
      <c r="J97" s="306">
        <v>0.68888888888888888</v>
      </c>
      <c r="K97" s="300"/>
      <c r="L97" s="300"/>
      <c r="M97" s="263">
        <f>(F114-E114)+(L114-K114)</f>
        <v>0</v>
      </c>
      <c r="N97" s="266">
        <f>(H97-G97)</f>
        <v>0.18472222222222223</v>
      </c>
      <c r="O97" s="269">
        <f>(J97-I97)</f>
        <v>0.12638888888888888</v>
      </c>
      <c r="P97" s="272">
        <f>SUM(M97:O114)</f>
        <v>0.31111111111111112</v>
      </c>
      <c r="R97" t="s">
        <v>1099</v>
      </c>
      <c r="S97" t="s">
        <v>42</v>
      </c>
    </row>
    <row r="98" spans="1:29" ht="19.5" customHeight="1" x14ac:dyDescent="0.2">
      <c r="A98" s="276"/>
      <c r="B98" s="279"/>
      <c r="C98" s="296"/>
      <c r="D98" s="297"/>
      <c r="E98" s="301"/>
      <c r="F98" s="301"/>
      <c r="G98" s="304"/>
      <c r="H98" s="304"/>
      <c r="I98" s="307"/>
      <c r="J98" s="307"/>
      <c r="K98" s="301"/>
      <c r="L98" s="301"/>
      <c r="M98" s="265"/>
      <c r="N98" s="267"/>
      <c r="O98" s="270"/>
      <c r="P98" s="273"/>
      <c r="S98" t="s">
        <v>1100</v>
      </c>
    </row>
    <row r="99" spans="1:29" ht="19.5" customHeight="1" x14ac:dyDescent="0.2">
      <c r="A99" s="276"/>
      <c r="B99" s="279"/>
      <c r="C99" s="296"/>
      <c r="D99" s="297"/>
      <c r="E99" s="301"/>
      <c r="F99" s="301"/>
      <c r="G99" s="304"/>
      <c r="H99" s="304"/>
      <c r="I99" s="307"/>
      <c r="J99" s="307"/>
      <c r="K99" s="301"/>
      <c r="L99" s="301"/>
      <c r="M99" s="265"/>
      <c r="N99" s="267"/>
      <c r="O99" s="270"/>
      <c r="P99" s="273"/>
      <c r="S99" s="34" t="s">
        <v>758</v>
      </c>
      <c r="T99" s="34"/>
      <c r="U99" s="34"/>
      <c r="W99" s="34"/>
    </row>
    <row r="100" spans="1:29" ht="19.5" customHeight="1" x14ac:dyDescent="0.2">
      <c r="A100" s="276"/>
      <c r="B100" s="279"/>
      <c r="C100" s="296"/>
      <c r="D100" s="297"/>
      <c r="E100" s="301"/>
      <c r="F100" s="301"/>
      <c r="G100" s="304"/>
      <c r="H100" s="304"/>
      <c r="I100" s="307"/>
      <c r="J100" s="307"/>
      <c r="K100" s="301"/>
      <c r="L100" s="301"/>
      <c r="M100" s="265"/>
      <c r="N100" s="267"/>
      <c r="O100" s="270"/>
      <c r="P100" s="273"/>
      <c r="S100" s="34"/>
      <c r="T100" s="34" t="s">
        <v>413</v>
      </c>
      <c r="U100" s="314" t="s">
        <v>2124</v>
      </c>
      <c r="V100" s="314"/>
      <c r="W100" s="205" t="s">
        <v>644</v>
      </c>
    </row>
    <row r="101" spans="1:29" ht="19.5" customHeight="1" x14ac:dyDescent="0.2">
      <c r="A101" s="276"/>
      <c r="B101" s="279"/>
      <c r="C101" s="296"/>
      <c r="D101" s="297"/>
      <c r="E101" s="301"/>
      <c r="F101" s="301"/>
      <c r="G101" s="304"/>
      <c r="H101" s="304"/>
      <c r="I101" s="307"/>
      <c r="J101" s="307"/>
      <c r="K101" s="301"/>
      <c r="L101" s="301"/>
      <c r="M101" s="265"/>
      <c r="N101" s="267"/>
      <c r="O101" s="270"/>
      <c r="P101" s="273"/>
      <c r="S101" s="34"/>
      <c r="T101" s="34" t="s">
        <v>631</v>
      </c>
      <c r="U101" s="168"/>
      <c r="V101" s="168"/>
      <c r="W101" s="205" t="s">
        <v>644</v>
      </c>
    </row>
    <row r="102" spans="1:29" ht="19.5" customHeight="1" x14ac:dyDescent="0.2">
      <c r="A102" s="276"/>
      <c r="B102" s="279"/>
      <c r="C102" s="296"/>
      <c r="D102" s="297"/>
      <c r="E102" s="301"/>
      <c r="F102" s="301"/>
      <c r="G102" s="304"/>
      <c r="H102" s="304"/>
      <c r="I102" s="307"/>
      <c r="J102" s="307"/>
      <c r="K102" s="301"/>
      <c r="L102" s="301"/>
      <c r="M102" s="265"/>
      <c r="N102" s="267"/>
      <c r="O102" s="270"/>
      <c r="P102" s="273"/>
      <c r="S102" s="34"/>
      <c r="T102" s="34"/>
      <c r="U102" s="168" t="s">
        <v>2128</v>
      </c>
      <c r="V102" s="168"/>
      <c r="W102" s="34"/>
      <c r="X102" s="240" t="s">
        <v>694</v>
      </c>
      <c r="Y102" s="248">
        <v>1025231</v>
      </c>
      <c r="Z102" s="214" t="s">
        <v>2129</v>
      </c>
      <c r="AA102" s="191"/>
      <c r="AB102" s="191"/>
      <c r="AC102" s="191"/>
    </row>
    <row r="103" spans="1:29" ht="19.5" customHeight="1" x14ac:dyDescent="0.2">
      <c r="A103" s="276"/>
      <c r="B103" s="279"/>
      <c r="C103" s="296"/>
      <c r="D103" s="297"/>
      <c r="E103" s="301"/>
      <c r="F103" s="301"/>
      <c r="G103" s="304"/>
      <c r="H103" s="304"/>
      <c r="I103" s="307"/>
      <c r="J103" s="307"/>
      <c r="K103" s="301"/>
      <c r="L103" s="301"/>
      <c r="M103" s="265"/>
      <c r="N103" s="267"/>
      <c r="O103" s="270"/>
      <c r="P103" s="273"/>
      <c r="S103" s="34" t="s">
        <v>2021</v>
      </c>
      <c r="T103" s="34"/>
      <c r="U103" s="168"/>
      <c r="V103" s="168"/>
      <c r="W103" s="34"/>
      <c r="Y103" s="176"/>
      <c r="Z103" s="34"/>
    </row>
    <row r="104" spans="1:29" ht="19.5" customHeight="1" x14ac:dyDescent="0.2">
      <c r="A104" s="276"/>
      <c r="B104" s="279"/>
      <c r="C104" s="296"/>
      <c r="D104" s="297"/>
      <c r="E104" s="301"/>
      <c r="F104" s="301"/>
      <c r="G104" s="304"/>
      <c r="H104" s="304"/>
      <c r="I104" s="307"/>
      <c r="J104" s="307"/>
      <c r="K104" s="301"/>
      <c r="L104" s="301"/>
      <c r="M104" s="265"/>
      <c r="N104" s="267"/>
      <c r="O104" s="270"/>
      <c r="P104" s="273"/>
      <c r="S104" s="34"/>
      <c r="T104" s="34" t="s">
        <v>928</v>
      </c>
      <c r="U104" s="314" t="s">
        <v>1571</v>
      </c>
      <c r="V104" s="314"/>
      <c r="W104" s="34"/>
      <c r="Y104" s="176"/>
      <c r="Z104" s="34"/>
    </row>
    <row r="105" spans="1:29" ht="19.5" customHeight="1" x14ac:dyDescent="0.2">
      <c r="A105" s="276"/>
      <c r="B105" s="279"/>
      <c r="C105" s="296"/>
      <c r="D105" s="297"/>
      <c r="E105" s="301"/>
      <c r="F105" s="301"/>
      <c r="G105" s="304"/>
      <c r="H105" s="304"/>
      <c r="I105" s="307"/>
      <c r="J105" s="307"/>
      <c r="K105" s="301"/>
      <c r="L105" s="301"/>
      <c r="M105" s="265"/>
      <c r="N105" s="267"/>
      <c r="O105" s="270"/>
      <c r="P105" s="273"/>
      <c r="S105" s="34"/>
      <c r="T105" s="34"/>
      <c r="U105" s="168" t="s">
        <v>2130</v>
      </c>
      <c r="V105" s="168"/>
      <c r="W105" s="205" t="s">
        <v>644</v>
      </c>
      <c r="X105" s="240" t="s">
        <v>694</v>
      </c>
      <c r="Y105" s="248">
        <v>1025232</v>
      </c>
      <c r="Z105" s="214" t="s">
        <v>2109</v>
      </c>
      <c r="AA105" s="191"/>
      <c r="AB105" s="191"/>
    </row>
    <row r="106" spans="1:29" ht="19.5" customHeight="1" x14ac:dyDescent="0.2">
      <c r="A106" s="276"/>
      <c r="B106" s="279"/>
      <c r="C106" s="296"/>
      <c r="D106" s="297"/>
      <c r="E106" s="301"/>
      <c r="F106" s="301"/>
      <c r="G106" s="304"/>
      <c r="H106" s="304"/>
      <c r="I106" s="307"/>
      <c r="J106" s="307"/>
      <c r="K106" s="301"/>
      <c r="L106" s="301"/>
      <c r="M106" s="265"/>
      <c r="N106" s="267"/>
      <c r="O106" s="270"/>
      <c r="P106" s="273"/>
      <c r="R106" s="34" t="s">
        <v>242</v>
      </c>
      <c r="S106" s="193"/>
      <c r="T106" s="34"/>
      <c r="U106" s="168"/>
      <c r="V106" s="168"/>
      <c r="W106" s="34"/>
    </row>
    <row r="107" spans="1:29" ht="19.5" customHeight="1" x14ac:dyDescent="0.2">
      <c r="A107" s="276"/>
      <c r="B107" s="279"/>
      <c r="C107" s="296"/>
      <c r="D107" s="297"/>
      <c r="E107" s="301"/>
      <c r="F107" s="301"/>
      <c r="G107" s="304"/>
      <c r="H107" s="304"/>
      <c r="I107" s="307"/>
      <c r="J107" s="307"/>
      <c r="K107" s="301"/>
      <c r="L107" s="301"/>
      <c r="M107" s="265"/>
      <c r="N107" s="267"/>
      <c r="O107" s="270"/>
      <c r="P107" s="273"/>
      <c r="R107" s="34"/>
      <c r="S107" s="34" t="s">
        <v>612</v>
      </c>
      <c r="T107" s="34"/>
      <c r="U107" s="168"/>
      <c r="V107" s="168"/>
      <c r="W107" s="34"/>
    </row>
    <row r="108" spans="1:29" ht="19.5" customHeight="1" x14ac:dyDescent="0.2">
      <c r="A108" s="276"/>
      <c r="B108" s="279"/>
      <c r="C108" s="296"/>
      <c r="D108" s="297"/>
      <c r="E108" s="301"/>
      <c r="F108" s="301"/>
      <c r="G108" s="304"/>
      <c r="H108" s="304"/>
      <c r="I108" s="307"/>
      <c r="J108" s="307"/>
      <c r="K108" s="301"/>
      <c r="L108" s="301"/>
      <c r="M108" s="265"/>
      <c r="N108" s="267"/>
      <c r="O108" s="270"/>
      <c r="P108" s="273"/>
      <c r="S108" s="34" t="s">
        <v>914</v>
      </c>
      <c r="T108" s="34"/>
      <c r="U108" s="34"/>
      <c r="V108" s="34"/>
      <c r="W108" s="34"/>
    </row>
    <row r="109" spans="1:29" ht="19.5" customHeight="1" x14ac:dyDescent="0.2">
      <c r="A109" s="276"/>
      <c r="B109" s="279"/>
      <c r="C109" s="296"/>
      <c r="D109" s="297"/>
      <c r="E109" s="301"/>
      <c r="F109" s="301"/>
      <c r="G109" s="304"/>
      <c r="H109" s="304"/>
      <c r="I109" s="307"/>
      <c r="J109" s="307"/>
      <c r="K109" s="301"/>
      <c r="L109" s="301"/>
      <c r="M109" s="265"/>
      <c r="N109" s="267"/>
      <c r="O109" s="270"/>
      <c r="P109" s="273"/>
      <c r="S109" s="34"/>
      <c r="T109" s="34" t="s">
        <v>631</v>
      </c>
      <c r="U109" s="314" t="s">
        <v>646</v>
      </c>
      <c r="V109" s="314"/>
      <c r="W109" s="205" t="s">
        <v>644</v>
      </c>
    </row>
    <row r="110" spans="1:29" ht="19.5" customHeight="1" x14ac:dyDescent="0.2">
      <c r="A110" s="276"/>
      <c r="B110" s="279"/>
      <c r="C110" s="296"/>
      <c r="D110" s="297"/>
      <c r="E110" s="301"/>
      <c r="F110" s="301"/>
      <c r="G110" s="304"/>
      <c r="H110" s="304"/>
      <c r="I110" s="307"/>
      <c r="J110" s="307"/>
      <c r="K110" s="301"/>
      <c r="L110" s="301"/>
      <c r="M110" s="265"/>
      <c r="N110" s="267"/>
      <c r="O110" s="270"/>
      <c r="P110" s="273"/>
      <c r="S110" s="34"/>
      <c r="T110" s="34"/>
      <c r="U110" s="168"/>
      <c r="V110" s="168"/>
      <c r="W110" s="34"/>
    </row>
    <row r="111" spans="1:29" ht="19.5" customHeight="1" x14ac:dyDescent="0.2">
      <c r="A111" s="276"/>
      <c r="B111" s="279"/>
      <c r="C111" s="296"/>
      <c r="D111" s="297"/>
      <c r="E111" s="301"/>
      <c r="F111" s="301"/>
      <c r="G111" s="304"/>
      <c r="H111" s="304"/>
      <c r="I111" s="307"/>
      <c r="J111" s="307"/>
      <c r="K111" s="301"/>
      <c r="L111" s="301"/>
      <c r="M111" s="265"/>
      <c r="N111" s="267"/>
      <c r="O111" s="270"/>
      <c r="P111" s="273"/>
      <c r="S111" s="34"/>
      <c r="T111" s="34"/>
      <c r="U111" s="168"/>
      <c r="V111" s="168"/>
      <c r="W111" s="34"/>
    </row>
    <row r="112" spans="1:29" ht="19.5" customHeight="1" x14ac:dyDescent="0.2">
      <c r="A112" s="276"/>
      <c r="B112" s="279"/>
      <c r="C112" s="296"/>
      <c r="D112" s="297"/>
      <c r="E112" s="301"/>
      <c r="F112" s="301"/>
      <c r="G112" s="304"/>
      <c r="H112" s="304"/>
      <c r="I112" s="307"/>
      <c r="J112" s="307"/>
      <c r="K112" s="301"/>
      <c r="L112" s="301"/>
      <c r="M112" s="265"/>
      <c r="N112" s="267"/>
      <c r="O112" s="270"/>
      <c r="P112" s="273"/>
      <c r="S112" s="34"/>
      <c r="T112" s="34"/>
      <c r="U112" s="168"/>
      <c r="V112" s="168"/>
      <c r="W112" s="34"/>
    </row>
    <row r="113" spans="1:23" ht="19.5" customHeight="1" x14ac:dyDescent="0.2">
      <c r="A113" s="276"/>
      <c r="B113" s="279"/>
      <c r="C113" s="296"/>
      <c r="D113" s="297"/>
      <c r="E113" s="301"/>
      <c r="F113" s="301"/>
      <c r="G113" s="304"/>
      <c r="H113" s="304"/>
      <c r="I113" s="307"/>
      <c r="J113" s="307"/>
      <c r="K113" s="301"/>
      <c r="L113" s="301"/>
      <c r="M113" s="265"/>
      <c r="N113" s="267"/>
      <c r="O113" s="270"/>
      <c r="P113" s="273"/>
      <c r="S113" s="34"/>
      <c r="T113" s="34"/>
      <c r="U113" s="168"/>
      <c r="V113" s="168"/>
      <c r="W113" s="34"/>
    </row>
    <row r="114" spans="1:23" ht="19.5" customHeight="1" x14ac:dyDescent="0.2">
      <c r="A114" s="277"/>
      <c r="B114" s="280"/>
      <c r="C114" s="298"/>
      <c r="D114" s="299"/>
      <c r="E114" s="302"/>
      <c r="F114" s="302"/>
      <c r="G114" s="305"/>
      <c r="H114" s="305"/>
      <c r="I114" s="308"/>
      <c r="J114" s="308"/>
      <c r="K114" s="302"/>
      <c r="L114" s="302"/>
      <c r="M114" s="264"/>
      <c r="N114" s="268"/>
      <c r="O114" s="271"/>
      <c r="P114" s="274"/>
      <c r="Q114" s="62">
        <v>0.29166666666666669</v>
      </c>
      <c r="W114" s="34"/>
    </row>
    <row r="115" spans="1:23" ht="19.5" customHeight="1" x14ac:dyDescent="0.2">
      <c r="A115" s="35" t="s">
        <v>34</v>
      </c>
      <c r="B115" s="36">
        <f>SUM(B97+1)</f>
        <v>45955</v>
      </c>
      <c r="C115" s="294"/>
      <c r="D115" s="295"/>
      <c r="E115" s="300"/>
      <c r="F115" s="300"/>
      <c r="G115" s="300"/>
      <c r="H115" s="300"/>
      <c r="I115" s="300"/>
      <c r="J115" s="300"/>
      <c r="K115" s="300"/>
      <c r="L115" s="300"/>
      <c r="M115" s="300"/>
      <c r="N115" s="300"/>
      <c r="O115" s="300"/>
      <c r="P115" s="300"/>
    </row>
    <row r="116" spans="1:23" ht="19.5" customHeight="1" x14ac:dyDescent="0.2">
      <c r="A116" s="37" t="s">
        <v>35</v>
      </c>
      <c r="B116" s="36">
        <f>SUM(B115+1)</f>
        <v>45956</v>
      </c>
      <c r="C116" s="298"/>
      <c r="D116" s="299"/>
      <c r="E116" s="302"/>
      <c r="F116" s="302"/>
      <c r="G116" s="302"/>
      <c r="H116" s="302"/>
      <c r="I116" s="302"/>
      <c r="J116" s="302"/>
      <c r="K116" s="302"/>
      <c r="L116" s="302"/>
      <c r="M116" s="302"/>
      <c r="N116" s="302"/>
      <c r="O116" s="302"/>
      <c r="P116" s="302"/>
    </row>
    <row r="117" spans="1:23" ht="30" customHeight="1" x14ac:dyDescent="0.2">
      <c r="A117" s="38"/>
      <c r="B117" s="38"/>
      <c r="C117" s="38"/>
      <c r="D117" s="38"/>
      <c r="E117" s="39"/>
      <c r="F117" s="40"/>
      <c r="G117" s="40"/>
      <c r="H117" s="38"/>
      <c r="I117" s="38"/>
      <c r="J117" s="38"/>
      <c r="K117" s="41"/>
      <c r="L117" s="41"/>
      <c r="M117" s="41"/>
      <c r="N117" s="38"/>
    </row>
    <row r="118" spans="1:23" ht="30.75" customHeight="1" x14ac:dyDescent="0.2">
      <c r="A118" s="38"/>
      <c r="B118" s="38"/>
      <c r="C118" s="38"/>
      <c r="D118" s="38"/>
      <c r="F118" s="38"/>
      <c r="G118" s="38"/>
      <c r="H118" s="38"/>
      <c r="I118" s="38"/>
      <c r="J118" s="281" t="s">
        <v>36</v>
      </c>
      <c r="K118" s="281"/>
      <c r="L118" s="281"/>
      <c r="M118" s="108">
        <f>SUM(M9+M37+M67+M85+M97+M115+M116)</f>
        <v>0</v>
      </c>
      <c r="N118" s="110">
        <f>SUM(N9+N37+N67+N85+N97+N115+N116)</f>
        <v>0.93888888888888911</v>
      </c>
      <c r="O118" s="109">
        <f>SUM(O9+O37+O67+O85+O97+O115+O116)</f>
        <v>0.69374999999999998</v>
      </c>
      <c r="P118" s="111">
        <f>SUM(P9+P37+P67+P85+P97+P115+P116)</f>
        <v>1.632638888888889</v>
      </c>
    </row>
    <row r="119" spans="1:23" ht="30.75" customHeight="1" x14ac:dyDescent="0.2">
      <c r="A119" s="38"/>
      <c r="B119" s="38"/>
      <c r="C119" s="38"/>
      <c r="D119" s="38"/>
      <c r="F119" s="38"/>
      <c r="G119" s="38"/>
      <c r="H119" s="38"/>
      <c r="I119" s="38"/>
      <c r="J119" s="281" t="s">
        <v>37</v>
      </c>
      <c r="K119" s="281"/>
      <c r="L119" s="282"/>
      <c r="M119" s="42"/>
      <c r="N119" s="51">
        <f>SUM(Q9:Q116)</f>
        <v>1.3333333333333335</v>
      </c>
      <c r="O119" s="43"/>
      <c r="P119" s="58"/>
      <c r="Q119" s="63"/>
      <c r="R119" s="58"/>
    </row>
    <row r="120" spans="1:23" ht="30.75" customHeight="1" x14ac:dyDescent="0.2">
      <c r="A120" s="38"/>
      <c r="B120" s="38"/>
      <c r="C120" s="38"/>
      <c r="D120" s="38"/>
      <c r="F120" s="38"/>
      <c r="G120" s="38"/>
      <c r="H120" s="38"/>
      <c r="I120" s="38"/>
      <c r="J120" s="281" t="s">
        <v>38</v>
      </c>
      <c r="K120" s="281"/>
      <c r="L120" s="282"/>
      <c r="M120" s="42"/>
      <c r="N120" s="51">
        <f>SUM(P118-N119)</f>
        <v>0.29930555555555549</v>
      </c>
      <c r="O120" s="43"/>
      <c r="Q120" s="64"/>
    </row>
    <row r="121" spans="1:23" ht="30.75" customHeight="1" x14ac:dyDescent="0.2">
      <c r="A121" s="38"/>
      <c r="B121" s="38"/>
      <c r="C121" s="38"/>
      <c r="D121" s="38"/>
      <c r="F121" s="38"/>
      <c r="G121" s="38"/>
      <c r="H121" s="38"/>
      <c r="I121" s="38"/>
      <c r="J121" s="281" t="s">
        <v>39</v>
      </c>
      <c r="K121" s="281"/>
      <c r="L121" s="282"/>
      <c r="M121" s="42"/>
      <c r="N121" s="51">
        <f>'SEM42'!O106</f>
        <v>13.62777777777778</v>
      </c>
      <c r="O121" s="43"/>
      <c r="R121" s="54"/>
    </row>
    <row r="122" spans="1:23" ht="30.75" customHeight="1" x14ac:dyDescent="0.2">
      <c r="H122" s="38"/>
      <c r="I122" s="38"/>
      <c r="J122" s="281" t="s">
        <v>40</v>
      </c>
      <c r="K122" s="281"/>
      <c r="L122" s="282"/>
      <c r="M122" s="44"/>
      <c r="N122" s="52">
        <f>N120+N121</f>
        <v>13.927083333333336</v>
      </c>
      <c r="O122" s="45"/>
    </row>
    <row r="129" spans="6:9" x14ac:dyDescent="0.2">
      <c r="F129" s="38"/>
      <c r="G129" s="38"/>
      <c r="H129" s="38"/>
      <c r="I129" s="38"/>
    </row>
    <row r="130" spans="6:9" x14ac:dyDescent="0.2">
      <c r="F130" s="38"/>
      <c r="G130" s="38"/>
      <c r="H130" s="38"/>
      <c r="I130" s="38"/>
    </row>
    <row r="131" spans="6:9" x14ac:dyDescent="0.2">
      <c r="F131" s="38"/>
      <c r="G131" s="38"/>
      <c r="H131" s="38"/>
      <c r="I131" s="38"/>
    </row>
    <row r="132" spans="6:9" x14ac:dyDescent="0.2">
      <c r="F132" s="38"/>
      <c r="G132" s="38"/>
      <c r="H132" s="38"/>
      <c r="I132" s="38"/>
    </row>
    <row r="133" spans="6:9" x14ac:dyDescent="0.2">
      <c r="F133" s="38"/>
      <c r="G133" s="38"/>
      <c r="H133" s="38"/>
      <c r="I133" s="38"/>
    </row>
    <row r="134" spans="6:9" x14ac:dyDescent="0.2">
      <c r="F134" s="38"/>
      <c r="G134" s="38"/>
      <c r="H134" s="38"/>
      <c r="I134" s="38"/>
    </row>
  </sheetData>
  <mergeCells count="116">
    <mergeCell ref="U109:V109"/>
    <mergeCell ref="U104:V104"/>
    <mergeCell ref="N115:N116"/>
    <mergeCell ref="O115:O116"/>
    <mergeCell ref="P115:P116"/>
    <mergeCell ref="I115:I116"/>
    <mergeCell ref="J115:J116"/>
    <mergeCell ref="K115:K116"/>
    <mergeCell ref="L115:L116"/>
    <mergeCell ref="M115:M116"/>
    <mergeCell ref="Q6:Q7"/>
    <mergeCell ref="C115:D116"/>
    <mergeCell ref="E115:E116"/>
    <mergeCell ref="F115:F116"/>
    <mergeCell ref="G115:G116"/>
    <mergeCell ref="H115:H116"/>
    <mergeCell ref="K85:K96"/>
    <mergeCell ref="K97:K114"/>
    <mergeCell ref="E85:E96"/>
    <mergeCell ref="F85:F96"/>
    <mergeCell ref="F97:F114"/>
    <mergeCell ref="E97:E114"/>
    <mergeCell ref="H85:H96"/>
    <mergeCell ref="H97:H114"/>
    <mergeCell ref="C85:D96"/>
    <mergeCell ref="C97:D114"/>
    <mergeCell ref="G85:G96"/>
    <mergeCell ref="G97:G114"/>
    <mergeCell ref="J9:J36"/>
    <mergeCell ref="J37:J66"/>
    <mergeCell ref="J67:J84"/>
    <mergeCell ref="J85:J96"/>
    <mergeCell ref="J97:J114"/>
    <mergeCell ref="L9:L36"/>
    <mergeCell ref="A1:N1"/>
    <mergeCell ref="G6:H6"/>
    <mergeCell ref="I6:J6"/>
    <mergeCell ref="K6:L6"/>
    <mergeCell ref="M6:P6"/>
    <mergeCell ref="C9:D36"/>
    <mergeCell ref="C37:D66"/>
    <mergeCell ref="C67:D84"/>
    <mergeCell ref="H9:H36"/>
    <mergeCell ref="H37:H66"/>
    <mergeCell ref="H67:H84"/>
    <mergeCell ref="G67:G84"/>
    <mergeCell ref="K9:K36"/>
    <mergeCell ref="K37:K66"/>
    <mergeCell ref="K67:K84"/>
    <mergeCell ref="E9:E36"/>
    <mergeCell ref="E37:E66"/>
    <mergeCell ref="F9:F36"/>
    <mergeCell ref="F37:F66"/>
    <mergeCell ref="E67:E84"/>
    <mergeCell ref="F67:F84"/>
    <mergeCell ref="G9:G36"/>
    <mergeCell ref="G37:G66"/>
    <mergeCell ref="L37:L66"/>
    <mergeCell ref="J122:L122"/>
    <mergeCell ref="J118:L118"/>
    <mergeCell ref="J119:L119"/>
    <mergeCell ref="J120:L120"/>
    <mergeCell ref="J121:L121"/>
    <mergeCell ref="A97:A114"/>
    <mergeCell ref="B9:B36"/>
    <mergeCell ref="B37:B66"/>
    <mergeCell ref="B67:B84"/>
    <mergeCell ref="B85:B96"/>
    <mergeCell ref="B97:B114"/>
    <mergeCell ref="A9:A36"/>
    <mergeCell ref="A37:A66"/>
    <mergeCell ref="A67:A84"/>
    <mergeCell ref="A85:A96"/>
    <mergeCell ref="I9:I36"/>
    <mergeCell ref="I37:I66"/>
    <mergeCell ref="I67:I84"/>
    <mergeCell ref="I85:I96"/>
    <mergeCell ref="I97:I114"/>
    <mergeCell ref="L67:L84"/>
    <mergeCell ref="L85:L96"/>
    <mergeCell ref="L97:L114"/>
    <mergeCell ref="U82:V82"/>
    <mergeCell ref="U73:V73"/>
    <mergeCell ref="M9:M36"/>
    <mergeCell ref="N9:N36"/>
    <mergeCell ref="O9:O36"/>
    <mergeCell ref="P9:P36"/>
    <mergeCell ref="M37:M66"/>
    <mergeCell ref="N37:N66"/>
    <mergeCell ref="O37:O66"/>
    <mergeCell ref="P37:P66"/>
    <mergeCell ref="U30:V30"/>
    <mergeCell ref="U88:V88"/>
    <mergeCell ref="U100:V100"/>
    <mergeCell ref="T56:U56"/>
    <mergeCell ref="V45:W45"/>
    <mergeCell ref="V46:W46"/>
    <mergeCell ref="V47:W47"/>
    <mergeCell ref="V48:W48"/>
    <mergeCell ref="M97:M114"/>
    <mergeCell ref="N97:N114"/>
    <mergeCell ref="O97:O114"/>
    <mergeCell ref="P97:P114"/>
    <mergeCell ref="M67:M84"/>
    <mergeCell ref="N67:N84"/>
    <mergeCell ref="O67:O84"/>
    <mergeCell ref="P67:P84"/>
    <mergeCell ref="M85:M96"/>
    <mergeCell ref="N85:N96"/>
    <mergeCell ref="O85:O96"/>
    <mergeCell ref="P85:P96"/>
    <mergeCell ref="U77:V77"/>
    <mergeCell ref="U78:V78"/>
    <mergeCell ref="U79:V79"/>
    <mergeCell ref="U80:V80"/>
    <mergeCell ref="U81:V81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3" orientation="landscape" r:id="rId1"/>
  <headerFooter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Feuil82">
    <pageSetUpPr fitToPage="1"/>
  </sheetPr>
  <dimension ref="A1:AF134"/>
  <sheetViews>
    <sheetView topLeftCell="A5" zoomScale="90" workbookViewId="0">
      <selection activeCell="U74" sqref="U74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2.85546875" customWidth="1"/>
    <col min="20" max="20" width="17" customWidth="1"/>
    <col min="23" max="23" width="18" customWidth="1"/>
    <col min="24" max="24" width="16.5703125" customWidth="1"/>
  </cols>
  <sheetData>
    <row r="1" spans="1:29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9" ht="60.6" hidden="1" customHeight="1" x14ac:dyDescent="0.2"/>
    <row r="3" spans="1:29" s="3" customFormat="1" ht="12.75" customHeight="1" x14ac:dyDescent="0.2">
      <c r="K3" s="4"/>
      <c r="L3" s="4"/>
      <c r="M3" s="4"/>
      <c r="O3" s="5"/>
      <c r="P3" s="5"/>
      <c r="Q3" s="60"/>
    </row>
    <row r="4" spans="1:29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9" ht="39" customHeight="1" x14ac:dyDescent="0.2">
      <c r="A5" s="12" t="s">
        <v>127</v>
      </c>
      <c r="B5" s="13" t="s">
        <v>3</v>
      </c>
      <c r="C5" s="14">
        <f>SUM('SEM43'!B116+1)</f>
        <v>45957</v>
      </c>
      <c r="D5" s="15" t="s">
        <v>4</v>
      </c>
      <c r="E5" s="16">
        <f>SUM(B116)</f>
        <v>45963</v>
      </c>
      <c r="F5" s="17"/>
      <c r="G5" s="17"/>
      <c r="H5" s="17"/>
      <c r="I5" s="17"/>
      <c r="J5" s="17"/>
      <c r="K5" s="18"/>
      <c r="L5" s="18"/>
      <c r="P5" s="19"/>
    </row>
    <row r="6" spans="1:29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9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9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9" ht="19.5" customHeight="1" x14ac:dyDescent="0.2">
      <c r="A9" s="275" t="s">
        <v>20</v>
      </c>
      <c r="B9" s="278">
        <f>SUM(C5)</f>
        <v>45957</v>
      </c>
      <c r="C9" s="294" t="s">
        <v>2144</v>
      </c>
      <c r="D9" s="295"/>
      <c r="E9" s="300"/>
      <c r="F9" s="300"/>
      <c r="G9" s="303">
        <v>0.33611111111111114</v>
      </c>
      <c r="H9" s="303">
        <v>0.52083333333333337</v>
      </c>
      <c r="I9" s="306">
        <v>0.5625</v>
      </c>
      <c r="J9" s="306">
        <v>0.72916666666666663</v>
      </c>
      <c r="K9" s="300"/>
      <c r="L9" s="300"/>
      <c r="M9" s="263">
        <f>(F40-E40)+(L40-K40)</f>
        <v>0</v>
      </c>
      <c r="N9" s="266">
        <f>(H9-G9)</f>
        <v>0.18472222222222223</v>
      </c>
      <c r="O9" s="269">
        <f>(J9-I9)</f>
        <v>0.16666666666666663</v>
      </c>
      <c r="P9" s="272">
        <f>SUM(M9:O40)</f>
        <v>0.35138888888888886</v>
      </c>
      <c r="R9" s="34" t="s">
        <v>1099</v>
      </c>
      <c r="S9" s="34" t="s">
        <v>28</v>
      </c>
      <c r="T9" s="34"/>
    </row>
    <row r="10" spans="1:29" ht="19.5" customHeight="1" x14ac:dyDescent="0.2">
      <c r="A10" s="276"/>
      <c r="B10" s="279"/>
      <c r="C10" s="296"/>
      <c r="D10" s="297"/>
      <c r="E10" s="301"/>
      <c r="F10" s="301"/>
      <c r="G10" s="304"/>
      <c r="H10" s="304"/>
      <c r="I10" s="307"/>
      <c r="J10" s="307"/>
      <c r="K10" s="301"/>
      <c r="L10" s="301"/>
      <c r="M10" s="265"/>
      <c r="N10" s="267"/>
      <c r="O10" s="270"/>
      <c r="P10" s="273"/>
      <c r="R10" s="34"/>
      <c r="S10" t="s">
        <v>1100</v>
      </c>
    </row>
    <row r="11" spans="1:29" ht="19.5" customHeight="1" x14ac:dyDescent="0.2">
      <c r="A11" s="276"/>
      <c r="B11" s="279"/>
      <c r="C11" s="296"/>
      <c r="D11" s="297"/>
      <c r="E11" s="301"/>
      <c r="F11" s="301"/>
      <c r="G11" s="304"/>
      <c r="H11" s="304"/>
      <c r="I11" s="307"/>
      <c r="J11" s="307"/>
      <c r="K11" s="301"/>
      <c r="L11" s="301"/>
      <c r="M11" s="265"/>
      <c r="N11" s="267"/>
      <c r="O11" s="270"/>
      <c r="P11" s="273"/>
      <c r="R11" s="34"/>
      <c r="S11" s="34" t="s">
        <v>758</v>
      </c>
      <c r="T11" s="34"/>
      <c r="U11" s="34"/>
      <c r="W11" s="34"/>
    </row>
    <row r="12" spans="1:29" ht="19.5" customHeight="1" x14ac:dyDescent="0.2">
      <c r="A12" s="276"/>
      <c r="B12" s="279"/>
      <c r="C12" s="296"/>
      <c r="D12" s="297"/>
      <c r="E12" s="301"/>
      <c r="F12" s="301"/>
      <c r="G12" s="304"/>
      <c r="H12" s="304"/>
      <c r="I12" s="307"/>
      <c r="J12" s="307"/>
      <c r="K12" s="301"/>
      <c r="L12" s="301"/>
      <c r="M12" s="265"/>
      <c r="N12" s="267"/>
      <c r="O12" s="270"/>
      <c r="P12" s="273"/>
      <c r="S12" s="34"/>
      <c r="T12" s="34" t="s">
        <v>413</v>
      </c>
      <c r="U12" s="314" t="s">
        <v>2124</v>
      </c>
      <c r="V12" s="314"/>
      <c r="W12" s="205" t="s">
        <v>644</v>
      </c>
    </row>
    <row r="13" spans="1:29" ht="19.5" customHeight="1" x14ac:dyDescent="0.2">
      <c r="A13" s="276"/>
      <c r="B13" s="279"/>
      <c r="C13" s="296"/>
      <c r="D13" s="297"/>
      <c r="E13" s="301"/>
      <c r="F13" s="301"/>
      <c r="G13" s="304"/>
      <c r="H13" s="304"/>
      <c r="I13" s="307"/>
      <c r="J13" s="307"/>
      <c r="K13" s="301"/>
      <c r="L13" s="301"/>
      <c r="M13" s="265"/>
      <c r="N13" s="267"/>
      <c r="O13" s="270"/>
      <c r="P13" s="273"/>
      <c r="S13" s="34"/>
      <c r="T13" s="34" t="s">
        <v>631</v>
      </c>
      <c r="U13" s="168"/>
      <c r="V13" s="168"/>
      <c r="W13" s="202" t="s">
        <v>182</v>
      </c>
      <c r="X13" s="240" t="s">
        <v>694</v>
      </c>
      <c r="Y13" s="248">
        <v>1025129</v>
      </c>
      <c r="Z13" s="214" t="s">
        <v>1331</v>
      </c>
      <c r="AA13" s="191"/>
      <c r="AB13" s="191"/>
    </row>
    <row r="14" spans="1:29" ht="19.5" customHeight="1" x14ac:dyDescent="0.2">
      <c r="A14" s="276"/>
      <c r="B14" s="279"/>
      <c r="C14" s="296"/>
      <c r="D14" s="297"/>
      <c r="E14" s="301"/>
      <c r="F14" s="301"/>
      <c r="G14" s="304"/>
      <c r="H14" s="304"/>
      <c r="I14" s="307"/>
      <c r="J14" s="307"/>
      <c r="K14" s="301"/>
      <c r="L14" s="301"/>
      <c r="M14" s="265"/>
      <c r="N14" s="267"/>
      <c r="O14" s="270"/>
      <c r="P14" s="273"/>
      <c r="S14" s="34"/>
      <c r="T14" s="34"/>
      <c r="U14" s="168" t="s">
        <v>2128</v>
      </c>
      <c r="V14" s="168"/>
      <c r="W14" s="202" t="s">
        <v>182</v>
      </c>
      <c r="X14" s="240" t="s">
        <v>694</v>
      </c>
      <c r="Y14" s="248">
        <v>1025231</v>
      </c>
      <c r="Z14" s="214" t="s">
        <v>2129</v>
      </c>
      <c r="AA14" s="191"/>
      <c r="AB14" s="191"/>
      <c r="AC14" s="191"/>
    </row>
    <row r="15" spans="1:29" ht="19.5" customHeight="1" x14ac:dyDescent="0.2">
      <c r="A15" s="276"/>
      <c r="B15" s="279"/>
      <c r="C15" s="296"/>
      <c r="D15" s="297"/>
      <c r="E15" s="301"/>
      <c r="F15" s="301"/>
      <c r="G15" s="304"/>
      <c r="H15" s="304"/>
      <c r="I15" s="307"/>
      <c r="J15" s="307"/>
      <c r="K15" s="301"/>
      <c r="L15" s="301"/>
      <c r="M15" s="265"/>
      <c r="N15" s="267"/>
      <c r="O15" s="270"/>
      <c r="P15" s="273"/>
      <c r="R15" s="34" t="s">
        <v>145</v>
      </c>
      <c r="S15" s="34" t="s">
        <v>24</v>
      </c>
      <c r="T15" s="34"/>
      <c r="U15" s="168"/>
      <c r="V15" s="168"/>
      <c r="W15" s="34"/>
    </row>
    <row r="16" spans="1:29" ht="19.5" customHeight="1" x14ac:dyDescent="0.2">
      <c r="A16" s="276"/>
      <c r="B16" s="279"/>
      <c r="C16" s="296"/>
      <c r="D16" s="297"/>
      <c r="E16" s="301"/>
      <c r="F16" s="301"/>
      <c r="G16" s="304"/>
      <c r="H16" s="304"/>
      <c r="I16" s="307"/>
      <c r="J16" s="307"/>
      <c r="K16" s="301"/>
      <c r="L16" s="301"/>
      <c r="M16" s="265"/>
      <c r="N16" s="267"/>
      <c r="O16" s="270"/>
      <c r="P16" s="273"/>
      <c r="S16" s="34" t="s">
        <v>189</v>
      </c>
      <c r="T16" s="34"/>
      <c r="U16" s="168"/>
      <c r="V16" s="168"/>
      <c r="W16" s="34"/>
    </row>
    <row r="17" spans="1:29" ht="19.5" customHeight="1" x14ac:dyDescent="0.2">
      <c r="A17" s="276"/>
      <c r="B17" s="279"/>
      <c r="C17" s="296"/>
      <c r="D17" s="297"/>
      <c r="E17" s="301"/>
      <c r="F17" s="301"/>
      <c r="G17" s="304"/>
      <c r="H17" s="304"/>
      <c r="I17" s="307"/>
      <c r="J17" s="307"/>
      <c r="K17" s="301"/>
      <c r="L17" s="301"/>
      <c r="M17" s="265"/>
      <c r="N17" s="267"/>
      <c r="O17" s="270"/>
      <c r="P17" s="273"/>
      <c r="S17" s="34"/>
      <c r="T17" s="34" t="s">
        <v>2131</v>
      </c>
      <c r="U17" s="168"/>
      <c r="V17" s="168"/>
      <c r="W17" s="34"/>
      <c r="X17" s="205" t="s">
        <v>644</v>
      </c>
      <c r="Y17" s="240" t="s">
        <v>694</v>
      </c>
      <c r="Z17" s="248">
        <v>1025171</v>
      </c>
      <c r="AA17" s="198" t="s">
        <v>2142</v>
      </c>
      <c r="AB17" s="192"/>
    </row>
    <row r="18" spans="1:29" ht="19.5" customHeight="1" x14ac:dyDescent="0.2">
      <c r="A18" s="276"/>
      <c r="B18" s="279"/>
      <c r="C18" s="296"/>
      <c r="D18" s="297"/>
      <c r="E18" s="301"/>
      <c r="F18" s="301"/>
      <c r="G18" s="304"/>
      <c r="H18" s="304"/>
      <c r="I18" s="307"/>
      <c r="J18" s="307"/>
      <c r="K18" s="301"/>
      <c r="L18" s="301"/>
      <c r="M18" s="265"/>
      <c r="N18" s="267"/>
      <c r="O18" s="270"/>
      <c r="P18" s="273"/>
      <c r="S18" s="34"/>
      <c r="T18" s="34" t="s">
        <v>220</v>
      </c>
      <c r="U18" s="314" t="s">
        <v>2132</v>
      </c>
      <c r="V18" s="314"/>
      <c r="W18" s="205" t="s">
        <v>644</v>
      </c>
    </row>
    <row r="19" spans="1:29" ht="19.5" customHeight="1" x14ac:dyDescent="0.2">
      <c r="A19" s="276"/>
      <c r="B19" s="279"/>
      <c r="C19" s="296"/>
      <c r="D19" s="297"/>
      <c r="E19" s="301"/>
      <c r="F19" s="301"/>
      <c r="G19" s="304"/>
      <c r="H19" s="304"/>
      <c r="I19" s="307"/>
      <c r="J19" s="307"/>
      <c r="K19" s="301"/>
      <c r="L19" s="301"/>
      <c r="M19" s="265"/>
      <c r="N19" s="267"/>
      <c r="O19" s="270"/>
      <c r="P19" s="273"/>
      <c r="S19" s="34"/>
      <c r="T19" s="34" t="s">
        <v>238</v>
      </c>
      <c r="U19" s="314" t="s">
        <v>2137</v>
      </c>
      <c r="V19" s="314"/>
      <c r="W19" s="205" t="s">
        <v>644</v>
      </c>
    </row>
    <row r="20" spans="1:29" ht="19.5" customHeight="1" x14ac:dyDescent="0.2">
      <c r="A20" s="276"/>
      <c r="B20" s="279"/>
      <c r="C20" s="296"/>
      <c r="D20" s="297"/>
      <c r="E20" s="301"/>
      <c r="F20" s="301"/>
      <c r="G20" s="304"/>
      <c r="H20" s="304"/>
      <c r="I20" s="307"/>
      <c r="J20" s="307"/>
      <c r="K20" s="301"/>
      <c r="L20" s="301"/>
      <c r="M20" s="265"/>
      <c r="N20" s="267"/>
      <c r="O20" s="270"/>
      <c r="P20" s="273"/>
      <c r="S20" s="34"/>
      <c r="T20" s="34" t="s">
        <v>2133</v>
      </c>
      <c r="U20" s="314" t="s">
        <v>2138</v>
      </c>
      <c r="V20" s="314"/>
      <c r="W20" s="205" t="s">
        <v>644</v>
      </c>
    </row>
    <row r="21" spans="1:29" ht="19.5" customHeight="1" x14ac:dyDescent="0.2">
      <c r="A21" s="276"/>
      <c r="B21" s="279"/>
      <c r="C21" s="296"/>
      <c r="D21" s="297"/>
      <c r="E21" s="301"/>
      <c r="F21" s="301"/>
      <c r="G21" s="304"/>
      <c r="H21" s="304"/>
      <c r="I21" s="307"/>
      <c r="J21" s="307"/>
      <c r="K21" s="301"/>
      <c r="L21" s="301"/>
      <c r="M21" s="265"/>
      <c r="N21" s="267"/>
      <c r="O21" s="270"/>
      <c r="P21" s="273"/>
      <c r="S21" s="34"/>
      <c r="T21" s="34" t="s">
        <v>819</v>
      </c>
      <c r="U21" s="314" t="s">
        <v>2139</v>
      </c>
      <c r="V21" s="314"/>
      <c r="W21" s="205" t="s">
        <v>644</v>
      </c>
    </row>
    <row r="22" spans="1:29" ht="19.5" customHeight="1" x14ac:dyDescent="0.2">
      <c r="A22" s="276"/>
      <c r="B22" s="279"/>
      <c r="C22" s="296"/>
      <c r="D22" s="297"/>
      <c r="E22" s="301"/>
      <c r="F22" s="301"/>
      <c r="G22" s="304"/>
      <c r="H22" s="304"/>
      <c r="I22" s="307"/>
      <c r="J22" s="307"/>
      <c r="K22" s="301"/>
      <c r="L22" s="301"/>
      <c r="M22" s="265"/>
      <c r="N22" s="267"/>
      <c r="O22" s="270"/>
      <c r="P22" s="273"/>
      <c r="S22" s="34"/>
      <c r="T22" s="34" t="s">
        <v>2134</v>
      </c>
      <c r="U22" s="314" t="s">
        <v>293</v>
      </c>
      <c r="V22" s="314"/>
      <c r="W22" s="205" t="s">
        <v>644</v>
      </c>
    </row>
    <row r="23" spans="1:29" ht="19.5" customHeight="1" x14ac:dyDescent="0.2">
      <c r="A23" s="276"/>
      <c r="B23" s="279"/>
      <c r="C23" s="296"/>
      <c r="D23" s="297"/>
      <c r="E23" s="301"/>
      <c r="F23" s="301"/>
      <c r="G23" s="304"/>
      <c r="H23" s="304"/>
      <c r="I23" s="307"/>
      <c r="J23" s="307"/>
      <c r="K23" s="301"/>
      <c r="L23" s="301"/>
      <c r="M23" s="265"/>
      <c r="N23" s="267"/>
      <c r="O23" s="270"/>
      <c r="P23" s="273"/>
      <c r="S23" s="34"/>
      <c r="T23" s="34" t="s">
        <v>2135</v>
      </c>
      <c r="U23" s="314" t="s">
        <v>2140</v>
      </c>
      <c r="V23" s="314"/>
      <c r="W23" s="205" t="s">
        <v>644</v>
      </c>
    </row>
    <row r="24" spans="1:29" ht="19.5" customHeight="1" x14ac:dyDescent="0.2">
      <c r="A24" s="276"/>
      <c r="B24" s="279"/>
      <c r="C24" s="296"/>
      <c r="D24" s="297"/>
      <c r="E24" s="301"/>
      <c r="F24" s="301"/>
      <c r="G24" s="304"/>
      <c r="H24" s="304"/>
      <c r="I24" s="307"/>
      <c r="J24" s="307"/>
      <c r="K24" s="301"/>
      <c r="L24" s="301"/>
      <c r="M24" s="265"/>
      <c r="N24" s="267"/>
      <c r="O24" s="270"/>
      <c r="P24" s="273"/>
      <c r="S24" s="34"/>
      <c r="T24" s="34" t="s">
        <v>2136</v>
      </c>
      <c r="U24" s="314" t="s">
        <v>989</v>
      </c>
      <c r="V24" s="314"/>
      <c r="W24" s="214" t="s">
        <v>2141</v>
      </c>
      <c r="X24" s="191"/>
    </row>
    <row r="25" spans="1:29" ht="19.5" customHeight="1" x14ac:dyDescent="0.2">
      <c r="A25" s="276"/>
      <c r="B25" s="279"/>
      <c r="C25" s="296"/>
      <c r="D25" s="297"/>
      <c r="E25" s="301"/>
      <c r="F25" s="301"/>
      <c r="G25" s="304"/>
      <c r="H25" s="304"/>
      <c r="I25" s="307"/>
      <c r="J25" s="307"/>
      <c r="K25" s="301"/>
      <c r="L25" s="301"/>
      <c r="M25" s="265"/>
      <c r="N25" s="267"/>
      <c r="O25" s="270"/>
      <c r="P25" s="273"/>
      <c r="R25" s="34" t="s">
        <v>171</v>
      </c>
      <c r="S25" s="34" t="s">
        <v>28</v>
      </c>
      <c r="T25" s="34"/>
      <c r="U25" s="168"/>
      <c r="V25" s="168"/>
      <c r="W25" s="34"/>
    </row>
    <row r="26" spans="1:29" ht="19.5" customHeight="1" x14ac:dyDescent="0.2">
      <c r="A26" s="276"/>
      <c r="B26" s="279"/>
      <c r="C26" s="296"/>
      <c r="D26" s="297"/>
      <c r="E26" s="301"/>
      <c r="F26" s="301"/>
      <c r="G26" s="304"/>
      <c r="H26" s="304"/>
      <c r="I26" s="307"/>
      <c r="J26" s="307"/>
      <c r="K26" s="301"/>
      <c r="L26" s="301"/>
      <c r="M26" s="265"/>
      <c r="N26" s="267"/>
      <c r="O26" s="270"/>
      <c r="P26" s="273"/>
      <c r="S26" s="34" t="s">
        <v>179</v>
      </c>
      <c r="T26" s="34"/>
      <c r="U26" s="168"/>
      <c r="V26" s="168"/>
      <c r="W26" s="34"/>
    </row>
    <row r="27" spans="1:29" ht="19.5" customHeight="1" x14ac:dyDescent="0.2">
      <c r="A27" s="276"/>
      <c r="B27" s="279"/>
      <c r="C27" s="296"/>
      <c r="D27" s="297"/>
      <c r="E27" s="301"/>
      <c r="F27" s="301"/>
      <c r="G27" s="304"/>
      <c r="H27" s="304"/>
      <c r="I27" s="307"/>
      <c r="J27" s="307"/>
      <c r="K27" s="301"/>
      <c r="L27" s="301"/>
      <c r="M27" s="265"/>
      <c r="N27" s="267"/>
      <c r="O27" s="270"/>
      <c r="P27" s="273"/>
      <c r="S27" s="34"/>
      <c r="T27" s="34" t="s">
        <v>2143</v>
      </c>
      <c r="U27" s="168"/>
      <c r="V27" s="168"/>
      <c r="W27" s="34"/>
      <c r="X27" s="202" t="s">
        <v>182</v>
      </c>
    </row>
    <row r="28" spans="1:29" ht="19.5" customHeight="1" x14ac:dyDescent="0.2">
      <c r="A28" s="276"/>
      <c r="B28" s="279"/>
      <c r="C28" s="296"/>
      <c r="D28" s="297"/>
      <c r="E28" s="301"/>
      <c r="F28" s="301"/>
      <c r="G28" s="304"/>
      <c r="H28" s="304"/>
      <c r="I28" s="307"/>
      <c r="J28" s="307"/>
      <c r="K28" s="301"/>
      <c r="L28" s="301"/>
      <c r="M28" s="265"/>
      <c r="N28" s="267"/>
      <c r="O28" s="270"/>
      <c r="P28" s="273"/>
      <c r="S28" s="34"/>
      <c r="T28" s="34" t="s">
        <v>2147</v>
      </c>
      <c r="U28" s="168"/>
      <c r="V28" s="168"/>
      <c r="W28" s="34"/>
      <c r="X28" s="202" t="s">
        <v>182</v>
      </c>
      <c r="Y28" s="240" t="s">
        <v>694</v>
      </c>
      <c r="Z28" s="248">
        <v>1025243</v>
      </c>
      <c r="AA28" s="214" t="s">
        <v>1331</v>
      </c>
      <c r="AB28" s="191"/>
      <c r="AC28" s="191"/>
    </row>
    <row r="29" spans="1:29" ht="19.5" customHeight="1" x14ac:dyDescent="0.2">
      <c r="A29" s="276"/>
      <c r="B29" s="279"/>
      <c r="C29" s="296"/>
      <c r="D29" s="297"/>
      <c r="E29" s="301"/>
      <c r="F29" s="301"/>
      <c r="G29" s="304"/>
      <c r="H29" s="304"/>
      <c r="I29" s="307"/>
      <c r="J29" s="307"/>
      <c r="K29" s="301"/>
      <c r="L29" s="301"/>
      <c r="M29" s="265"/>
      <c r="N29" s="267"/>
      <c r="O29" s="270"/>
      <c r="P29" s="273"/>
      <c r="R29" s="34" t="s">
        <v>448</v>
      </c>
      <c r="S29" s="34" t="s">
        <v>24</v>
      </c>
      <c r="T29" s="34"/>
      <c r="U29" s="168"/>
      <c r="V29" s="168"/>
      <c r="W29" s="34"/>
      <c r="X29" s="34"/>
    </row>
    <row r="30" spans="1:29" ht="19.5" customHeight="1" x14ac:dyDescent="0.2">
      <c r="A30" s="276"/>
      <c r="B30" s="279"/>
      <c r="C30" s="296"/>
      <c r="D30" s="297"/>
      <c r="E30" s="301"/>
      <c r="F30" s="301"/>
      <c r="G30" s="304"/>
      <c r="H30" s="304"/>
      <c r="I30" s="307"/>
      <c r="J30" s="307"/>
      <c r="K30" s="301"/>
      <c r="L30" s="301"/>
      <c r="M30" s="265"/>
      <c r="N30" s="267"/>
      <c r="O30" s="270"/>
      <c r="P30" s="273"/>
      <c r="S30" s="34" t="s">
        <v>88</v>
      </c>
      <c r="T30" s="34"/>
      <c r="U30" s="168"/>
      <c r="V30" s="168"/>
      <c r="W30" s="34"/>
      <c r="X30" s="34"/>
    </row>
    <row r="31" spans="1:29" ht="19.5" customHeight="1" x14ac:dyDescent="0.2">
      <c r="A31" s="276"/>
      <c r="B31" s="279"/>
      <c r="C31" s="296"/>
      <c r="D31" s="297"/>
      <c r="E31" s="301"/>
      <c r="F31" s="301"/>
      <c r="G31" s="304"/>
      <c r="H31" s="304"/>
      <c r="I31" s="307"/>
      <c r="J31" s="307"/>
      <c r="K31" s="301"/>
      <c r="L31" s="301"/>
      <c r="M31" s="265"/>
      <c r="N31" s="267"/>
      <c r="O31" s="270"/>
      <c r="P31" s="273"/>
      <c r="S31" s="34" t="s">
        <v>2146</v>
      </c>
      <c r="T31" s="34"/>
      <c r="U31" s="168"/>
      <c r="V31" s="168"/>
      <c r="W31" s="34"/>
      <c r="X31" s="205" t="s">
        <v>644</v>
      </c>
    </row>
    <row r="32" spans="1:29" ht="19.5" customHeight="1" x14ac:dyDescent="0.2">
      <c r="A32" s="276"/>
      <c r="B32" s="279"/>
      <c r="C32" s="296"/>
      <c r="D32" s="297"/>
      <c r="E32" s="301"/>
      <c r="F32" s="301"/>
      <c r="G32" s="304"/>
      <c r="H32" s="304"/>
      <c r="I32" s="307"/>
      <c r="J32" s="307"/>
      <c r="K32" s="301"/>
      <c r="L32" s="301"/>
      <c r="M32" s="265"/>
      <c r="N32" s="267"/>
      <c r="O32" s="270"/>
      <c r="P32" s="273"/>
      <c r="S32" s="34" t="s">
        <v>2145</v>
      </c>
      <c r="T32" s="34"/>
      <c r="U32" s="168"/>
      <c r="V32" s="168"/>
      <c r="W32" s="34"/>
      <c r="X32" s="205" t="s">
        <v>644</v>
      </c>
    </row>
    <row r="33" spans="1:28" ht="19.5" customHeight="1" x14ac:dyDescent="0.2">
      <c r="A33" s="276"/>
      <c r="B33" s="279"/>
      <c r="C33" s="296"/>
      <c r="D33" s="297"/>
      <c r="E33" s="301"/>
      <c r="F33" s="301"/>
      <c r="G33" s="304"/>
      <c r="H33" s="304"/>
      <c r="I33" s="307"/>
      <c r="J33" s="307"/>
      <c r="K33" s="301"/>
      <c r="L33" s="301"/>
      <c r="M33" s="265"/>
      <c r="N33" s="267"/>
      <c r="O33" s="270"/>
      <c r="P33" s="273"/>
      <c r="R33" s="34" t="s">
        <v>172</v>
      </c>
      <c r="S33" s="34" t="s">
        <v>24</v>
      </c>
      <c r="T33" s="34"/>
      <c r="U33" s="168"/>
      <c r="V33" s="168"/>
      <c r="W33" s="34"/>
      <c r="X33" s="34"/>
    </row>
    <row r="34" spans="1:28" ht="19.5" customHeight="1" x14ac:dyDescent="0.2">
      <c r="A34" s="276"/>
      <c r="B34" s="279"/>
      <c r="C34" s="296"/>
      <c r="D34" s="297"/>
      <c r="E34" s="301"/>
      <c r="F34" s="301"/>
      <c r="G34" s="304"/>
      <c r="H34" s="304"/>
      <c r="I34" s="307"/>
      <c r="J34" s="307"/>
      <c r="K34" s="301"/>
      <c r="L34" s="301"/>
      <c r="M34" s="265"/>
      <c r="N34" s="267"/>
      <c r="O34" s="270"/>
      <c r="P34" s="273"/>
      <c r="S34" s="34" t="s">
        <v>178</v>
      </c>
      <c r="T34" s="34"/>
      <c r="U34" s="168"/>
      <c r="V34" s="168"/>
      <c r="W34" s="34"/>
      <c r="X34" s="34"/>
    </row>
    <row r="35" spans="1:28" ht="19.5" customHeight="1" x14ac:dyDescent="0.2">
      <c r="A35" s="276"/>
      <c r="B35" s="279"/>
      <c r="C35" s="296"/>
      <c r="D35" s="297"/>
      <c r="E35" s="301"/>
      <c r="F35" s="301"/>
      <c r="G35" s="304"/>
      <c r="H35" s="304"/>
      <c r="I35" s="307"/>
      <c r="J35" s="307"/>
      <c r="K35" s="301"/>
      <c r="L35" s="301"/>
      <c r="M35" s="265"/>
      <c r="N35" s="267"/>
      <c r="O35" s="270"/>
      <c r="P35" s="273"/>
      <c r="S35" s="34" t="s">
        <v>2148</v>
      </c>
      <c r="T35" s="34"/>
      <c r="U35" s="168"/>
      <c r="V35" s="168"/>
      <c r="W35" s="34"/>
      <c r="X35" s="202" t="s">
        <v>182</v>
      </c>
    </row>
    <row r="36" spans="1:28" ht="19.5" customHeight="1" x14ac:dyDescent="0.2">
      <c r="A36" s="276"/>
      <c r="B36" s="279"/>
      <c r="C36" s="296"/>
      <c r="D36" s="297"/>
      <c r="E36" s="301"/>
      <c r="F36" s="301"/>
      <c r="G36" s="304"/>
      <c r="H36" s="304"/>
      <c r="I36" s="307"/>
      <c r="J36" s="307"/>
      <c r="K36" s="301"/>
      <c r="L36" s="301"/>
      <c r="M36" s="265"/>
      <c r="N36" s="267"/>
      <c r="O36" s="270"/>
      <c r="P36" s="273"/>
      <c r="R36" s="34" t="s">
        <v>242</v>
      </c>
      <c r="S36" s="34" t="s">
        <v>32</v>
      </c>
      <c r="T36" s="34"/>
      <c r="U36" s="168"/>
      <c r="V36" s="168"/>
      <c r="W36" s="34"/>
      <c r="X36" s="34"/>
    </row>
    <row r="37" spans="1:28" ht="19.5" customHeight="1" x14ac:dyDescent="0.2">
      <c r="A37" s="276"/>
      <c r="B37" s="279"/>
      <c r="C37" s="296"/>
      <c r="D37" s="297"/>
      <c r="E37" s="301"/>
      <c r="F37" s="301"/>
      <c r="G37" s="304"/>
      <c r="H37" s="304"/>
      <c r="I37" s="307"/>
      <c r="J37" s="307"/>
      <c r="K37" s="301"/>
      <c r="L37" s="301"/>
      <c r="M37" s="265"/>
      <c r="N37" s="267"/>
      <c r="O37" s="270"/>
      <c r="P37" s="273"/>
      <c r="S37" s="34" t="s">
        <v>477</v>
      </c>
      <c r="T37" s="34"/>
      <c r="U37" s="168"/>
      <c r="V37" s="168"/>
      <c r="W37" s="34"/>
      <c r="X37" s="34"/>
    </row>
    <row r="38" spans="1:28" ht="19.5" customHeight="1" x14ac:dyDescent="0.2">
      <c r="A38" s="276"/>
      <c r="B38" s="279"/>
      <c r="C38" s="296"/>
      <c r="D38" s="297"/>
      <c r="E38" s="301"/>
      <c r="F38" s="301"/>
      <c r="G38" s="304"/>
      <c r="H38" s="304"/>
      <c r="I38" s="307"/>
      <c r="J38" s="307"/>
      <c r="K38" s="301"/>
      <c r="L38" s="301"/>
      <c r="M38" s="265"/>
      <c r="N38" s="267"/>
      <c r="O38" s="270"/>
      <c r="P38" s="273"/>
      <c r="S38" s="34" t="s">
        <v>914</v>
      </c>
      <c r="T38" s="34"/>
      <c r="U38" s="34"/>
      <c r="V38" s="34"/>
      <c r="W38" s="34"/>
      <c r="X38" s="34"/>
    </row>
    <row r="39" spans="1:28" ht="19.5" customHeight="1" x14ac:dyDescent="0.2">
      <c r="A39" s="276"/>
      <c r="B39" s="279"/>
      <c r="C39" s="296"/>
      <c r="D39" s="297"/>
      <c r="E39" s="301"/>
      <c r="F39" s="301"/>
      <c r="G39" s="304"/>
      <c r="H39" s="304"/>
      <c r="I39" s="307"/>
      <c r="J39" s="307"/>
      <c r="K39" s="301"/>
      <c r="L39" s="301"/>
      <c r="M39" s="265"/>
      <c r="N39" s="267"/>
      <c r="O39" s="270"/>
      <c r="P39" s="273"/>
      <c r="S39" s="34"/>
      <c r="T39" s="34" t="s">
        <v>631</v>
      </c>
      <c r="U39" s="314" t="s">
        <v>646</v>
      </c>
      <c r="V39" s="314"/>
      <c r="W39" s="205" t="s">
        <v>644</v>
      </c>
      <c r="X39" s="34"/>
      <c r="Y39" s="240" t="s">
        <v>694</v>
      </c>
      <c r="Z39" s="248">
        <v>1025257</v>
      </c>
    </row>
    <row r="40" spans="1:28" ht="19.5" customHeight="1" x14ac:dyDescent="0.2">
      <c r="A40" s="277"/>
      <c r="B40" s="280"/>
      <c r="C40" s="298"/>
      <c r="D40" s="299"/>
      <c r="E40" s="302"/>
      <c r="F40" s="302"/>
      <c r="G40" s="305"/>
      <c r="H40" s="305"/>
      <c r="I40" s="308"/>
      <c r="J40" s="308"/>
      <c r="K40" s="302"/>
      <c r="L40" s="302"/>
      <c r="M40" s="264"/>
      <c r="N40" s="268"/>
      <c r="O40" s="271"/>
      <c r="P40" s="274"/>
      <c r="Q40" s="62">
        <v>0.29166666666666669</v>
      </c>
      <c r="S40" s="34"/>
    </row>
    <row r="41" spans="1:28" ht="19.5" customHeight="1" x14ac:dyDescent="0.2">
      <c r="A41" s="275" t="s">
        <v>22</v>
      </c>
      <c r="B41" s="278">
        <f>SUM(B9+1)</f>
        <v>45958</v>
      </c>
      <c r="C41" s="294" t="s">
        <v>2156</v>
      </c>
      <c r="D41" s="295"/>
      <c r="E41" s="300"/>
      <c r="F41" s="300"/>
      <c r="G41" s="303">
        <v>0.29166666666666669</v>
      </c>
      <c r="H41" s="303">
        <v>0.52083333333333337</v>
      </c>
      <c r="I41" s="306">
        <v>0.54166666666666663</v>
      </c>
      <c r="J41" s="306">
        <v>0.73124999999999996</v>
      </c>
      <c r="K41" s="300"/>
      <c r="L41" s="300"/>
      <c r="M41" s="263">
        <f>(F65-E65)+(L65-K65)</f>
        <v>0</v>
      </c>
      <c r="N41" s="266">
        <f>(H41-G41)</f>
        <v>0.22916666666666669</v>
      </c>
      <c r="O41" s="269">
        <f>(J41-I41)</f>
        <v>0.18958333333333333</v>
      </c>
      <c r="P41" s="272">
        <f>SUM(M41:O65)</f>
        <v>0.41875000000000001</v>
      </c>
      <c r="R41" s="34" t="s">
        <v>242</v>
      </c>
      <c r="S41" s="34" t="s">
        <v>33</v>
      </c>
      <c r="T41" s="34"/>
      <c r="U41" s="168"/>
      <c r="V41" s="168"/>
      <c r="W41" s="34"/>
      <c r="X41" s="34"/>
    </row>
    <row r="42" spans="1:28" ht="19.5" customHeight="1" x14ac:dyDescent="0.2">
      <c r="A42" s="276"/>
      <c r="B42" s="279"/>
      <c r="C42" s="296"/>
      <c r="D42" s="297"/>
      <c r="E42" s="301"/>
      <c r="F42" s="301"/>
      <c r="G42" s="304"/>
      <c r="H42" s="304"/>
      <c r="I42" s="307"/>
      <c r="J42" s="307"/>
      <c r="K42" s="301"/>
      <c r="L42" s="301"/>
      <c r="M42" s="265"/>
      <c r="N42" s="267"/>
      <c r="O42" s="270"/>
      <c r="P42" s="273"/>
      <c r="S42" s="34" t="s">
        <v>477</v>
      </c>
      <c r="T42" s="34"/>
      <c r="U42" s="168"/>
      <c r="V42" s="168"/>
      <c r="W42" s="34"/>
    </row>
    <row r="43" spans="1:28" ht="19.5" customHeight="1" x14ac:dyDescent="0.2">
      <c r="A43" s="276"/>
      <c r="B43" s="279"/>
      <c r="C43" s="296"/>
      <c r="D43" s="297"/>
      <c r="E43" s="301"/>
      <c r="F43" s="301"/>
      <c r="G43" s="304"/>
      <c r="H43" s="304"/>
      <c r="I43" s="307"/>
      <c r="J43" s="307"/>
      <c r="K43" s="301"/>
      <c r="L43" s="301"/>
      <c r="M43" s="265"/>
      <c r="N43" s="267"/>
      <c r="O43" s="270"/>
      <c r="P43" s="273"/>
      <c r="S43" s="34" t="s">
        <v>914</v>
      </c>
      <c r="T43" s="34"/>
      <c r="U43" s="34"/>
      <c r="V43" s="34"/>
      <c r="W43" s="34"/>
    </row>
    <row r="44" spans="1:28" ht="19.5" customHeight="1" x14ac:dyDescent="0.2">
      <c r="A44" s="276"/>
      <c r="B44" s="279"/>
      <c r="C44" s="296"/>
      <c r="D44" s="297"/>
      <c r="E44" s="301"/>
      <c r="F44" s="301"/>
      <c r="G44" s="304"/>
      <c r="H44" s="304"/>
      <c r="I44" s="307"/>
      <c r="J44" s="307"/>
      <c r="K44" s="301"/>
      <c r="L44" s="301"/>
      <c r="M44" s="265"/>
      <c r="N44" s="267"/>
      <c r="O44" s="270"/>
      <c r="P44" s="273"/>
      <c r="S44" s="34"/>
      <c r="T44" s="34" t="s">
        <v>631</v>
      </c>
      <c r="U44" s="314" t="s">
        <v>646</v>
      </c>
      <c r="V44" s="314"/>
      <c r="W44" s="202" t="s">
        <v>182</v>
      </c>
      <c r="X44" s="251" t="s">
        <v>694</v>
      </c>
      <c r="Y44" s="250">
        <v>1025257</v>
      </c>
      <c r="Z44" s="198" t="s">
        <v>1331</v>
      </c>
      <c r="AA44" s="192"/>
      <c r="AB44" s="192"/>
    </row>
    <row r="45" spans="1:28" ht="19.5" customHeight="1" x14ac:dyDescent="0.2">
      <c r="A45" s="276"/>
      <c r="B45" s="279"/>
      <c r="C45" s="296"/>
      <c r="D45" s="297"/>
      <c r="E45" s="301"/>
      <c r="F45" s="301"/>
      <c r="G45" s="304"/>
      <c r="H45" s="304"/>
      <c r="I45" s="307"/>
      <c r="J45" s="307"/>
      <c r="K45" s="301"/>
      <c r="L45" s="301"/>
      <c r="M45" s="265"/>
      <c r="N45" s="267"/>
      <c r="O45" s="270"/>
      <c r="P45" s="273"/>
      <c r="R45" s="34" t="s">
        <v>1099</v>
      </c>
      <c r="S45" s="34" t="s">
        <v>23</v>
      </c>
      <c r="T45" s="34"/>
    </row>
    <row r="46" spans="1:28" ht="19.5" customHeight="1" x14ac:dyDescent="0.2">
      <c r="A46" s="276"/>
      <c r="B46" s="279"/>
      <c r="C46" s="296"/>
      <c r="D46" s="297"/>
      <c r="E46" s="301"/>
      <c r="F46" s="301"/>
      <c r="G46" s="304"/>
      <c r="H46" s="304"/>
      <c r="I46" s="307"/>
      <c r="J46" s="307"/>
      <c r="K46" s="301"/>
      <c r="L46" s="301"/>
      <c r="M46" s="265"/>
      <c r="N46" s="267"/>
      <c r="O46" s="270"/>
      <c r="P46" s="273"/>
      <c r="R46" s="34"/>
      <c r="S46" t="s">
        <v>1100</v>
      </c>
    </row>
    <row r="47" spans="1:28" ht="19.5" customHeight="1" x14ac:dyDescent="0.2">
      <c r="A47" s="276"/>
      <c r="B47" s="279"/>
      <c r="C47" s="296"/>
      <c r="D47" s="297"/>
      <c r="E47" s="301"/>
      <c r="F47" s="301"/>
      <c r="G47" s="304"/>
      <c r="H47" s="304"/>
      <c r="I47" s="307"/>
      <c r="J47" s="307"/>
      <c r="K47" s="301"/>
      <c r="L47" s="301"/>
      <c r="M47" s="265"/>
      <c r="N47" s="267"/>
      <c r="O47" s="270"/>
      <c r="P47" s="273"/>
      <c r="R47" s="34"/>
      <c r="S47" s="34" t="s">
        <v>758</v>
      </c>
      <c r="T47" s="34"/>
      <c r="U47" s="34"/>
      <c r="W47" s="34"/>
    </row>
    <row r="48" spans="1:28" ht="19.5" customHeight="1" x14ac:dyDescent="0.2">
      <c r="A48" s="276"/>
      <c r="B48" s="279"/>
      <c r="C48" s="296"/>
      <c r="D48" s="297"/>
      <c r="E48" s="301"/>
      <c r="F48" s="301"/>
      <c r="G48" s="304"/>
      <c r="H48" s="304"/>
      <c r="I48" s="307"/>
      <c r="J48" s="307"/>
      <c r="K48" s="301"/>
      <c r="L48" s="301"/>
      <c r="M48" s="265"/>
      <c r="N48" s="267"/>
      <c r="O48" s="270"/>
      <c r="P48" s="273"/>
      <c r="S48" s="34"/>
      <c r="T48" s="34" t="s">
        <v>413</v>
      </c>
      <c r="U48" s="314" t="s">
        <v>2124</v>
      </c>
      <c r="V48" s="314"/>
      <c r="W48" s="205" t="s">
        <v>644</v>
      </c>
    </row>
    <row r="49" spans="1:32" ht="19.5" customHeight="1" x14ac:dyDescent="0.2">
      <c r="A49" s="276"/>
      <c r="B49" s="279"/>
      <c r="C49" s="296"/>
      <c r="D49" s="297"/>
      <c r="E49" s="301"/>
      <c r="F49" s="301"/>
      <c r="G49" s="304"/>
      <c r="H49" s="304"/>
      <c r="I49" s="307"/>
      <c r="J49" s="307"/>
      <c r="K49" s="301"/>
      <c r="L49" s="301"/>
      <c r="M49" s="265"/>
      <c r="N49" s="267"/>
      <c r="O49" s="270"/>
      <c r="P49" s="273"/>
      <c r="S49" s="34"/>
      <c r="T49" s="34" t="s">
        <v>631</v>
      </c>
      <c r="U49" s="168"/>
      <c r="V49" s="168"/>
      <c r="W49" s="202" t="s">
        <v>182</v>
      </c>
      <c r="X49" s="240" t="s">
        <v>694</v>
      </c>
      <c r="Y49" s="248">
        <v>1025129</v>
      </c>
      <c r="Z49" s="214" t="s">
        <v>1331</v>
      </c>
      <c r="AA49" s="191"/>
      <c r="AB49" s="191"/>
    </row>
    <row r="50" spans="1:32" ht="19.5" customHeight="1" x14ac:dyDescent="0.2">
      <c r="A50" s="276"/>
      <c r="B50" s="279"/>
      <c r="C50" s="296"/>
      <c r="D50" s="297"/>
      <c r="E50" s="301"/>
      <c r="F50" s="301"/>
      <c r="G50" s="304"/>
      <c r="H50" s="304"/>
      <c r="I50" s="307"/>
      <c r="J50" s="307"/>
      <c r="K50" s="301"/>
      <c r="L50" s="301"/>
      <c r="M50" s="265"/>
      <c r="N50" s="267"/>
      <c r="O50" s="270"/>
      <c r="P50" s="273"/>
      <c r="S50" s="34"/>
      <c r="T50" s="34"/>
      <c r="U50" s="168" t="s">
        <v>2128</v>
      </c>
      <c r="V50" s="168"/>
      <c r="W50" s="202" t="s">
        <v>182</v>
      </c>
      <c r="X50" s="251" t="s">
        <v>694</v>
      </c>
      <c r="Y50" s="250">
        <v>1025231</v>
      </c>
      <c r="Z50" s="198" t="s">
        <v>2129</v>
      </c>
      <c r="AA50" s="192"/>
      <c r="AB50" s="192"/>
      <c r="AC50" s="192"/>
    </row>
    <row r="51" spans="1:32" ht="19.5" customHeight="1" x14ac:dyDescent="0.2">
      <c r="A51" s="276"/>
      <c r="B51" s="279"/>
      <c r="C51" s="296"/>
      <c r="D51" s="297"/>
      <c r="E51" s="301"/>
      <c r="F51" s="301"/>
      <c r="G51" s="304"/>
      <c r="H51" s="304"/>
      <c r="I51" s="307"/>
      <c r="J51" s="307"/>
      <c r="K51" s="301"/>
      <c r="L51" s="301"/>
      <c r="M51" s="265"/>
      <c r="N51" s="267"/>
      <c r="O51" s="270"/>
      <c r="P51" s="273"/>
      <c r="S51" s="34" t="s">
        <v>2153</v>
      </c>
      <c r="T51" s="34"/>
      <c r="U51" s="168"/>
      <c r="V51" s="168"/>
      <c r="W51" s="202" t="s">
        <v>182</v>
      </c>
      <c r="Y51" s="176"/>
      <c r="Z51" s="192" t="s">
        <v>2149</v>
      </c>
      <c r="AA51" s="192"/>
      <c r="AB51" s="192"/>
      <c r="AC51" s="192"/>
      <c r="AD51" s="192"/>
      <c r="AE51" s="192"/>
      <c r="AF51" s="192"/>
    </row>
    <row r="52" spans="1:32" ht="19.5" customHeight="1" x14ac:dyDescent="0.2">
      <c r="A52" s="276"/>
      <c r="B52" s="279"/>
      <c r="C52" s="296"/>
      <c r="D52" s="297"/>
      <c r="E52" s="301"/>
      <c r="F52" s="301"/>
      <c r="G52" s="304"/>
      <c r="H52" s="304"/>
      <c r="I52" s="307"/>
      <c r="J52" s="307"/>
      <c r="K52" s="301"/>
      <c r="L52" s="301"/>
      <c r="M52" s="265"/>
      <c r="N52" s="267"/>
      <c r="O52" s="270"/>
      <c r="P52" s="273"/>
      <c r="S52" s="34"/>
      <c r="T52" s="34"/>
      <c r="U52" s="168"/>
      <c r="V52" s="168"/>
      <c r="W52" s="34"/>
      <c r="Y52" s="176"/>
      <c r="Z52" s="34" t="s">
        <v>2155</v>
      </c>
    </row>
    <row r="53" spans="1:32" ht="19.5" customHeight="1" x14ac:dyDescent="0.2">
      <c r="A53" s="276"/>
      <c r="B53" s="279"/>
      <c r="C53" s="296"/>
      <c r="D53" s="297"/>
      <c r="E53" s="301"/>
      <c r="F53" s="301"/>
      <c r="G53" s="304"/>
      <c r="H53" s="304"/>
      <c r="I53" s="307"/>
      <c r="J53" s="307"/>
      <c r="K53" s="301"/>
      <c r="L53" s="301"/>
      <c r="M53" s="265"/>
      <c r="N53" s="267"/>
      <c r="O53" s="270"/>
      <c r="P53" s="273"/>
      <c r="S53" s="34" t="s">
        <v>2154</v>
      </c>
      <c r="T53" s="34"/>
      <c r="U53" s="168"/>
      <c r="V53" s="168"/>
      <c r="W53" s="202" t="s">
        <v>182</v>
      </c>
      <c r="X53" s="251" t="s">
        <v>694</v>
      </c>
      <c r="Y53" s="250">
        <v>1025278</v>
      </c>
      <c r="Z53" s="198" t="s">
        <v>1331</v>
      </c>
      <c r="AA53" s="192"/>
      <c r="AB53" s="192"/>
    </row>
    <row r="54" spans="1:32" ht="19.5" customHeight="1" x14ac:dyDescent="0.2">
      <c r="A54" s="276"/>
      <c r="B54" s="279"/>
      <c r="C54" s="296"/>
      <c r="D54" s="297"/>
      <c r="E54" s="301"/>
      <c r="F54" s="301"/>
      <c r="G54" s="304"/>
      <c r="H54" s="304"/>
      <c r="I54" s="307"/>
      <c r="J54" s="307"/>
      <c r="K54" s="301"/>
      <c r="L54" s="301"/>
      <c r="M54" s="265"/>
      <c r="N54" s="267"/>
      <c r="O54" s="270"/>
      <c r="P54" s="273"/>
      <c r="S54" s="34"/>
      <c r="T54" s="34" t="s">
        <v>2159</v>
      </c>
      <c r="U54" s="314" t="s">
        <v>2160</v>
      </c>
      <c r="V54" s="314"/>
      <c r="W54" s="34"/>
      <c r="Y54" s="176"/>
      <c r="Z54" s="34"/>
    </row>
    <row r="55" spans="1:32" ht="19.5" customHeight="1" x14ac:dyDescent="0.2">
      <c r="A55" s="276"/>
      <c r="B55" s="279"/>
      <c r="C55" s="296"/>
      <c r="D55" s="297"/>
      <c r="E55" s="301"/>
      <c r="F55" s="301"/>
      <c r="G55" s="304"/>
      <c r="H55" s="304"/>
      <c r="I55" s="307"/>
      <c r="J55" s="307"/>
      <c r="K55" s="301"/>
      <c r="L55" s="301"/>
      <c r="M55" s="265"/>
      <c r="N55" s="267"/>
      <c r="O55" s="270"/>
      <c r="P55" s="273"/>
      <c r="R55" s="34" t="s">
        <v>55</v>
      </c>
      <c r="S55" s="34" t="s">
        <v>24</v>
      </c>
    </row>
    <row r="56" spans="1:32" ht="19.5" customHeight="1" x14ac:dyDescent="0.2">
      <c r="A56" s="276"/>
      <c r="B56" s="279"/>
      <c r="C56" s="296"/>
      <c r="D56" s="297"/>
      <c r="E56" s="301"/>
      <c r="F56" s="301"/>
      <c r="G56" s="304"/>
      <c r="H56" s="304"/>
      <c r="I56" s="307"/>
      <c r="J56" s="307"/>
      <c r="K56" s="301"/>
      <c r="L56" s="301"/>
      <c r="M56" s="265"/>
      <c r="N56" s="267"/>
      <c r="O56" s="270"/>
      <c r="P56" s="273"/>
      <c r="R56" s="34"/>
      <c r="S56" s="34" t="s">
        <v>86</v>
      </c>
    </row>
    <row r="57" spans="1:32" ht="19.5" customHeight="1" x14ac:dyDescent="0.2">
      <c r="A57" s="276"/>
      <c r="B57" s="279"/>
      <c r="C57" s="296"/>
      <c r="D57" s="297"/>
      <c r="E57" s="301"/>
      <c r="F57" s="301"/>
      <c r="G57" s="304"/>
      <c r="H57" s="304"/>
      <c r="I57" s="307"/>
      <c r="J57" s="307"/>
      <c r="K57" s="301"/>
      <c r="L57" s="301"/>
      <c r="M57" s="265"/>
      <c r="N57" s="267"/>
      <c r="O57" s="270"/>
      <c r="P57" s="273"/>
      <c r="R57" s="34"/>
      <c r="S57" s="34" t="s">
        <v>2150</v>
      </c>
      <c r="W57" s="202" t="s">
        <v>182</v>
      </c>
    </row>
    <row r="58" spans="1:32" ht="19.5" customHeight="1" x14ac:dyDescent="0.2">
      <c r="A58" s="276"/>
      <c r="B58" s="279"/>
      <c r="C58" s="296"/>
      <c r="D58" s="297"/>
      <c r="E58" s="301"/>
      <c r="F58" s="301"/>
      <c r="G58" s="304"/>
      <c r="H58" s="304"/>
      <c r="I58" s="307"/>
      <c r="J58" s="307"/>
      <c r="K58" s="301"/>
      <c r="L58" s="301"/>
      <c r="M58" s="265"/>
      <c r="N58" s="267"/>
      <c r="O58" s="270"/>
      <c r="P58" s="273"/>
      <c r="R58" s="34" t="s">
        <v>448</v>
      </c>
      <c r="S58" s="34" t="s">
        <v>24</v>
      </c>
    </row>
    <row r="59" spans="1:32" ht="19.5" customHeight="1" x14ac:dyDescent="0.2">
      <c r="A59" s="276"/>
      <c r="B59" s="279"/>
      <c r="C59" s="296"/>
      <c r="D59" s="297"/>
      <c r="E59" s="301"/>
      <c r="F59" s="301"/>
      <c r="G59" s="304"/>
      <c r="H59" s="304"/>
      <c r="I59" s="307"/>
      <c r="J59" s="307"/>
      <c r="K59" s="301"/>
      <c r="L59" s="301"/>
      <c r="M59" s="265"/>
      <c r="N59" s="267"/>
      <c r="O59" s="270"/>
      <c r="P59" s="273"/>
      <c r="R59" s="34"/>
      <c r="S59" s="34" t="s">
        <v>88</v>
      </c>
    </row>
    <row r="60" spans="1:32" ht="19.5" customHeight="1" x14ac:dyDescent="0.2">
      <c r="A60" s="276"/>
      <c r="B60" s="279"/>
      <c r="C60" s="296"/>
      <c r="D60" s="297"/>
      <c r="E60" s="301"/>
      <c r="F60" s="301"/>
      <c r="G60" s="304"/>
      <c r="H60" s="304"/>
      <c r="I60" s="307"/>
      <c r="J60" s="307"/>
      <c r="K60" s="301"/>
      <c r="L60" s="301"/>
      <c r="M60" s="265"/>
      <c r="N60" s="267"/>
      <c r="O60" s="270"/>
      <c r="P60" s="273"/>
      <c r="R60" s="34"/>
      <c r="S60" s="34" t="s">
        <v>2151</v>
      </c>
      <c r="W60" s="202" t="s">
        <v>182</v>
      </c>
    </row>
    <row r="61" spans="1:32" ht="19.5" customHeight="1" x14ac:dyDescent="0.2">
      <c r="A61" s="276"/>
      <c r="B61" s="279"/>
      <c r="C61" s="296"/>
      <c r="D61" s="297"/>
      <c r="E61" s="301"/>
      <c r="F61" s="301"/>
      <c r="G61" s="304"/>
      <c r="H61" s="304"/>
      <c r="I61" s="307"/>
      <c r="J61" s="307"/>
      <c r="K61" s="301"/>
      <c r="L61" s="301"/>
      <c r="M61" s="265"/>
      <c r="N61" s="267"/>
      <c r="O61" s="270"/>
      <c r="P61" s="273"/>
      <c r="R61" s="34"/>
      <c r="S61" s="34" t="s">
        <v>2152</v>
      </c>
      <c r="W61" s="202" t="s">
        <v>182</v>
      </c>
    </row>
    <row r="62" spans="1:32" ht="19.5" customHeight="1" x14ac:dyDescent="0.2">
      <c r="A62" s="276"/>
      <c r="B62" s="279"/>
      <c r="C62" s="296"/>
      <c r="D62" s="297"/>
      <c r="E62" s="301"/>
      <c r="F62" s="301"/>
      <c r="G62" s="304"/>
      <c r="H62" s="304"/>
      <c r="I62" s="307"/>
      <c r="J62" s="307"/>
      <c r="K62" s="301"/>
      <c r="L62" s="301"/>
      <c r="M62" s="265"/>
      <c r="N62" s="267"/>
      <c r="O62" s="270"/>
      <c r="P62" s="273"/>
      <c r="R62" s="34" t="s">
        <v>2157</v>
      </c>
      <c r="S62" s="34" t="s">
        <v>24</v>
      </c>
      <c r="W62" s="34"/>
    </row>
    <row r="63" spans="1:32" ht="19.5" customHeight="1" x14ac:dyDescent="0.2">
      <c r="A63" s="276"/>
      <c r="B63" s="279"/>
      <c r="C63" s="296"/>
      <c r="D63" s="297"/>
      <c r="E63" s="301"/>
      <c r="F63" s="301"/>
      <c r="G63" s="304"/>
      <c r="H63" s="304"/>
      <c r="I63" s="307"/>
      <c r="J63" s="307"/>
      <c r="K63" s="301"/>
      <c r="L63" s="301"/>
      <c r="M63" s="265"/>
      <c r="N63" s="267"/>
      <c r="O63" s="270"/>
      <c r="P63" s="273"/>
      <c r="R63" s="34"/>
      <c r="S63" s="34" t="s">
        <v>1889</v>
      </c>
      <c r="W63" s="34"/>
    </row>
    <row r="64" spans="1:32" ht="19.5" customHeight="1" x14ac:dyDescent="0.2">
      <c r="A64" s="276"/>
      <c r="B64" s="279"/>
      <c r="C64" s="296"/>
      <c r="D64" s="297"/>
      <c r="E64" s="301"/>
      <c r="F64" s="301"/>
      <c r="G64" s="304"/>
      <c r="H64" s="304"/>
      <c r="I64" s="307"/>
      <c r="J64" s="307"/>
      <c r="K64" s="301"/>
      <c r="L64" s="301"/>
      <c r="M64" s="265"/>
      <c r="N64" s="267"/>
      <c r="O64" s="270"/>
      <c r="P64" s="273"/>
      <c r="R64" s="34"/>
      <c r="S64" s="34" t="s">
        <v>2158</v>
      </c>
      <c r="W64" s="202" t="s">
        <v>182</v>
      </c>
    </row>
    <row r="65" spans="1:28" ht="19.5" customHeight="1" x14ac:dyDescent="0.2">
      <c r="A65" s="277"/>
      <c r="B65" s="280"/>
      <c r="C65" s="298"/>
      <c r="D65" s="299"/>
      <c r="E65" s="302"/>
      <c r="F65" s="302"/>
      <c r="G65" s="305"/>
      <c r="H65" s="305"/>
      <c r="I65" s="308"/>
      <c r="J65" s="308"/>
      <c r="K65" s="302"/>
      <c r="L65" s="302"/>
      <c r="M65" s="264"/>
      <c r="N65" s="268"/>
      <c r="O65" s="271"/>
      <c r="P65" s="274"/>
      <c r="Q65" s="62">
        <v>0.29166666666666669</v>
      </c>
    </row>
    <row r="66" spans="1:28" ht="19.5" customHeight="1" x14ac:dyDescent="0.2">
      <c r="A66" s="275" t="s">
        <v>26</v>
      </c>
      <c r="B66" s="278">
        <f>SUM(B41+1)</f>
        <v>45959</v>
      </c>
      <c r="C66" s="294" t="s">
        <v>2164</v>
      </c>
      <c r="D66" s="295"/>
      <c r="E66" s="300"/>
      <c r="F66" s="300"/>
      <c r="G66" s="303">
        <v>0.30763888888888891</v>
      </c>
      <c r="H66" s="303">
        <v>0.53125</v>
      </c>
      <c r="I66" s="306">
        <v>0.5625</v>
      </c>
      <c r="J66" s="306">
        <v>0.72569444444444442</v>
      </c>
      <c r="K66" s="300"/>
      <c r="L66" s="300"/>
      <c r="M66" s="263">
        <f t="shared" ref="M66" si="0">(F90-E90)+(L90-K90)</f>
        <v>0</v>
      </c>
      <c r="N66" s="266">
        <f t="shared" ref="N66" si="1">(H66-G66)</f>
        <v>0.22361111111111109</v>
      </c>
      <c r="O66" s="269">
        <f t="shared" ref="O66" si="2">(J66-I66)</f>
        <v>0.16319444444444442</v>
      </c>
      <c r="P66" s="272">
        <f t="shared" ref="P66" si="3">SUM(M66:O90)</f>
        <v>0.38680555555555551</v>
      </c>
      <c r="R66" s="34" t="s">
        <v>242</v>
      </c>
      <c r="S66" s="34" t="s">
        <v>24</v>
      </c>
    </row>
    <row r="67" spans="1:28" ht="19.5" customHeight="1" x14ac:dyDescent="0.2">
      <c r="A67" s="276"/>
      <c r="B67" s="279"/>
      <c r="C67" s="296"/>
      <c r="D67" s="297"/>
      <c r="E67" s="301"/>
      <c r="F67" s="301"/>
      <c r="G67" s="304"/>
      <c r="H67" s="304"/>
      <c r="I67" s="307"/>
      <c r="J67" s="307"/>
      <c r="K67" s="301"/>
      <c r="L67" s="301"/>
      <c r="M67" s="265"/>
      <c r="N67" s="267"/>
      <c r="O67" s="270"/>
      <c r="P67" s="273"/>
      <c r="R67" s="34"/>
      <c r="S67" s="34" t="s">
        <v>477</v>
      </c>
    </row>
    <row r="68" spans="1:28" ht="19.5" customHeight="1" x14ac:dyDescent="0.2">
      <c r="A68" s="276"/>
      <c r="B68" s="279"/>
      <c r="C68" s="296"/>
      <c r="D68" s="297"/>
      <c r="E68" s="301"/>
      <c r="F68" s="301"/>
      <c r="G68" s="304"/>
      <c r="H68" s="304"/>
      <c r="I68" s="307"/>
      <c r="J68" s="307"/>
      <c r="K68" s="301"/>
      <c r="L68" s="301"/>
      <c r="M68" s="265"/>
      <c r="N68" s="267"/>
      <c r="O68" s="270"/>
      <c r="P68" s="273"/>
      <c r="S68" s="34" t="s">
        <v>2161</v>
      </c>
      <c r="W68" s="205" t="s">
        <v>644</v>
      </c>
    </row>
    <row r="69" spans="1:28" ht="19.5" customHeight="1" x14ac:dyDescent="0.2">
      <c r="A69" s="276"/>
      <c r="B69" s="279"/>
      <c r="C69" s="296"/>
      <c r="D69" s="297"/>
      <c r="E69" s="301"/>
      <c r="F69" s="301"/>
      <c r="G69" s="304"/>
      <c r="H69" s="304"/>
      <c r="I69" s="307"/>
      <c r="J69" s="307"/>
      <c r="K69" s="301"/>
      <c r="L69" s="301"/>
      <c r="M69" s="265"/>
      <c r="N69" s="267"/>
      <c r="O69" s="270"/>
      <c r="P69" s="273"/>
      <c r="R69" t="s">
        <v>1099</v>
      </c>
      <c r="S69" s="34" t="s">
        <v>28</v>
      </c>
    </row>
    <row r="70" spans="1:28" ht="19.5" customHeight="1" x14ac:dyDescent="0.2">
      <c r="A70" s="276"/>
      <c r="B70" s="279"/>
      <c r="C70" s="296"/>
      <c r="D70" s="297"/>
      <c r="E70" s="301"/>
      <c r="F70" s="301"/>
      <c r="G70" s="304"/>
      <c r="H70" s="304"/>
      <c r="I70" s="307"/>
      <c r="J70" s="307"/>
      <c r="K70" s="301"/>
      <c r="L70" s="301"/>
      <c r="M70" s="265"/>
      <c r="N70" s="267"/>
      <c r="O70" s="270"/>
      <c r="P70" s="273"/>
      <c r="S70" t="s">
        <v>1100</v>
      </c>
    </row>
    <row r="71" spans="1:28" ht="19.5" customHeight="1" x14ac:dyDescent="0.2">
      <c r="A71" s="276"/>
      <c r="B71" s="279"/>
      <c r="C71" s="296"/>
      <c r="D71" s="297"/>
      <c r="E71" s="301"/>
      <c r="F71" s="301"/>
      <c r="G71" s="304"/>
      <c r="H71" s="304"/>
      <c r="I71" s="307"/>
      <c r="J71" s="307"/>
      <c r="K71" s="301"/>
      <c r="L71" s="301"/>
      <c r="M71" s="265"/>
      <c r="N71" s="267"/>
      <c r="O71" s="270"/>
      <c r="P71" s="273"/>
      <c r="R71" s="34"/>
      <c r="S71" s="34" t="s">
        <v>758</v>
      </c>
      <c r="T71" s="34"/>
      <c r="U71" s="34"/>
      <c r="W71" s="34"/>
    </row>
    <row r="72" spans="1:28" ht="19.5" customHeight="1" x14ac:dyDescent="0.2">
      <c r="A72" s="276"/>
      <c r="B72" s="279"/>
      <c r="C72" s="296"/>
      <c r="D72" s="297"/>
      <c r="E72" s="301"/>
      <c r="F72" s="301"/>
      <c r="G72" s="304"/>
      <c r="H72" s="304"/>
      <c r="I72" s="307"/>
      <c r="J72" s="307"/>
      <c r="K72" s="301"/>
      <c r="L72" s="301"/>
      <c r="M72" s="265"/>
      <c r="N72" s="267"/>
      <c r="O72" s="270"/>
      <c r="P72" s="273"/>
      <c r="R72" s="34"/>
      <c r="S72" s="34"/>
      <c r="T72" s="34" t="s">
        <v>413</v>
      </c>
      <c r="U72" s="314" t="s">
        <v>2124</v>
      </c>
      <c r="V72" s="314"/>
      <c r="W72" s="205" t="s">
        <v>644</v>
      </c>
    </row>
    <row r="73" spans="1:28" ht="19.5" customHeight="1" x14ac:dyDescent="0.2">
      <c r="A73" s="276"/>
      <c r="B73" s="279"/>
      <c r="C73" s="296"/>
      <c r="D73" s="297"/>
      <c r="E73" s="301"/>
      <c r="F73" s="301"/>
      <c r="G73" s="304"/>
      <c r="H73" s="304"/>
      <c r="I73" s="307"/>
      <c r="J73" s="307"/>
      <c r="K73" s="301"/>
      <c r="L73" s="301"/>
      <c r="M73" s="265"/>
      <c r="N73" s="267"/>
      <c r="O73" s="270"/>
      <c r="P73" s="273"/>
      <c r="R73" s="34" t="s">
        <v>145</v>
      </c>
      <c r="S73" s="34" t="s">
        <v>33</v>
      </c>
    </row>
    <row r="74" spans="1:28" ht="19.5" customHeight="1" x14ac:dyDescent="0.2">
      <c r="A74" s="276"/>
      <c r="B74" s="279"/>
      <c r="C74" s="296"/>
      <c r="D74" s="297"/>
      <c r="E74" s="301"/>
      <c r="F74" s="301"/>
      <c r="G74" s="304"/>
      <c r="H74" s="304"/>
      <c r="I74" s="307"/>
      <c r="J74" s="307"/>
      <c r="K74" s="301"/>
      <c r="L74" s="301"/>
      <c r="M74" s="265"/>
      <c r="N74" s="267"/>
      <c r="O74" s="270"/>
      <c r="P74" s="273"/>
      <c r="R74" s="34"/>
      <c r="S74" s="34" t="s">
        <v>189</v>
      </c>
    </row>
    <row r="75" spans="1:28" ht="19.5" customHeight="1" x14ac:dyDescent="0.2">
      <c r="A75" s="276"/>
      <c r="B75" s="279"/>
      <c r="C75" s="296"/>
      <c r="D75" s="297"/>
      <c r="E75" s="301"/>
      <c r="F75" s="301"/>
      <c r="G75" s="304"/>
      <c r="H75" s="304"/>
      <c r="I75" s="307"/>
      <c r="J75" s="307"/>
      <c r="K75" s="301"/>
      <c r="L75" s="301"/>
      <c r="M75" s="265"/>
      <c r="N75" s="267"/>
      <c r="O75" s="270"/>
      <c r="P75" s="273"/>
      <c r="R75" s="34"/>
      <c r="S75" s="34" t="s">
        <v>2162</v>
      </c>
    </row>
    <row r="76" spans="1:28" ht="19.5" customHeight="1" x14ac:dyDescent="0.2">
      <c r="A76" s="276"/>
      <c r="B76" s="279"/>
      <c r="C76" s="296"/>
      <c r="D76" s="297"/>
      <c r="E76" s="301"/>
      <c r="F76" s="301"/>
      <c r="G76" s="304"/>
      <c r="H76" s="304"/>
      <c r="I76" s="307"/>
      <c r="J76" s="307"/>
      <c r="K76" s="301"/>
      <c r="L76" s="301"/>
      <c r="M76" s="265"/>
      <c r="N76" s="267"/>
      <c r="O76" s="270"/>
      <c r="P76" s="273"/>
      <c r="R76" s="34"/>
      <c r="S76" s="34"/>
      <c r="T76" t="s">
        <v>220</v>
      </c>
      <c r="U76" s="351" t="s">
        <v>2132</v>
      </c>
      <c r="V76" s="313"/>
      <c r="W76" s="202" t="s">
        <v>182</v>
      </c>
      <c r="X76" s="251" t="s">
        <v>694</v>
      </c>
      <c r="Y76" s="250">
        <v>1025171</v>
      </c>
      <c r="Z76" s="198" t="s">
        <v>1320</v>
      </c>
      <c r="AA76" s="192"/>
      <c r="AB76" s="192"/>
    </row>
    <row r="77" spans="1:28" ht="19.5" customHeight="1" x14ac:dyDescent="0.2">
      <c r="A77" s="276"/>
      <c r="B77" s="279"/>
      <c r="C77" s="296"/>
      <c r="D77" s="297"/>
      <c r="E77" s="301"/>
      <c r="F77" s="301"/>
      <c r="G77" s="304"/>
      <c r="H77" s="304"/>
      <c r="I77" s="307"/>
      <c r="J77" s="307"/>
      <c r="K77" s="301"/>
      <c r="L77" s="301"/>
      <c r="M77" s="265"/>
      <c r="N77" s="267"/>
      <c r="O77" s="270"/>
      <c r="P77" s="273"/>
      <c r="R77" s="34"/>
      <c r="S77" s="34"/>
      <c r="T77" t="s">
        <v>238</v>
      </c>
      <c r="U77" s="351" t="s">
        <v>2137</v>
      </c>
      <c r="V77" s="313"/>
      <c r="W77" s="202" t="s">
        <v>182</v>
      </c>
    </row>
    <row r="78" spans="1:28" ht="19.5" customHeight="1" x14ac:dyDescent="0.2">
      <c r="A78" s="276"/>
      <c r="B78" s="279"/>
      <c r="C78" s="296"/>
      <c r="D78" s="297"/>
      <c r="E78" s="301"/>
      <c r="F78" s="301"/>
      <c r="G78" s="304"/>
      <c r="H78" s="304"/>
      <c r="I78" s="307"/>
      <c r="J78" s="307"/>
      <c r="K78" s="301"/>
      <c r="L78" s="301"/>
      <c r="M78" s="265"/>
      <c r="N78" s="267"/>
      <c r="O78" s="270"/>
      <c r="P78" s="273"/>
      <c r="R78" s="34"/>
      <c r="S78" s="34"/>
      <c r="T78" t="s">
        <v>2168</v>
      </c>
      <c r="U78" s="351" t="s">
        <v>2138</v>
      </c>
      <c r="V78" s="313"/>
      <c r="W78" s="202" t="s">
        <v>182</v>
      </c>
    </row>
    <row r="79" spans="1:28" ht="19.5" customHeight="1" x14ac:dyDescent="0.2">
      <c r="A79" s="276"/>
      <c r="B79" s="279"/>
      <c r="C79" s="296"/>
      <c r="D79" s="297"/>
      <c r="E79" s="301"/>
      <c r="F79" s="301"/>
      <c r="G79" s="304"/>
      <c r="H79" s="304"/>
      <c r="I79" s="307"/>
      <c r="J79" s="307"/>
      <c r="K79" s="301"/>
      <c r="L79" s="301"/>
      <c r="M79" s="265"/>
      <c r="N79" s="267"/>
      <c r="O79" s="270"/>
      <c r="P79" s="273"/>
      <c r="R79" s="34"/>
      <c r="S79" s="34"/>
      <c r="T79" t="s">
        <v>819</v>
      </c>
      <c r="U79" s="314" t="s">
        <v>2139</v>
      </c>
      <c r="V79" s="316"/>
      <c r="W79" s="202" t="s">
        <v>182</v>
      </c>
    </row>
    <row r="80" spans="1:28" ht="19.5" customHeight="1" x14ac:dyDescent="0.2">
      <c r="A80" s="276"/>
      <c r="B80" s="279"/>
      <c r="C80" s="296"/>
      <c r="D80" s="297"/>
      <c r="E80" s="301"/>
      <c r="F80" s="301"/>
      <c r="G80" s="304"/>
      <c r="H80" s="304"/>
      <c r="I80" s="307"/>
      <c r="J80" s="307"/>
      <c r="K80" s="301"/>
      <c r="L80" s="301"/>
      <c r="M80" s="265"/>
      <c r="N80" s="267"/>
      <c r="O80" s="270"/>
      <c r="P80" s="273"/>
      <c r="R80" s="34"/>
      <c r="S80" s="34"/>
      <c r="T80" s="34" t="s">
        <v>2135</v>
      </c>
      <c r="U80" s="314" t="s">
        <v>2140</v>
      </c>
      <c r="V80" s="314"/>
      <c r="W80" s="202" t="s">
        <v>182</v>
      </c>
    </row>
    <row r="81" spans="1:29" ht="19.5" customHeight="1" x14ac:dyDescent="0.2">
      <c r="A81" s="276"/>
      <c r="B81" s="279"/>
      <c r="C81" s="296"/>
      <c r="D81" s="297"/>
      <c r="E81" s="301"/>
      <c r="F81" s="301"/>
      <c r="G81" s="304"/>
      <c r="H81" s="304"/>
      <c r="I81" s="307"/>
      <c r="J81" s="307"/>
      <c r="K81" s="301"/>
      <c r="L81" s="301"/>
      <c r="M81" s="265"/>
      <c r="N81" s="267"/>
      <c r="O81" s="270"/>
      <c r="P81" s="273"/>
      <c r="R81" s="34"/>
      <c r="S81" s="34"/>
      <c r="T81" s="34" t="s">
        <v>2134</v>
      </c>
      <c r="U81" s="314" t="s">
        <v>293</v>
      </c>
      <c r="V81" s="314"/>
      <c r="W81" s="202" t="s">
        <v>182</v>
      </c>
    </row>
    <row r="82" spans="1:29" ht="19.5" customHeight="1" x14ac:dyDescent="0.2">
      <c r="A82" s="276"/>
      <c r="B82" s="279"/>
      <c r="C82" s="296"/>
      <c r="D82" s="297"/>
      <c r="E82" s="301"/>
      <c r="F82" s="301"/>
      <c r="G82" s="304"/>
      <c r="H82" s="304"/>
      <c r="I82" s="307"/>
      <c r="J82" s="307"/>
      <c r="K82" s="301"/>
      <c r="L82" s="301"/>
      <c r="M82" s="265"/>
      <c r="N82" s="267"/>
      <c r="O82" s="270"/>
      <c r="P82" s="273"/>
      <c r="R82" s="34" t="s">
        <v>448</v>
      </c>
      <c r="S82" s="34" t="s">
        <v>24</v>
      </c>
    </row>
    <row r="83" spans="1:29" ht="19.5" customHeight="1" x14ac:dyDescent="0.2">
      <c r="A83" s="276"/>
      <c r="B83" s="279"/>
      <c r="C83" s="296"/>
      <c r="D83" s="297"/>
      <c r="E83" s="301"/>
      <c r="F83" s="301"/>
      <c r="G83" s="304"/>
      <c r="H83" s="304"/>
      <c r="I83" s="307"/>
      <c r="J83" s="307"/>
      <c r="K83" s="301"/>
      <c r="L83" s="301"/>
      <c r="M83" s="265"/>
      <c r="N83" s="267"/>
      <c r="O83" s="270"/>
      <c r="P83" s="273"/>
      <c r="R83" s="34"/>
      <c r="S83" s="34" t="s">
        <v>88</v>
      </c>
    </row>
    <row r="84" spans="1:29" ht="19.5" customHeight="1" x14ac:dyDescent="0.2">
      <c r="A84" s="276"/>
      <c r="B84" s="279"/>
      <c r="C84" s="296"/>
      <c r="D84" s="297"/>
      <c r="E84" s="301"/>
      <c r="F84" s="301"/>
      <c r="G84" s="304"/>
      <c r="H84" s="304"/>
      <c r="I84" s="307"/>
      <c r="J84" s="307"/>
      <c r="K84" s="301"/>
      <c r="L84" s="301"/>
      <c r="M84" s="265"/>
      <c r="N84" s="267"/>
      <c r="O84" s="270"/>
      <c r="P84" s="273"/>
      <c r="R84" s="34"/>
      <c r="S84" s="34" t="s">
        <v>2163</v>
      </c>
      <c r="W84" s="202" t="s">
        <v>182</v>
      </c>
    </row>
    <row r="85" spans="1:29" ht="19.5" customHeight="1" x14ac:dyDescent="0.2">
      <c r="A85" s="276"/>
      <c r="B85" s="279"/>
      <c r="C85" s="296"/>
      <c r="D85" s="297"/>
      <c r="E85" s="301"/>
      <c r="F85" s="301"/>
      <c r="G85" s="304"/>
      <c r="H85" s="304"/>
      <c r="I85" s="307"/>
      <c r="J85" s="307"/>
      <c r="K85" s="301"/>
      <c r="L85" s="301"/>
      <c r="M85" s="265"/>
      <c r="N85" s="267"/>
      <c r="O85" s="270"/>
      <c r="P85" s="273"/>
      <c r="R85" s="34" t="s">
        <v>55</v>
      </c>
      <c r="S85" s="34" t="s">
        <v>24</v>
      </c>
      <c r="W85" s="34"/>
    </row>
    <row r="86" spans="1:29" ht="19.5" customHeight="1" x14ac:dyDescent="0.2">
      <c r="A86" s="276"/>
      <c r="B86" s="279"/>
      <c r="C86" s="296"/>
      <c r="D86" s="297"/>
      <c r="E86" s="301"/>
      <c r="F86" s="301"/>
      <c r="G86" s="304"/>
      <c r="H86" s="304"/>
      <c r="I86" s="307"/>
      <c r="J86" s="307"/>
      <c r="K86" s="301"/>
      <c r="L86" s="301"/>
      <c r="M86" s="265"/>
      <c r="N86" s="267"/>
      <c r="O86" s="270"/>
      <c r="P86" s="273"/>
      <c r="R86" s="34"/>
      <c r="S86" s="34" t="s">
        <v>86</v>
      </c>
      <c r="W86" s="34"/>
    </row>
    <row r="87" spans="1:29" ht="19.5" customHeight="1" x14ac:dyDescent="0.2">
      <c r="A87" s="276"/>
      <c r="B87" s="279"/>
      <c r="C87" s="296"/>
      <c r="D87" s="297"/>
      <c r="E87" s="301"/>
      <c r="F87" s="301"/>
      <c r="G87" s="304"/>
      <c r="H87" s="304"/>
      <c r="I87" s="307"/>
      <c r="J87" s="307"/>
      <c r="K87" s="301"/>
      <c r="L87" s="301"/>
      <c r="M87" s="265"/>
      <c r="N87" s="267"/>
      <c r="O87" s="270"/>
      <c r="P87" s="273"/>
      <c r="R87" s="34"/>
      <c r="S87" s="34" t="s">
        <v>2165</v>
      </c>
      <c r="W87" s="34"/>
    </row>
    <row r="88" spans="1:29" ht="19.5" customHeight="1" x14ac:dyDescent="0.2">
      <c r="A88" s="276"/>
      <c r="B88" s="279"/>
      <c r="C88" s="296"/>
      <c r="D88" s="297"/>
      <c r="E88" s="301"/>
      <c r="F88" s="301"/>
      <c r="G88" s="304"/>
      <c r="H88" s="304"/>
      <c r="I88" s="307"/>
      <c r="J88" s="307"/>
      <c r="K88" s="301"/>
      <c r="L88" s="301"/>
      <c r="M88" s="265"/>
      <c r="N88" s="267"/>
      <c r="O88" s="270"/>
      <c r="P88" s="273"/>
      <c r="R88" s="34"/>
      <c r="S88" s="34"/>
      <c r="T88" t="s">
        <v>2166</v>
      </c>
      <c r="U88" s="316" t="s">
        <v>2167</v>
      </c>
      <c r="V88" s="316"/>
      <c r="W88" t="s">
        <v>1932</v>
      </c>
      <c r="X88" s="202" t="s">
        <v>182</v>
      </c>
      <c r="Y88" s="251" t="s">
        <v>694</v>
      </c>
      <c r="Z88" s="250">
        <v>1025291</v>
      </c>
      <c r="AA88" s="198" t="s">
        <v>1320</v>
      </c>
      <c r="AB88" s="192"/>
      <c r="AC88" s="192"/>
    </row>
    <row r="89" spans="1:29" ht="19.5" customHeight="1" x14ac:dyDescent="0.2">
      <c r="A89" s="276"/>
      <c r="B89" s="279"/>
      <c r="C89" s="296"/>
      <c r="D89" s="297"/>
      <c r="E89" s="301"/>
      <c r="F89" s="301"/>
      <c r="G89" s="304"/>
      <c r="H89" s="304"/>
      <c r="I89" s="307"/>
      <c r="J89" s="307"/>
      <c r="K89" s="301"/>
      <c r="L89" s="301"/>
      <c r="M89" s="265"/>
      <c r="N89" s="267"/>
      <c r="O89" s="270"/>
      <c r="P89" s="273"/>
      <c r="R89" s="34"/>
      <c r="S89" s="34"/>
      <c r="T89" s="193" t="s">
        <v>1020</v>
      </c>
      <c r="U89" s="309" t="s">
        <v>2119</v>
      </c>
      <c r="V89" s="456"/>
      <c r="W89" s="34" t="s">
        <v>2118</v>
      </c>
      <c r="X89" t="s">
        <v>2121</v>
      </c>
      <c r="AB89" s="205" t="s">
        <v>2123</v>
      </c>
      <c r="AC89" s="187"/>
    </row>
    <row r="90" spans="1:29" ht="19.5" customHeight="1" x14ac:dyDescent="0.2">
      <c r="A90" s="277"/>
      <c r="B90" s="280"/>
      <c r="C90" s="298"/>
      <c r="D90" s="299"/>
      <c r="E90" s="302"/>
      <c r="F90" s="302"/>
      <c r="G90" s="305"/>
      <c r="H90" s="305"/>
      <c r="I90" s="308"/>
      <c r="J90" s="308"/>
      <c r="K90" s="302"/>
      <c r="L90" s="302"/>
      <c r="M90" s="264"/>
      <c r="N90" s="268"/>
      <c r="O90" s="271"/>
      <c r="P90" s="274"/>
      <c r="Q90" s="62">
        <v>0.29166666666666669</v>
      </c>
    </row>
    <row r="91" spans="1:29" ht="19.5" customHeight="1" x14ac:dyDescent="0.2">
      <c r="A91" s="275" t="s">
        <v>30</v>
      </c>
      <c r="B91" s="278">
        <f>SUM(B66+1)</f>
        <v>45960</v>
      </c>
      <c r="C91" s="294" t="s">
        <v>2169</v>
      </c>
      <c r="D91" s="295"/>
      <c r="E91" s="300"/>
      <c r="F91" s="300"/>
      <c r="G91" s="303">
        <v>0.33333333333333331</v>
      </c>
      <c r="H91" s="303">
        <v>0.52083333333333337</v>
      </c>
      <c r="I91" s="306">
        <v>0.5625</v>
      </c>
      <c r="J91" s="306">
        <v>0.75</v>
      </c>
      <c r="K91" s="300"/>
      <c r="L91" s="300"/>
      <c r="M91" s="263">
        <f t="shared" ref="M91" si="4">(F99-E99)+(L99-K99)</f>
        <v>0</v>
      </c>
      <c r="N91" s="266">
        <f t="shared" ref="N91" si="5">(H91-G91)</f>
        <v>0.18750000000000006</v>
      </c>
      <c r="O91" s="269">
        <f t="shared" ref="O91" si="6">(J91-I91)</f>
        <v>0.1875</v>
      </c>
      <c r="P91" s="272">
        <f t="shared" ref="P91" si="7">SUM(M91:O99)</f>
        <v>0.37500000000000006</v>
      </c>
      <c r="R91" s="34" t="s">
        <v>448</v>
      </c>
      <c r="S91" s="34" t="s">
        <v>24</v>
      </c>
      <c r="T91" s="34"/>
    </row>
    <row r="92" spans="1:29" ht="19.5" customHeight="1" x14ac:dyDescent="0.2">
      <c r="A92" s="276"/>
      <c r="B92" s="279"/>
      <c r="C92" s="296"/>
      <c r="D92" s="297"/>
      <c r="E92" s="301"/>
      <c r="F92" s="301"/>
      <c r="G92" s="304"/>
      <c r="H92" s="304"/>
      <c r="I92" s="307"/>
      <c r="J92" s="307"/>
      <c r="K92" s="301"/>
      <c r="L92" s="301"/>
      <c r="M92" s="265"/>
      <c r="N92" s="267"/>
      <c r="O92" s="270"/>
      <c r="P92" s="273"/>
      <c r="R92" s="34"/>
      <c r="S92" s="34" t="s">
        <v>88</v>
      </c>
      <c r="X92" s="34"/>
    </row>
    <row r="93" spans="1:29" ht="19.5" customHeight="1" x14ac:dyDescent="0.2">
      <c r="A93" s="276"/>
      <c r="B93" s="279"/>
      <c r="C93" s="296"/>
      <c r="D93" s="297"/>
      <c r="E93" s="301"/>
      <c r="F93" s="301"/>
      <c r="G93" s="304"/>
      <c r="H93" s="304"/>
      <c r="I93" s="307"/>
      <c r="J93" s="307"/>
      <c r="K93" s="301"/>
      <c r="L93" s="301"/>
      <c r="M93" s="265"/>
      <c r="N93" s="267"/>
      <c r="O93" s="270"/>
      <c r="P93" s="273"/>
      <c r="R93" s="34"/>
      <c r="S93" s="34" t="s">
        <v>2170</v>
      </c>
      <c r="X93" s="202" t="s">
        <v>182</v>
      </c>
    </row>
    <row r="94" spans="1:29" ht="19.5" customHeight="1" x14ac:dyDescent="0.2">
      <c r="A94" s="276"/>
      <c r="B94" s="279"/>
      <c r="C94" s="296"/>
      <c r="D94" s="297"/>
      <c r="E94" s="301"/>
      <c r="F94" s="301"/>
      <c r="G94" s="304"/>
      <c r="H94" s="304"/>
      <c r="I94" s="307"/>
      <c r="J94" s="307"/>
      <c r="K94" s="301"/>
      <c r="L94" s="301"/>
      <c r="M94" s="265"/>
      <c r="N94" s="267"/>
      <c r="O94" s="270"/>
      <c r="P94" s="273"/>
      <c r="R94" s="34" t="s">
        <v>1099</v>
      </c>
      <c r="S94" s="34" t="s">
        <v>45</v>
      </c>
      <c r="X94" s="34"/>
    </row>
    <row r="95" spans="1:29" ht="19.5" customHeight="1" x14ac:dyDescent="0.2">
      <c r="A95" s="276"/>
      <c r="B95" s="279"/>
      <c r="C95" s="296"/>
      <c r="D95" s="297"/>
      <c r="E95" s="301"/>
      <c r="F95" s="301"/>
      <c r="G95" s="304"/>
      <c r="H95" s="304"/>
      <c r="I95" s="307"/>
      <c r="J95" s="307"/>
      <c r="K95" s="301"/>
      <c r="L95" s="301"/>
      <c r="M95" s="265"/>
      <c r="N95" s="267"/>
      <c r="O95" s="270"/>
      <c r="P95" s="273"/>
      <c r="R95" s="34"/>
      <c r="S95" s="34" t="s">
        <v>1100</v>
      </c>
      <c r="X95" s="34"/>
    </row>
    <row r="96" spans="1:29" ht="19.5" customHeight="1" x14ac:dyDescent="0.2">
      <c r="A96" s="276"/>
      <c r="B96" s="279"/>
      <c r="C96" s="296"/>
      <c r="D96" s="297"/>
      <c r="E96" s="301"/>
      <c r="F96" s="301"/>
      <c r="G96" s="304"/>
      <c r="H96" s="304"/>
      <c r="I96" s="307"/>
      <c r="J96" s="307"/>
      <c r="K96" s="301"/>
      <c r="L96" s="301"/>
      <c r="M96" s="265"/>
      <c r="N96" s="267"/>
      <c r="O96" s="270"/>
      <c r="P96" s="273"/>
      <c r="R96" s="34"/>
      <c r="S96" s="34" t="s">
        <v>758</v>
      </c>
      <c r="T96" s="34"/>
      <c r="U96" s="34"/>
      <c r="W96" s="34"/>
      <c r="X96" s="34"/>
    </row>
    <row r="97" spans="1:28" ht="19.5" customHeight="1" x14ac:dyDescent="0.2">
      <c r="A97" s="276"/>
      <c r="B97" s="279"/>
      <c r="C97" s="296"/>
      <c r="D97" s="297"/>
      <c r="E97" s="301"/>
      <c r="F97" s="301"/>
      <c r="G97" s="304"/>
      <c r="H97" s="304"/>
      <c r="I97" s="307"/>
      <c r="J97" s="307"/>
      <c r="K97" s="301"/>
      <c r="L97" s="301"/>
      <c r="M97" s="265"/>
      <c r="N97" s="267"/>
      <c r="O97" s="270"/>
      <c r="P97" s="273"/>
      <c r="R97" s="34"/>
      <c r="S97" s="34"/>
      <c r="T97" s="34" t="s">
        <v>413</v>
      </c>
      <c r="U97" s="314" t="s">
        <v>2124</v>
      </c>
      <c r="V97" s="314"/>
      <c r="W97" s="205" t="s">
        <v>644</v>
      </c>
      <c r="X97" s="34"/>
    </row>
    <row r="98" spans="1:28" ht="19.5" customHeight="1" x14ac:dyDescent="0.2">
      <c r="A98" s="276"/>
      <c r="B98" s="279"/>
      <c r="C98" s="296"/>
      <c r="D98" s="297"/>
      <c r="E98" s="301"/>
      <c r="F98" s="301"/>
      <c r="G98" s="304"/>
      <c r="H98" s="304"/>
      <c r="I98" s="307"/>
      <c r="J98" s="307"/>
      <c r="K98" s="301"/>
      <c r="L98" s="301"/>
      <c r="M98" s="265"/>
      <c r="N98" s="267"/>
      <c r="O98" s="270"/>
      <c r="P98" s="273"/>
      <c r="R98" s="34"/>
      <c r="S98" s="34"/>
      <c r="X98" s="34"/>
    </row>
    <row r="99" spans="1:28" ht="19.5" customHeight="1" x14ac:dyDescent="0.2">
      <c r="A99" s="276"/>
      <c r="B99" s="279"/>
      <c r="C99" s="296"/>
      <c r="D99" s="297"/>
      <c r="E99" s="301"/>
      <c r="F99" s="301"/>
      <c r="G99" s="305"/>
      <c r="H99" s="305"/>
      <c r="I99" s="308"/>
      <c r="J99" s="308"/>
      <c r="K99" s="301"/>
      <c r="L99" s="301"/>
      <c r="M99" s="264"/>
      <c r="N99" s="268"/>
      <c r="O99" s="271"/>
      <c r="P99" s="274"/>
      <c r="Q99" s="62">
        <v>0.29166666666666669</v>
      </c>
      <c r="R99" s="34"/>
    </row>
    <row r="100" spans="1:28" ht="19.5" customHeight="1" x14ac:dyDescent="0.2">
      <c r="A100" s="275" t="s">
        <v>31</v>
      </c>
      <c r="B100" s="278">
        <f>SUM(B91+1)</f>
        <v>45961</v>
      </c>
      <c r="C100" s="294" t="s">
        <v>2171</v>
      </c>
      <c r="D100" s="295"/>
      <c r="E100" s="300"/>
      <c r="F100" s="300"/>
      <c r="G100" s="303">
        <v>0.33541666666666664</v>
      </c>
      <c r="H100" s="303">
        <v>0.52083333333333337</v>
      </c>
      <c r="I100" s="306">
        <v>0.5625</v>
      </c>
      <c r="J100" s="306">
        <v>0.65763888888888888</v>
      </c>
      <c r="K100" s="300"/>
      <c r="L100" s="300"/>
      <c r="M100" s="263">
        <f t="shared" ref="M100" si="8">(F114-E114)+(L114-K114)</f>
        <v>0</v>
      </c>
      <c r="N100" s="266">
        <f t="shared" ref="N100" si="9">(H100-G100)</f>
        <v>0.18541666666666673</v>
      </c>
      <c r="O100" s="269">
        <f t="shared" ref="O100" si="10">(J100-I100)</f>
        <v>9.5138888888888884E-2</v>
      </c>
      <c r="P100" s="272">
        <f t="shared" ref="P100" si="11">SUM(M100:O114)</f>
        <v>0.28055555555555561</v>
      </c>
      <c r="R100" s="34" t="s">
        <v>1099</v>
      </c>
      <c r="S100" s="34" t="s">
        <v>45</v>
      </c>
    </row>
    <row r="101" spans="1:28" ht="19.5" customHeight="1" x14ac:dyDescent="0.2">
      <c r="A101" s="276"/>
      <c r="B101" s="279"/>
      <c r="C101" s="296"/>
      <c r="D101" s="297"/>
      <c r="E101" s="301"/>
      <c r="F101" s="301"/>
      <c r="G101" s="304"/>
      <c r="H101" s="304"/>
      <c r="I101" s="307"/>
      <c r="J101" s="307"/>
      <c r="K101" s="301"/>
      <c r="L101" s="301"/>
      <c r="M101" s="265"/>
      <c r="N101" s="267"/>
      <c r="O101" s="270"/>
      <c r="P101" s="273"/>
      <c r="R101" s="34"/>
      <c r="S101" s="34" t="s">
        <v>1100</v>
      </c>
    </row>
    <row r="102" spans="1:28" ht="19.5" customHeight="1" x14ac:dyDescent="0.2">
      <c r="A102" s="276"/>
      <c r="B102" s="279"/>
      <c r="C102" s="296"/>
      <c r="D102" s="297"/>
      <c r="E102" s="301"/>
      <c r="F102" s="301"/>
      <c r="G102" s="304"/>
      <c r="H102" s="304"/>
      <c r="I102" s="307"/>
      <c r="J102" s="307"/>
      <c r="K102" s="301"/>
      <c r="L102" s="301"/>
      <c r="M102" s="265"/>
      <c r="N102" s="267"/>
      <c r="O102" s="270"/>
      <c r="P102" s="273"/>
      <c r="R102" s="34"/>
      <c r="S102" s="34" t="s">
        <v>758</v>
      </c>
      <c r="T102" s="34"/>
      <c r="U102" s="34"/>
      <c r="W102" s="34"/>
    </row>
    <row r="103" spans="1:28" ht="19.5" customHeight="1" x14ac:dyDescent="0.2">
      <c r="A103" s="276"/>
      <c r="B103" s="279"/>
      <c r="C103" s="296"/>
      <c r="D103" s="297"/>
      <c r="E103" s="301"/>
      <c r="F103" s="301"/>
      <c r="G103" s="304"/>
      <c r="H103" s="304"/>
      <c r="I103" s="307"/>
      <c r="J103" s="307"/>
      <c r="K103" s="301"/>
      <c r="L103" s="301"/>
      <c r="M103" s="265"/>
      <c r="N103" s="267"/>
      <c r="O103" s="270"/>
      <c r="P103" s="273"/>
      <c r="R103" s="34"/>
      <c r="S103" s="34"/>
      <c r="T103" s="34" t="s">
        <v>413</v>
      </c>
      <c r="U103" s="314" t="s">
        <v>2124</v>
      </c>
      <c r="V103" s="314"/>
      <c r="W103" s="205" t="s">
        <v>644</v>
      </c>
    </row>
    <row r="104" spans="1:28" ht="19.5" customHeight="1" x14ac:dyDescent="0.2">
      <c r="A104" s="276"/>
      <c r="B104" s="279"/>
      <c r="C104" s="296"/>
      <c r="D104" s="297"/>
      <c r="E104" s="301"/>
      <c r="F104" s="301"/>
      <c r="G104" s="304"/>
      <c r="H104" s="304"/>
      <c r="I104" s="307"/>
      <c r="J104" s="307"/>
      <c r="K104" s="301"/>
      <c r="L104" s="301"/>
      <c r="M104" s="265"/>
      <c r="N104" s="267"/>
      <c r="O104" s="270"/>
      <c r="P104" s="273"/>
      <c r="R104" s="34" t="s">
        <v>2172</v>
      </c>
      <c r="S104" s="34" t="s">
        <v>32</v>
      </c>
      <c r="T104" s="34"/>
      <c r="U104" s="168"/>
      <c r="V104" s="168"/>
      <c r="W104" s="34"/>
    </row>
    <row r="105" spans="1:28" ht="19.5" customHeight="1" x14ac:dyDescent="0.2">
      <c r="A105" s="276"/>
      <c r="B105" s="279"/>
      <c r="C105" s="296"/>
      <c r="D105" s="297"/>
      <c r="E105" s="301"/>
      <c r="F105" s="301"/>
      <c r="G105" s="304"/>
      <c r="H105" s="304"/>
      <c r="I105" s="307"/>
      <c r="J105" s="307"/>
      <c r="K105" s="301"/>
      <c r="L105" s="301"/>
      <c r="M105" s="265"/>
      <c r="N105" s="267"/>
      <c r="O105" s="270"/>
      <c r="P105" s="273"/>
      <c r="R105" s="34"/>
      <c r="S105" s="34" t="s">
        <v>2173</v>
      </c>
      <c r="T105" s="34"/>
      <c r="U105" s="168"/>
      <c r="V105" s="168"/>
      <c r="W105" s="34"/>
    </row>
    <row r="106" spans="1:28" ht="19.5" customHeight="1" x14ac:dyDescent="0.2">
      <c r="A106" s="276"/>
      <c r="B106" s="279"/>
      <c r="C106" s="296"/>
      <c r="D106" s="297"/>
      <c r="E106" s="301"/>
      <c r="F106" s="301"/>
      <c r="G106" s="304"/>
      <c r="H106" s="304"/>
      <c r="I106" s="307"/>
      <c r="J106" s="307"/>
      <c r="K106" s="301"/>
      <c r="L106" s="301"/>
      <c r="M106" s="265"/>
      <c r="N106" s="267"/>
      <c r="O106" s="270"/>
      <c r="P106" s="273"/>
      <c r="R106" s="34"/>
      <c r="S106" s="34" t="s">
        <v>1339</v>
      </c>
      <c r="T106" s="202" t="s">
        <v>182</v>
      </c>
      <c r="U106" s="168"/>
      <c r="V106" s="168"/>
      <c r="W106" s="34"/>
    </row>
    <row r="107" spans="1:28" ht="19.5" customHeight="1" x14ac:dyDescent="0.2">
      <c r="A107" s="276"/>
      <c r="B107" s="279"/>
      <c r="C107" s="296"/>
      <c r="D107" s="297"/>
      <c r="E107" s="301"/>
      <c r="F107" s="301"/>
      <c r="G107" s="304"/>
      <c r="H107" s="304"/>
      <c r="I107" s="307"/>
      <c r="J107" s="307"/>
      <c r="K107" s="301"/>
      <c r="L107" s="301"/>
      <c r="M107" s="265"/>
      <c r="N107" s="267"/>
      <c r="O107" s="270"/>
      <c r="P107" s="273"/>
      <c r="R107" s="34" t="s">
        <v>242</v>
      </c>
      <c r="S107" s="34" t="s">
        <v>32</v>
      </c>
      <c r="T107" s="34"/>
      <c r="U107" s="168"/>
      <c r="V107" s="168"/>
      <c r="W107" s="34"/>
    </row>
    <row r="108" spans="1:28" ht="19.5" customHeight="1" x14ac:dyDescent="0.2">
      <c r="A108" s="276"/>
      <c r="B108" s="279"/>
      <c r="C108" s="296"/>
      <c r="D108" s="297"/>
      <c r="E108" s="301"/>
      <c r="F108" s="301"/>
      <c r="G108" s="304"/>
      <c r="H108" s="304"/>
      <c r="I108" s="307"/>
      <c r="J108" s="307"/>
      <c r="K108" s="301"/>
      <c r="L108" s="301"/>
      <c r="M108" s="265"/>
      <c r="N108" s="267"/>
      <c r="O108" s="270"/>
      <c r="P108" s="273"/>
      <c r="R108" s="34"/>
      <c r="S108" s="34" t="s">
        <v>612</v>
      </c>
      <c r="T108" s="34"/>
      <c r="U108" s="168"/>
      <c r="V108" s="168"/>
      <c r="W108" s="34"/>
    </row>
    <row r="109" spans="1:28" ht="19.5" customHeight="1" x14ac:dyDescent="0.2">
      <c r="A109" s="276"/>
      <c r="B109" s="279"/>
      <c r="C109" s="296"/>
      <c r="D109" s="297"/>
      <c r="E109" s="301"/>
      <c r="F109" s="301"/>
      <c r="G109" s="304"/>
      <c r="H109" s="304"/>
      <c r="I109" s="307"/>
      <c r="J109" s="307"/>
      <c r="K109" s="301"/>
      <c r="L109" s="301"/>
      <c r="M109" s="265"/>
      <c r="N109" s="267"/>
      <c r="O109" s="270"/>
      <c r="P109" s="273"/>
      <c r="R109" s="34"/>
      <c r="S109" s="34" t="s">
        <v>479</v>
      </c>
      <c r="T109" s="34"/>
      <c r="U109" s="168"/>
      <c r="V109" s="168"/>
      <c r="W109" s="34"/>
    </row>
    <row r="110" spans="1:28" ht="19.5" customHeight="1" x14ac:dyDescent="0.2">
      <c r="A110" s="276"/>
      <c r="B110" s="279"/>
      <c r="C110" s="296"/>
      <c r="D110" s="297"/>
      <c r="E110" s="301"/>
      <c r="F110" s="301"/>
      <c r="G110" s="304"/>
      <c r="H110" s="304"/>
      <c r="I110" s="307"/>
      <c r="J110" s="307"/>
      <c r="K110" s="301"/>
      <c r="L110" s="301"/>
      <c r="M110" s="265"/>
      <c r="N110" s="267"/>
      <c r="O110" s="270"/>
      <c r="P110" s="273"/>
      <c r="R110" s="34"/>
      <c r="S110" s="34"/>
      <c r="T110" s="34" t="s">
        <v>2175</v>
      </c>
      <c r="U110" s="314" t="s">
        <v>2174</v>
      </c>
      <c r="V110" s="314"/>
      <c r="W110" s="202" t="s">
        <v>182</v>
      </c>
      <c r="X110" s="251" t="s">
        <v>694</v>
      </c>
      <c r="Y110" s="250">
        <v>1025332</v>
      </c>
      <c r="Z110" s="198" t="s">
        <v>2179</v>
      </c>
      <c r="AA110" s="192"/>
      <c r="AB110" s="192"/>
    </row>
    <row r="111" spans="1:28" ht="19.5" customHeight="1" x14ac:dyDescent="0.2">
      <c r="A111" s="276"/>
      <c r="B111" s="279"/>
      <c r="C111" s="296"/>
      <c r="D111" s="297"/>
      <c r="E111" s="301"/>
      <c r="F111" s="301"/>
      <c r="G111" s="304"/>
      <c r="H111" s="304"/>
      <c r="I111" s="307"/>
      <c r="J111" s="307"/>
      <c r="K111" s="301"/>
      <c r="L111" s="301"/>
      <c r="M111" s="265"/>
      <c r="N111" s="267"/>
      <c r="O111" s="270"/>
      <c r="P111" s="273"/>
      <c r="R111" s="34"/>
      <c r="S111" s="34"/>
      <c r="T111" s="34" t="s">
        <v>1167</v>
      </c>
      <c r="U111" s="314" t="s">
        <v>2176</v>
      </c>
      <c r="V111" s="314"/>
      <c r="W111" s="202" t="s">
        <v>182</v>
      </c>
    </row>
    <row r="112" spans="1:28" ht="19.5" customHeight="1" x14ac:dyDescent="0.2">
      <c r="A112" s="276"/>
      <c r="B112" s="279"/>
      <c r="C112" s="296"/>
      <c r="D112" s="297"/>
      <c r="E112" s="301"/>
      <c r="F112" s="301"/>
      <c r="G112" s="304"/>
      <c r="H112" s="304"/>
      <c r="I112" s="307"/>
      <c r="J112" s="307"/>
      <c r="K112" s="301"/>
      <c r="L112" s="301"/>
      <c r="M112" s="265"/>
      <c r="N112" s="267"/>
      <c r="O112" s="270"/>
      <c r="P112" s="273"/>
      <c r="R112" s="34"/>
      <c r="S112" s="34"/>
      <c r="T112" s="34" t="s">
        <v>2177</v>
      </c>
      <c r="U112" s="314" t="s">
        <v>2178</v>
      </c>
      <c r="V112" s="314"/>
      <c r="W112" s="202" t="s">
        <v>182</v>
      </c>
    </row>
    <row r="113" spans="1:23" ht="19.5" customHeight="1" x14ac:dyDescent="0.2">
      <c r="A113" s="276"/>
      <c r="B113" s="279"/>
      <c r="C113" s="296"/>
      <c r="D113" s="297"/>
      <c r="E113" s="301"/>
      <c r="F113" s="301"/>
      <c r="G113" s="304"/>
      <c r="H113" s="304"/>
      <c r="I113" s="307"/>
      <c r="J113" s="307"/>
      <c r="K113" s="301"/>
      <c r="L113" s="301"/>
      <c r="M113" s="265"/>
      <c r="N113" s="267"/>
      <c r="O113" s="270"/>
      <c r="P113" s="273"/>
      <c r="R113" s="34"/>
      <c r="S113" s="34"/>
      <c r="T113" s="34" t="s">
        <v>1122</v>
      </c>
      <c r="U113" s="314" t="s">
        <v>929</v>
      </c>
      <c r="V113" s="314"/>
      <c r="W113" s="202" t="s">
        <v>182</v>
      </c>
    </row>
    <row r="114" spans="1:23" ht="19.5" customHeight="1" x14ac:dyDescent="0.2">
      <c r="A114" s="277"/>
      <c r="B114" s="280"/>
      <c r="C114" s="298"/>
      <c r="D114" s="299"/>
      <c r="E114" s="302"/>
      <c r="F114" s="302"/>
      <c r="G114" s="305"/>
      <c r="H114" s="305"/>
      <c r="I114" s="308"/>
      <c r="J114" s="308"/>
      <c r="K114" s="302"/>
      <c r="L114" s="302"/>
      <c r="M114" s="264"/>
      <c r="N114" s="268"/>
      <c r="O114" s="271"/>
      <c r="P114" s="274"/>
      <c r="Q114" s="62">
        <v>0.29166666666666669</v>
      </c>
      <c r="W114" s="34"/>
    </row>
    <row r="115" spans="1:23" ht="19.5" customHeight="1" x14ac:dyDescent="0.2">
      <c r="A115" s="35" t="s">
        <v>34</v>
      </c>
      <c r="B115" s="36">
        <f>SUM(B100+1)</f>
        <v>45962</v>
      </c>
      <c r="C115" s="294"/>
      <c r="D115" s="295"/>
      <c r="E115" s="300"/>
      <c r="F115" s="300"/>
      <c r="G115" s="300"/>
      <c r="H115" s="300"/>
      <c r="I115" s="300"/>
      <c r="J115" s="300"/>
      <c r="K115" s="300"/>
      <c r="L115" s="300"/>
      <c r="M115" s="300"/>
      <c r="N115" s="300"/>
      <c r="O115" s="300"/>
      <c r="P115" s="300"/>
    </row>
    <row r="116" spans="1:23" ht="19.5" customHeight="1" x14ac:dyDescent="0.2">
      <c r="A116" s="37" t="s">
        <v>35</v>
      </c>
      <c r="B116" s="36">
        <f>SUM(B115+1)</f>
        <v>45963</v>
      </c>
      <c r="C116" s="298"/>
      <c r="D116" s="299"/>
      <c r="E116" s="302"/>
      <c r="F116" s="302"/>
      <c r="G116" s="302"/>
      <c r="H116" s="302"/>
      <c r="I116" s="302"/>
      <c r="J116" s="302"/>
      <c r="K116" s="302"/>
      <c r="L116" s="302"/>
      <c r="M116" s="302"/>
      <c r="N116" s="302"/>
      <c r="O116" s="302"/>
      <c r="P116" s="302"/>
    </row>
    <row r="117" spans="1:23" ht="30" customHeight="1" x14ac:dyDescent="0.2">
      <c r="A117" s="38"/>
      <c r="B117" s="38"/>
      <c r="C117" s="38"/>
      <c r="D117" s="38"/>
      <c r="E117" s="39"/>
      <c r="F117" s="40"/>
      <c r="G117" s="40"/>
      <c r="H117" s="38"/>
      <c r="I117" s="38"/>
      <c r="J117" s="38"/>
      <c r="K117" s="41"/>
      <c r="L117" s="41"/>
      <c r="M117" s="41"/>
      <c r="N117" s="38"/>
    </row>
    <row r="118" spans="1:23" ht="30.75" customHeight="1" x14ac:dyDescent="0.2">
      <c r="A118" s="38"/>
      <c r="B118" s="38"/>
      <c r="C118" s="38"/>
      <c r="D118" s="38"/>
      <c r="F118" s="38"/>
      <c r="G118" s="38"/>
      <c r="H118" s="38"/>
      <c r="I118" s="38"/>
      <c r="J118" s="281" t="s">
        <v>36</v>
      </c>
      <c r="K118" s="281"/>
      <c r="L118" s="281"/>
      <c r="M118" s="108">
        <f>SUM(M9+M41+M66+M91+M100+M115+M116)</f>
        <v>0</v>
      </c>
      <c r="N118" s="110">
        <f>SUM(N9+N41+N66+N91+N100+N115+N116)</f>
        <v>1.0104166666666667</v>
      </c>
      <c r="O118" s="109">
        <f>SUM(O9+O41+O66+O91+O100+O115+O116)</f>
        <v>0.80208333333333326</v>
      </c>
      <c r="P118" s="111">
        <f>SUM(P9+P41+P66+P91+P100+P115+P116)</f>
        <v>1.8125000000000002</v>
      </c>
    </row>
    <row r="119" spans="1:23" ht="30.75" customHeight="1" x14ac:dyDescent="0.2">
      <c r="A119" s="38"/>
      <c r="B119" s="38"/>
      <c r="C119" s="38"/>
      <c r="D119" s="38"/>
      <c r="F119" s="38"/>
      <c r="G119" s="38"/>
      <c r="H119" s="38"/>
      <c r="I119" s="38"/>
      <c r="J119" s="281" t="s">
        <v>37</v>
      </c>
      <c r="K119" s="281"/>
      <c r="L119" s="282"/>
      <c r="M119" s="42"/>
      <c r="N119" s="51">
        <f>SUM(Q9:Q116)</f>
        <v>1.4583333333333335</v>
      </c>
      <c r="O119" s="43"/>
    </row>
    <row r="120" spans="1:23" ht="30.75" customHeight="1" x14ac:dyDescent="0.2">
      <c r="A120" s="38"/>
      <c r="B120" s="38"/>
      <c r="C120" s="38"/>
      <c r="D120" s="38"/>
      <c r="F120" s="38"/>
      <c r="G120" s="38"/>
      <c r="H120" s="38"/>
      <c r="I120" s="38"/>
      <c r="J120" s="281" t="s">
        <v>38</v>
      </c>
      <c r="K120" s="281"/>
      <c r="L120" s="282"/>
      <c r="M120" s="42"/>
      <c r="N120" s="51">
        <f>SUM(P118-N119)</f>
        <v>0.35416666666666674</v>
      </c>
      <c r="O120" s="43"/>
    </row>
    <row r="121" spans="1:23" ht="30.75" customHeight="1" x14ac:dyDescent="0.2">
      <c r="A121" s="38"/>
      <c r="B121" s="38"/>
      <c r="C121" s="38"/>
      <c r="D121" s="38"/>
      <c r="F121" s="38"/>
      <c r="G121" s="38"/>
      <c r="H121" s="38"/>
      <c r="I121" s="38"/>
      <c r="J121" s="281" t="s">
        <v>39</v>
      </c>
      <c r="K121" s="281"/>
      <c r="L121" s="282"/>
      <c r="M121" s="42"/>
      <c r="N121" s="51">
        <f>'SEM43'!N122</f>
        <v>13.927083333333336</v>
      </c>
      <c r="O121" s="43"/>
    </row>
    <row r="122" spans="1:23" ht="30.75" customHeight="1" x14ac:dyDescent="0.2">
      <c r="H122" s="38"/>
      <c r="I122" s="38"/>
      <c r="J122" s="281" t="s">
        <v>40</v>
      </c>
      <c r="K122" s="281"/>
      <c r="L122" s="282"/>
      <c r="M122" s="44"/>
      <c r="N122" s="52">
        <f>N120+N121</f>
        <v>14.281250000000002</v>
      </c>
      <c r="O122" s="45"/>
    </row>
    <row r="129" spans="6:9" x14ac:dyDescent="0.2">
      <c r="F129" s="38"/>
      <c r="G129" s="38"/>
      <c r="H129" s="38"/>
      <c r="I129" s="38"/>
    </row>
    <row r="130" spans="6:9" x14ac:dyDescent="0.2">
      <c r="F130" s="38"/>
      <c r="G130" s="38"/>
      <c r="H130" s="38"/>
      <c r="I130" s="38"/>
    </row>
    <row r="131" spans="6:9" x14ac:dyDescent="0.2">
      <c r="F131" s="38"/>
      <c r="G131" s="38"/>
      <c r="H131" s="38"/>
      <c r="I131" s="38"/>
    </row>
    <row r="132" spans="6:9" x14ac:dyDescent="0.2">
      <c r="F132" s="38"/>
      <c r="G132" s="38"/>
      <c r="H132" s="38"/>
      <c r="I132" s="38"/>
    </row>
    <row r="133" spans="6:9" x14ac:dyDescent="0.2">
      <c r="F133" s="38"/>
      <c r="G133" s="38"/>
      <c r="H133" s="38"/>
      <c r="I133" s="38"/>
    </row>
    <row r="134" spans="6:9" x14ac:dyDescent="0.2">
      <c r="F134" s="38"/>
      <c r="G134" s="38"/>
      <c r="H134" s="38"/>
      <c r="I134" s="38"/>
    </row>
  </sheetData>
  <mergeCells count="126">
    <mergeCell ref="O115:O116"/>
    <mergeCell ref="P115:P116"/>
    <mergeCell ref="I115:I116"/>
    <mergeCell ref="J115:J116"/>
    <mergeCell ref="K115:K116"/>
    <mergeCell ref="L115:L116"/>
    <mergeCell ref="M115:M116"/>
    <mergeCell ref="N115:N116"/>
    <mergeCell ref="U44:V44"/>
    <mergeCell ref="U48:V48"/>
    <mergeCell ref="U54:V54"/>
    <mergeCell ref="U97:V97"/>
    <mergeCell ref="U103:V103"/>
    <mergeCell ref="U110:V110"/>
    <mergeCell ref="U111:V111"/>
    <mergeCell ref="U112:V112"/>
    <mergeCell ref="U113:V113"/>
    <mergeCell ref="Q6:Q7"/>
    <mergeCell ref="M100:M114"/>
    <mergeCell ref="N100:N114"/>
    <mergeCell ref="O100:O114"/>
    <mergeCell ref="P100:P114"/>
    <mergeCell ref="M91:M99"/>
    <mergeCell ref="N91:N99"/>
    <mergeCell ref="O91:O99"/>
    <mergeCell ref="P91:P99"/>
    <mergeCell ref="M66:M90"/>
    <mergeCell ref="O66:O90"/>
    <mergeCell ref="P66:P90"/>
    <mergeCell ref="M41:M65"/>
    <mergeCell ref="N41:N65"/>
    <mergeCell ref="O41:O65"/>
    <mergeCell ref="P41:P65"/>
    <mergeCell ref="J122:L122"/>
    <mergeCell ref="J118:L118"/>
    <mergeCell ref="J119:L119"/>
    <mergeCell ref="J120:L120"/>
    <mergeCell ref="J121:L121"/>
    <mergeCell ref="A100:A114"/>
    <mergeCell ref="B41:B65"/>
    <mergeCell ref="B66:B90"/>
    <mergeCell ref="B91:B99"/>
    <mergeCell ref="B100:B114"/>
    <mergeCell ref="C41:D65"/>
    <mergeCell ref="C66:D90"/>
    <mergeCell ref="C115:D116"/>
    <mergeCell ref="E115:E116"/>
    <mergeCell ref="F115:F116"/>
    <mergeCell ref="G115:G116"/>
    <mergeCell ref="H115:H116"/>
    <mergeCell ref="K100:K114"/>
    <mergeCell ref="L100:L114"/>
    <mergeCell ref="K91:K99"/>
    <mergeCell ref="L91:L99"/>
    <mergeCell ref="C91:D99"/>
    <mergeCell ref="C100:D114"/>
    <mergeCell ref="G41:G65"/>
    <mergeCell ref="A1:N1"/>
    <mergeCell ref="G6:H6"/>
    <mergeCell ref="I6:J6"/>
    <mergeCell ref="K6:L6"/>
    <mergeCell ref="M6:P6"/>
    <mergeCell ref="N66:N90"/>
    <mergeCell ref="A41:A65"/>
    <mergeCell ref="A66:A90"/>
    <mergeCell ref="A91:A99"/>
    <mergeCell ref="A9:A40"/>
    <mergeCell ref="M9:M40"/>
    <mergeCell ref="N9:N40"/>
    <mergeCell ref="O9:O40"/>
    <mergeCell ref="P9:P40"/>
    <mergeCell ref="B9:B40"/>
    <mergeCell ref="C9:D40"/>
    <mergeCell ref="K9:K40"/>
    <mergeCell ref="L9:L40"/>
    <mergeCell ref="G9:G40"/>
    <mergeCell ref="I9:I40"/>
    <mergeCell ref="K41:K65"/>
    <mergeCell ref="L41:L65"/>
    <mergeCell ref="K66:K90"/>
    <mergeCell ref="L66:L90"/>
    <mergeCell ref="E9:E40"/>
    <mergeCell ref="F9:F40"/>
    <mergeCell ref="E41:E65"/>
    <mergeCell ref="F41:F65"/>
    <mergeCell ref="E66:E90"/>
    <mergeCell ref="F66:F90"/>
    <mergeCell ref="E91:E99"/>
    <mergeCell ref="F91:F99"/>
    <mergeCell ref="E100:E114"/>
    <mergeCell ref="F100:F114"/>
    <mergeCell ref="G66:G90"/>
    <mergeCell ref="G100:G114"/>
    <mergeCell ref="H9:H40"/>
    <mergeCell ref="H41:H65"/>
    <mergeCell ref="H66:H90"/>
    <mergeCell ref="H100:H114"/>
    <mergeCell ref="G91:G99"/>
    <mergeCell ref="H91:H99"/>
    <mergeCell ref="I41:I65"/>
    <mergeCell ref="I66:I90"/>
    <mergeCell ref="I100:I114"/>
    <mergeCell ref="J9:J40"/>
    <mergeCell ref="J41:J65"/>
    <mergeCell ref="J100:J114"/>
    <mergeCell ref="J66:J90"/>
    <mergeCell ref="I91:I99"/>
    <mergeCell ref="J91:J99"/>
    <mergeCell ref="U22:V22"/>
    <mergeCell ref="U23:V23"/>
    <mergeCell ref="U24:V24"/>
    <mergeCell ref="U39:V39"/>
    <mergeCell ref="U12:V12"/>
    <mergeCell ref="U18:V18"/>
    <mergeCell ref="U19:V19"/>
    <mergeCell ref="U20:V20"/>
    <mergeCell ref="U21:V21"/>
    <mergeCell ref="U72:V72"/>
    <mergeCell ref="U88:V88"/>
    <mergeCell ref="U89:V89"/>
    <mergeCell ref="U76:V76"/>
    <mergeCell ref="U77:V77"/>
    <mergeCell ref="U78:V78"/>
    <mergeCell ref="U79:V79"/>
    <mergeCell ref="U80:V80"/>
    <mergeCell ref="U81:V81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3" orientation="landscape" r:id="rId1"/>
  <headerFooter alignWithMargins="0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Feuil81">
    <pageSetUpPr fitToPage="1"/>
  </sheetPr>
  <dimension ref="A1:AC116"/>
  <sheetViews>
    <sheetView topLeftCell="A5" zoomScale="90" workbookViewId="0">
      <selection activeCell="Z51" sqref="Z51:AB51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6.28515625" customWidth="1"/>
    <col min="20" max="20" width="14.140625" bestFit="1" customWidth="1"/>
    <col min="23" max="23" width="13.140625" customWidth="1"/>
    <col min="24" max="24" width="14.28515625" customWidth="1"/>
    <col min="25" max="25" width="13.42578125" customWidth="1"/>
  </cols>
  <sheetData>
    <row r="1" spans="1:28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8" ht="60.6" hidden="1" customHeight="1" x14ac:dyDescent="0.2"/>
    <row r="3" spans="1:28" s="3" customFormat="1" ht="12.75" customHeight="1" x14ac:dyDescent="0.2">
      <c r="K3" s="4"/>
      <c r="L3" s="4"/>
      <c r="M3" s="4"/>
      <c r="O3" s="5"/>
      <c r="P3" s="5"/>
      <c r="Q3" s="60"/>
    </row>
    <row r="4" spans="1:28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8" ht="39" customHeight="1" x14ac:dyDescent="0.2">
      <c r="A5" s="12" t="s">
        <v>128</v>
      </c>
      <c r="B5" s="13" t="s">
        <v>3</v>
      </c>
      <c r="C5" s="14">
        <f>SUM('SEM44'!B116+1)</f>
        <v>45964</v>
      </c>
      <c r="D5" s="15" t="s">
        <v>4</v>
      </c>
      <c r="E5" s="16">
        <f>SUM(B98)</f>
        <v>45970</v>
      </c>
      <c r="F5" s="17"/>
      <c r="G5" s="17"/>
      <c r="H5" s="17"/>
      <c r="I5" s="17"/>
      <c r="J5" s="17"/>
      <c r="K5" s="18"/>
      <c r="L5" s="18"/>
      <c r="P5" s="19"/>
    </row>
    <row r="6" spans="1:28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8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8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8" ht="19.5" customHeight="1" x14ac:dyDescent="0.2">
      <c r="A9" s="275" t="s">
        <v>20</v>
      </c>
      <c r="B9" s="278">
        <f>SUM(C5)</f>
        <v>45964</v>
      </c>
      <c r="C9" s="294" t="s">
        <v>1099</v>
      </c>
      <c r="D9" s="295"/>
      <c r="E9" s="310"/>
      <c r="F9" s="310"/>
      <c r="G9" s="303">
        <v>0.34027777777777779</v>
      </c>
      <c r="H9" s="303">
        <v>0.52430555555555558</v>
      </c>
      <c r="I9" s="306">
        <v>0.57291666666666663</v>
      </c>
      <c r="J9" s="306">
        <v>0.7680555555555556</v>
      </c>
      <c r="K9" s="310"/>
      <c r="L9" s="310"/>
      <c r="M9" s="263">
        <f>(F9-E9)+(L9-K9)</f>
        <v>0</v>
      </c>
      <c r="N9" s="266">
        <f>(H9-G9)</f>
        <v>0.18402777777777779</v>
      </c>
      <c r="O9" s="269">
        <f>(J9-I9)</f>
        <v>0.19513888888888897</v>
      </c>
      <c r="P9" s="272">
        <f>SUM(M9:O15)</f>
        <v>0.37916666666666676</v>
      </c>
      <c r="R9" s="34" t="s">
        <v>1099</v>
      </c>
      <c r="S9" s="34" t="s">
        <v>42</v>
      </c>
      <c r="T9" s="34"/>
      <c r="X9" s="34"/>
    </row>
    <row r="10" spans="1:28" ht="19.5" customHeight="1" x14ac:dyDescent="0.2">
      <c r="A10" s="276"/>
      <c r="B10" s="279"/>
      <c r="C10" s="296"/>
      <c r="D10" s="297"/>
      <c r="E10" s="311"/>
      <c r="F10" s="311"/>
      <c r="G10" s="304"/>
      <c r="H10" s="304"/>
      <c r="I10" s="307"/>
      <c r="J10" s="307"/>
      <c r="K10" s="311"/>
      <c r="L10" s="311"/>
      <c r="M10" s="265"/>
      <c r="N10" s="267"/>
      <c r="O10" s="270"/>
      <c r="P10" s="273"/>
      <c r="R10" s="34"/>
      <c r="S10" s="34" t="s">
        <v>1100</v>
      </c>
    </row>
    <row r="11" spans="1:28" ht="19.5" customHeight="1" x14ac:dyDescent="0.2">
      <c r="A11" s="276"/>
      <c r="B11" s="279"/>
      <c r="C11" s="296"/>
      <c r="D11" s="297"/>
      <c r="E11" s="311"/>
      <c r="F11" s="311"/>
      <c r="G11" s="304"/>
      <c r="H11" s="304"/>
      <c r="I11" s="307"/>
      <c r="J11" s="307"/>
      <c r="K11" s="311"/>
      <c r="L11" s="311"/>
      <c r="M11" s="265"/>
      <c r="N11" s="267"/>
      <c r="O11" s="270"/>
      <c r="P11" s="273"/>
      <c r="R11" s="34"/>
      <c r="S11" s="34" t="s">
        <v>758</v>
      </c>
      <c r="T11" s="34"/>
      <c r="U11" s="34"/>
      <c r="W11" s="34"/>
    </row>
    <row r="12" spans="1:28" ht="19.5" customHeight="1" x14ac:dyDescent="0.2">
      <c r="A12" s="276"/>
      <c r="B12" s="279"/>
      <c r="C12" s="296"/>
      <c r="D12" s="297"/>
      <c r="E12" s="311"/>
      <c r="F12" s="311"/>
      <c r="G12" s="304"/>
      <c r="H12" s="304"/>
      <c r="I12" s="307"/>
      <c r="J12" s="307"/>
      <c r="K12" s="311"/>
      <c r="L12" s="311"/>
      <c r="M12" s="265"/>
      <c r="N12" s="267"/>
      <c r="O12" s="270"/>
      <c r="P12" s="273"/>
      <c r="R12" s="34"/>
      <c r="S12" s="34"/>
      <c r="T12" s="34" t="s">
        <v>413</v>
      </c>
      <c r="U12" s="314" t="s">
        <v>2124</v>
      </c>
      <c r="V12" s="314"/>
      <c r="W12" s="202" t="s">
        <v>182</v>
      </c>
      <c r="X12" s="240" t="s">
        <v>694</v>
      </c>
      <c r="Y12" s="248">
        <v>1025403</v>
      </c>
      <c r="Z12" s="214" t="s">
        <v>1320</v>
      </c>
      <c r="AA12" s="191"/>
      <c r="AB12" s="191"/>
    </row>
    <row r="13" spans="1:28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11"/>
      <c r="L13" s="311"/>
      <c r="M13" s="265"/>
      <c r="N13" s="267"/>
      <c r="O13" s="270"/>
      <c r="P13" s="273"/>
      <c r="R13" s="34"/>
      <c r="S13" s="34" t="s">
        <v>2180</v>
      </c>
    </row>
    <row r="14" spans="1:28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R14" s="34"/>
      <c r="S14" s="34"/>
      <c r="T14" s="34" t="s">
        <v>631</v>
      </c>
      <c r="U14" s="314" t="s">
        <v>1940</v>
      </c>
      <c r="V14" s="314"/>
      <c r="W14" s="202" t="s">
        <v>182</v>
      </c>
      <c r="X14" s="251" t="s">
        <v>694</v>
      </c>
      <c r="Y14" s="250">
        <v>1025129</v>
      </c>
      <c r="Z14" s="198" t="s">
        <v>1331</v>
      </c>
      <c r="AA14" s="192"/>
      <c r="AB14" s="192"/>
    </row>
    <row r="15" spans="1:28" ht="19.5" customHeight="1" x14ac:dyDescent="0.2">
      <c r="A15" s="277"/>
      <c r="B15" s="280"/>
      <c r="C15" s="298"/>
      <c r="D15" s="299"/>
      <c r="E15" s="312"/>
      <c r="F15" s="312"/>
      <c r="G15" s="305"/>
      <c r="H15" s="305"/>
      <c r="I15" s="308"/>
      <c r="J15" s="308"/>
      <c r="K15" s="312"/>
      <c r="L15" s="312"/>
      <c r="M15" s="264"/>
      <c r="N15" s="268"/>
      <c r="O15" s="271"/>
      <c r="P15" s="274"/>
      <c r="Q15" s="62">
        <v>0.29166666666666669</v>
      </c>
    </row>
    <row r="16" spans="1:28" ht="19.5" customHeight="1" x14ac:dyDescent="0.2">
      <c r="A16" s="275" t="s">
        <v>22</v>
      </c>
      <c r="B16" s="278">
        <f>SUM(B9+1)</f>
        <v>45965</v>
      </c>
      <c r="C16" s="294" t="s">
        <v>2185</v>
      </c>
      <c r="D16" s="295"/>
      <c r="E16" s="310"/>
      <c r="F16" s="310"/>
      <c r="G16" s="303">
        <v>0.32291666666666669</v>
      </c>
      <c r="H16" s="303">
        <v>0.49305555555555558</v>
      </c>
      <c r="I16" s="306">
        <v>0.5625</v>
      </c>
      <c r="J16" s="306">
        <v>0.75416666666666665</v>
      </c>
      <c r="K16" s="310"/>
      <c r="L16" s="310"/>
      <c r="M16" s="263">
        <f>(F16-E16)+(L16-K16)</f>
        <v>0</v>
      </c>
      <c r="N16" s="266">
        <f>(H16-G16)</f>
        <v>0.1701388888888889</v>
      </c>
      <c r="O16" s="269">
        <f>(J16-I16)</f>
        <v>0.19166666666666665</v>
      </c>
      <c r="P16" s="272">
        <f>SUM(M16:O30)</f>
        <v>0.36180555555555555</v>
      </c>
      <c r="R16" s="34" t="s">
        <v>1099</v>
      </c>
      <c r="S16" s="34" t="s">
        <v>45</v>
      </c>
      <c r="T16" s="34"/>
    </row>
    <row r="17" spans="1:28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265"/>
      <c r="N17" s="267"/>
      <c r="O17" s="270"/>
      <c r="P17" s="273"/>
      <c r="R17" s="34"/>
      <c r="S17" s="34" t="s">
        <v>1100</v>
      </c>
    </row>
    <row r="18" spans="1:28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R18" s="34"/>
      <c r="S18" s="34" t="s">
        <v>2180</v>
      </c>
    </row>
    <row r="19" spans="1:28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265"/>
      <c r="N19" s="267"/>
      <c r="O19" s="270"/>
      <c r="P19" s="273"/>
      <c r="R19" s="34"/>
      <c r="S19" s="34"/>
      <c r="T19" t="s">
        <v>675</v>
      </c>
      <c r="U19" s="316" t="s">
        <v>1490</v>
      </c>
      <c r="V19" s="316"/>
      <c r="W19" s="205" t="s">
        <v>644</v>
      </c>
      <c r="X19" s="240" t="s">
        <v>694</v>
      </c>
      <c r="Y19" s="248">
        <v>1025436</v>
      </c>
      <c r="Z19" s="214" t="s">
        <v>1320</v>
      </c>
      <c r="AA19" s="191"/>
      <c r="AB19" s="191"/>
    </row>
    <row r="20" spans="1:28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265"/>
      <c r="N20" s="267"/>
      <c r="O20" s="270"/>
      <c r="P20" s="273"/>
      <c r="R20" s="34"/>
      <c r="S20" s="34"/>
      <c r="T20" t="s">
        <v>680</v>
      </c>
      <c r="U20" s="1"/>
      <c r="V20" s="1"/>
      <c r="W20" s="202" t="s">
        <v>182</v>
      </c>
      <c r="X20" s="240" t="s">
        <v>694</v>
      </c>
      <c r="Y20" s="248">
        <v>1025414</v>
      </c>
      <c r="Z20" s="214" t="s">
        <v>1331</v>
      </c>
      <c r="AA20" s="191"/>
      <c r="AB20" s="191"/>
    </row>
    <row r="21" spans="1:28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265"/>
      <c r="N21" s="267"/>
      <c r="O21" s="270"/>
      <c r="P21" s="273"/>
      <c r="R21" s="34"/>
      <c r="S21" s="34" t="s">
        <v>2183</v>
      </c>
    </row>
    <row r="22" spans="1:28" ht="19.5" customHeight="1" x14ac:dyDescent="0.2">
      <c r="A22" s="276"/>
      <c r="B22" s="279"/>
      <c r="C22" s="296"/>
      <c r="D22" s="297"/>
      <c r="E22" s="311"/>
      <c r="F22" s="311"/>
      <c r="G22" s="304"/>
      <c r="H22" s="304"/>
      <c r="I22" s="307"/>
      <c r="J22" s="307"/>
      <c r="K22" s="311"/>
      <c r="L22" s="311"/>
      <c r="M22" s="265"/>
      <c r="N22" s="267"/>
      <c r="O22" s="270"/>
      <c r="P22" s="273"/>
      <c r="R22" s="34"/>
      <c r="S22" s="34"/>
      <c r="T22" t="s">
        <v>2181</v>
      </c>
      <c r="U22" s="316" t="s">
        <v>2182</v>
      </c>
      <c r="V22" s="316"/>
      <c r="W22" s="202" t="s">
        <v>182</v>
      </c>
      <c r="X22" s="251" t="s">
        <v>694</v>
      </c>
      <c r="Y22" s="250">
        <v>1025412</v>
      </c>
    </row>
    <row r="23" spans="1:28" ht="19.5" customHeight="1" x14ac:dyDescent="0.2">
      <c r="A23" s="276"/>
      <c r="B23" s="279"/>
      <c r="C23" s="296"/>
      <c r="D23" s="297"/>
      <c r="E23" s="311"/>
      <c r="F23" s="311"/>
      <c r="G23" s="304"/>
      <c r="H23" s="304"/>
      <c r="I23" s="307"/>
      <c r="J23" s="307"/>
      <c r="K23" s="311"/>
      <c r="L23" s="311"/>
      <c r="M23" s="265"/>
      <c r="N23" s="267"/>
      <c r="O23" s="270"/>
      <c r="P23" s="273"/>
      <c r="R23" s="34" t="s">
        <v>55</v>
      </c>
      <c r="S23" s="34" t="s">
        <v>32</v>
      </c>
    </row>
    <row r="24" spans="1:28" ht="19.5" customHeight="1" x14ac:dyDescent="0.2">
      <c r="A24" s="276"/>
      <c r="B24" s="279"/>
      <c r="C24" s="296"/>
      <c r="D24" s="297"/>
      <c r="E24" s="311"/>
      <c r="F24" s="311"/>
      <c r="G24" s="304"/>
      <c r="H24" s="304"/>
      <c r="I24" s="307"/>
      <c r="J24" s="307"/>
      <c r="K24" s="311"/>
      <c r="L24" s="311"/>
      <c r="M24" s="265"/>
      <c r="N24" s="267"/>
      <c r="O24" s="270"/>
      <c r="P24" s="273"/>
      <c r="R24" s="34"/>
      <c r="S24" s="34" t="s">
        <v>86</v>
      </c>
    </row>
    <row r="25" spans="1:28" ht="19.5" customHeight="1" x14ac:dyDescent="0.2">
      <c r="A25" s="276"/>
      <c r="B25" s="279"/>
      <c r="C25" s="296"/>
      <c r="D25" s="297"/>
      <c r="E25" s="311"/>
      <c r="F25" s="311"/>
      <c r="G25" s="304"/>
      <c r="H25" s="304"/>
      <c r="I25" s="307"/>
      <c r="J25" s="307"/>
      <c r="K25" s="311"/>
      <c r="L25" s="311"/>
      <c r="M25" s="265"/>
      <c r="N25" s="267"/>
      <c r="O25" s="270"/>
      <c r="P25" s="273"/>
      <c r="R25" s="34"/>
      <c r="S25" s="34" t="s">
        <v>1186</v>
      </c>
    </row>
    <row r="26" spans="1:28" ht="19.5" customHeight="1" x14ac:dyDescent="0.2">
      <c r="A26" s="276"/>
      <c r="B26" s="279"/>
      <c r="C26" s="296"/>
      <c r="D26" s="297"/>
      <c r="E26" s="311"/>
      <c r="F26" s="311"/>
      <c r="G26" s="304"/>
      <c r="H26" s="304"/>
      <c r="I26" s="307"/>
      <c r="J26" s="307"/>
      <c r="K26" s="311"/>
      <c r="L26" s="311"/>
      <c r="M26" s="265"/>
      <c r="N26" s="267"/>
      <c r="O26" s="270"/>
      <c r="P26" s="273"/>
      <c r="R26" s="34"/>
      <c r="S26" s="34"/>
      <c r="T26" t="s">
        <v>938</v>
      </c>
      <c r="U26" s="313">
        <v>3303117222003</v>
      </c>
      <c r="V26" s="313"/>
      <c r="W26" s="202" t="s">
        <v>182</v>
      </c>
      <c r="X26" s="240" t="s">
        <v>694</v>
      </c>
      <c r="Y26" s="248">
        <v>1025426</v>
      </c>
      <c r="Z26" s="214" t="s">
        <v>1320</v>
      </c>
      <c r="AA26" s="191"/>
      <c r="AB26" s="191"/>
    </row>
    <row r="27" spans="1:28" ht="19.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11"/>
      <c r="L27" s="311"/>
      <c r="M27" s="265"/>
      <c r="N27" s="267"/>
      <c r="O27" s="270"/>
      <c r="P27" s="273"/>
      <c r="R27" s="34" t="s">
        <v>1590</v>
      </c>
      <c r="S27" s="34" t="s">
        <v>32</v>
      </c>
    </row>
    <row r="28" spans="1:28" ht="19.5" customHeight="1" x14ac:dyDescent="0.2">
      <c r="A28" s="276"/>
      <c r="B28" s="279"/>
      <c r="C28" s="296"/>
      <c r="D28" s="297"/>
      <c r="E28" s="311"/>
      <c r="F28" s="311"/>
      <c r="G28" s="304"/>
      <c r="H28" s="304"/>
      <c r="I28" s="307"/>
      <c r="J28" s="307"/>
      <c r="K28" s="311"/>
      <c r="L28" s="311"/>
      <c r="M28" s="265"/>
      <c r="N28" s="267"/>
      <c r="O28" s="270"/>
      <c r="P28" s="273"/>
      <c r="R28" s="34"/>
      <c r="S28" s="34" t="s">
        <v>1591</v>
      </c>
    </row>
    <row r="29" spans="1:28" ht="19.5" customHeight="1" x14ac:dyDescent="0.2">
      <c r="A29" s="276"/>
      <c r="B29" s="279"/>
      <c r="C29" s="296"/>
      <c r="D29" s="297"/>
      <c r="E29" s="311"/>
      <c r="F29" s="311"/>
      <c r="G29" s="304"/>
      <c r="H29" s="304"/>
      <c r="I29" s="307"/>
      <c r="J29" s="307"/>
      <c r="K29" s="311"/>
      <c r="L29" s="311"/>
      <c r="M29" s="265"/>
      <c r="N29" s="267"/>
      <c r="O29" s="270"/>
      <c r="P29" s="273"/>
      <c r="R29" s="34"/>
      <c r="S29" s="34" t="s">
        <v>2184</v>
      </c>
      <c r="U29" s="202" t="s">
        <v>182</v>
      </c>
      <c r="V29" s="240" t="s">
        <v>694</v>
      </c>
      <c r="W29" s="248">
        <v>1025454</v>
      </c>
    </row>
    <row r="30" spans="1:28" ht="19.5" customHeight="1" x14ac:dyDescent="0.2">
      <c r="A30" s="277"/>
      <c r="B30" s="280"/>
      <c r="C30" s="298"/>
      <c r="D30" s="299"/>
      <c r="E30" s="312"/>
      <c r="F30" s="312"/>
      <c r="G30" s="305"/>
      <c r="H30" s="305"/>
      <c r="I30" s="308"/>
      <c r="J30" s="308"/>
      <c r="K30" s="312"/>
      <c r="L30" s="312"/>
      <c r="M30" s="264"/>
      <c r="N30" s="268"/>
      <c r="O30" s="271"/>
      <c r="P30" s="274"/>
      <c r="Q30" s="62">
        <v>0.29166666666666669</v>
      </c>
    </row>
    <row r="31" spans="1:28" ht="19.5" customHeight="1" x14ac:dyDescent="0.2">
      <c r="A31" s="275" t="s">
        <v>26</v>
      </c>
      <c r="B31" s="278">
        <f>SUM(B16+1)</f>
        <v>45966</v>
      </c>
      <c r="C31" s="294" t="s">
        <v>2194</v>
      </c>
      <c r="D31" s="295"/>
      <c r="E31" s="310"/>
      <c r="F31" s="310"/>
      <c r="G31" s="303">
        <v>0.32500000000000001</v>
      </c>
      <c r="H31" s="303">
        <v>0.51388888888888884</v>
      </c>
      <c r="I31" s="306">
        <v>0.5625</v>
      </c>
      <c r="J31" s="306">
        <v>0.74305555555555558</v>
      </c>
      <c r="K31" s="310"/>
      <c r="L31" s="310"/>
      <c r="M31" s="263">
        <f>(F31-E31)+(L31-K31)</f>
        <v>0</v>
      </c>
      <c r="N31" s="266">
        <f>(H31-G31)</f>
        <v>0.18888888888888883</v>
      </c>
      <c r="O31" s="269">
        <f>(J31-I31)</f>
        <v>0.18055555555555558</v>
      </c>
      <c r="P31" s="272">
        <f>SUM(M31:O41)</f>
        <v>0.36944444444444441</v>
      </c>
      <c r="R31" s="34" t="s">
        <v>1099</v>
      </c>
      <c r="S31" s="34" t="s">
        <v>29</v>
      </c>
      <c r="T31" s="34"/>
    </row>
    <row r="32" spans="1:28" ht="19.5" customHeight="1" x14ac:dyDescent="0.2">
      <c r="A32" s="276"/>
      <c r="B32" s="279"/>
      <c r="C32" s="296"/>
      <c r="D32" s="297"/>
      <c r="E32" s="311"/>
      <c r="F32" s="311"/>
      <c r="G32" s="304"/>
      <c r="H32" s="304"/>
      <c r="I32" s="307"/>
      <c r="J32" s="307"/>
      <c r="K32" s="311"/>
      <c r="L32" s="311"/>
      <c r="M32" s="265"/>
      <c r="N32" s="267"/>
      <c r="O32" s="270"/>
      <c r="P32" s="273"/>
      <c r="R32" s="34"/>
      <c r="S32" s="34" t="s">
        <v>1100</v>
      </c>
    </row>
    <row r="33" spans="1:28" ht="19.5" customHeight="1" x14ac:dyDescent="0.2">
      <c r="A33" s="276"/>
      <c r="B33" s="279"/>
      <c r="C33" s="296"/>
      <c r="D33" s="297"/>
      <c r="E33" s="311"/>
      <c r="F33" s="311"/>
      <c r="G33" s="304"/>
      <c r="H33" s="304"/>
      <c r="I33" s="307"/>
      <c r="J33" s="307"/>
      <c r="K33" s="311"/>
      <c r="L33" s="311"/>
      <c r="M33" s="265"/>
      <c r="N33" s="267"/>
      <c r="O33" s="270"/>
      <c r="P33" s="273"/>
      <c r="R33" s="34"/>
      <c r="S33" s="34" t="s">
        <v>2180</v>
      </c>
    </row>
    <row r="34" spans="1:28" ht="19.5" customHeight="1" x14ac:dyDescent="0.2">
      <c r="A34" s="276"/>
      <c r="B34" s="279"/>
      <c r="C34" s="296"/>
      <c r="D34" s="297"/>
      <c r="E34" s="311"/>
      <c r="F34" s="311"/>
      <c r="G34" s="304"/>
      <c r="H34" s="304"/>
      <c r="I34" s="307"/>
      <c r="J34" s="307"/>
      <c r="K34" s="311"/>
      <c r="L34" s="311"/>
      <c r="M34" s="265"/>
      <c r="N34" s="267"/>
      <c r="O34" s="270"/>
      <c r="P34" s="273"/>
      <c r="R34" s="34"/>
      <c r="S34" s="34"/>
      <c r="T34" t="s">
        <v>675</v>
      </c>
      <c r="U34" s="316" t="s">
        <v>1490</v>
      </c>
      <c r="V34" s="316"/>
      <c r="W34" s="205" t="s">
        <v>644</v>
      </c>
      <c r="X34" s="240" t="s">
        <v>694</v>
      </c>
      <c r="Y34" s="248">
        <v>1025436</v>
      </c>
      <c r="Z34" s="214" t="s">
        <v>1320</v>
      </c>
      <c r="AA34" s="191"/>
      <c r="AB34" s="191"/>
    </row>
    <row r="35" spans="1:28" ht="19.5" customHeight="1" x14ac:dyDescent="0.2">
      <c r="A35" s="276"/>
      <c r="B35" s="279"/>
      <c r="C35" s="296"/>
      <c r="D35" s="297"/>
      <c r="E35" s="311"/>
      <c r="F35" s="311"/>
      <c r="G35" s="304"/>
      <c r="H35" s="304"/>
      <c r="I35" s="307"/>
      <c r="J35" s="307"/>
      <c r="K35" s="311"/>
      <c r="L35" s="311"/>
      <c r="M35" s="265"/>
      <c r="N35" s="267"/>
      <c r="O35" s="270"/>
      <c r="P35" s="273"/>
      <c r="R35" s="34" t="s">
        <v>1801</v>
      </c>
      <c r="S35" s="34" t="s">
        <v>24</v>
      </c>
    </row>
    <row r="36" spans="1:28" ht="19.5" customHeight="1" x14ac:dyDescent="0.2">
      <c r="A36" s="276"/>
      <c r="B36" s="279"/>
      <c r="C36" s="296"/>
      <c r="D36" s="297"/>
      <c r="E36" s="311"/>
      <c r="F36" s="311"/>
      <c r="G36" s="304"/>
      <c r="H36" s="304"/>
      <c r="I36" s="307"/>
      <c r="J36" s="307"/>
      <c r="K36" s="311"/>
      <c r="L36" s="311"/>
      <c r="M36" s="265"/>
      <c r="N36" s="267"/>
      <c r="O36" s="270"/>
      <c r="P36" s="273"/>
      <c r="R36" s="34"/>
      <c r="S36" s="34" t="s">
        <v>2186</v>
      </c>
    </row>
    <row r="37" spans="1:28" ht="19.5" customHeight="1" x14ac:dyDescent="0.2">
      <c r="A37" s="276"/>
      <c r="B37" s="279"/>
      <c r="C37" s="296"/>
      <c r="D37" s="297"/>
      <c r="E37" s="311"/>
      <c r="F37" s="311"/>
      <c r="G37" s="304"/>
      <c r="H37" s="304"/>
      <c r="I37" s="307"/>
      <c r="J37" s="307"/>
      <c r="K37" s="311"/>
      <c r="L37" s="311"/>
      <c r="M37" s="265"/>
      <c r="N37" s="267"/>
      <c r="O37" s="270"/>
      <c r="P37" s="273"/>
      <c r="R37" s="34"/>
      <c r="S37" s="34" t="s">
        <v>2187</v>
      </c>
      <c r="W37" s="205" t="s">
        <v>2190</v>
      </c>
      <c r="X37" s="187"/>
    </row>
    <row r="38" spans="1:28" ht="19.5" customHeight="1" x14ac:dyDescent="0.2">
      <c r="A38" s="276"/>
      <c r="B38" s="279"/>
      <c r="C38" s="296"/>
      <c r="D38" s="297"/>
      <c r="E38" s="311"/>
      <c r="F38" s="311"/>
      <c r="G38" s="304"/>
      <c r="H38" s="304"/>
      <c r="I38" s="307"/>
      <c r="J38" s="307"/>
      <c r="K38" s="311"/>
      <c r="L38" s="311"/>
      <c r="M38" s="265"/>
      <c r="N38" s="267"/>
      <c r="O38" s="270"/>
      <c r="P38" s="273"/>
      <c r="S38" s="34" t="s">
        <v>2188</v>
      </c>
      <c r="W38" s="202" t="s">
        <v>182</v>
      </c>
    </row>
    <row r="39" spans="1:28" ht="19.5" customHeight="1" x14ac:dyDescent="0.2">
      <c r="A39" s="276"/>
      <c r="B39" s="279"/>
      <c r="C39" s="296"/>
      <c r="D39" s="297"/>
      <c r="E39" s="311"/>
      <c r="F39" s="311"/>
      <c r="G39" s="304"/>
      <c r="H39" s="304"/>
      <c r="I39" s="307"/>
      <c r="J39" s="307"/>
      <c r="K39" s="311"/>
      <c r="L39" s="311"/>
      <c r="M39" s="265"/>
      <c r="N39" s="267"/>
      <c r="O39" s="270"/>
      <c r="P39" s="273"/>
      <c r="R39" s="34" t="s">
        <v>975</v>
      </c>
      <c r="S39" s="34" t="s">
        <v>24</v>
      </c>
    </row>
    <row r="40" spans="1:28" ht="19.5" customHeight="1" x14ac:dyDescent="0.2">
      <c r="A40" s="276"/>
      <c r="B40" s="279"/>
      <c r="C40" s="296"/>
      <c r="D40" s="297"/>
      <c r="E40" s="311"/>
      <c r="F40" s="311"/>
      <c r="G40" s="304"/>
      <c r="H40" s="304"/>
      <c r="I40" s="307"/>
      <c r="J40" s="307"/>
      <c r="K40" s="311"/>
      <c r="L40" s="311"/>
      <c r="M40" s="265"/>
      <c r="N40" s="267"/>
      <c r="O40" s="270"/>
      <c r="P40" s="273"/>
      <c r="R40" s="34"/>
      <c r="S40" s="34" t="s">
        <v>2189</v>
      </c>
      <c r="U40" s="202" t="s">
        <v>182</v>
      </c>
    </row>
    <row r="41" spans="1:28" ht="19.5" customHeight="1" x14ac:dyDescent="0.2">
      <c r="A41" s="277"/>
      <c r="B41" s="280"/>
      <c r="C41" s="298"/>
      <c r="D41" s="299"/>
      <c r="E41" s="312"/>
      <c r="F41" s="312"/>
      <c r="G41" s="305"/>
      <c r="H41" s="305"/>
      <c r="I41" s="308"/>
      <c r="J41" s="308"/>
      <c r="K41" s="312"/>
      <c r="L41" s="312"/>
      <c r="M41" s="264"/>
      <c r="N41" s="268"/>
      <c r="O41" s="271"/>
      <c r="P41" s="274"/>
      <c r="Q41" s="62">
        <v>0.29166666666666669</v>
      </c>
    </row>
    <row r="42" spans="1:28" ht="19.5" customHeight="1" x14ac:dyDescent="0.2">
      <c r="A42" s="275" t="s">
        <v>30</v>
      </c>
      <c r="B42" s="278">
        <f>SUM(B31+1)</f>
        <v>45967</v>
      </c>
      <c r="C42" s="294" t="s">
        <v>2192</v>
      </c>
      <c r="D42" s="295"/>
      <c r="E42" s="376"/>
      <c r="F42" s="376"/>
      <c r="G42" s="373">
        <v>0.32777777777777778</v>
      </c>
      <c r="H42" s="373">
        <v>0.52430555555555558</v>
      </c>
      <c r="I42" s="324">
        <v>0.55208333333333337</v>
      </c>
      <c r="J42" s="324">
        <v>0.75</v>
      </c>
      <c r="K42" s="458"/>
      <c r="L42" s="458"/>
      <c r="M42" s="318">
        <f>(F42-E42)+(L42-K42)</f>
        <v>0</v>
      </c>
      <c r="N42" s="364">
        <f>(H42-G42)</f>
        <v>0.1965277777777778</v>
      </c>
      <c r="O42" s="321">
        <f>(J42-I42)</f>
        <v>0.19791666666666663</v>
      </c>
      <c r="P42" s="367">
        <f>SUM(M42:O70)</f>
        <v>0.39444444444444443</v>
      </c>
      <c r="R42" s="34" t="s">
        <v>975</v>
      </c>
      <c r="S42" s="34" t="s">
        <v>24</v>
      </c>
    </row>
    <row r="43" spans="1:28" ht="19.5" customHeight="1" x14ac:dyDescent="0.2">
      <c r="A43" s="276"/>
      <c r="B43" s="279"/>
      <c r="C43" s="296"/>
      <c r="D43" s="297"/>
      <c r="E43" s="377"/>
      <c r="F43" s="377"/>
      <c r="G43" s="374"/>
      <c r="H43" s="374"/>
      <c r="I43" s="325"/>
      <c r="J43" s="325"/>
      <c r="K43" s="459"/>
      <c r="L43" s="459"/>
      <c r="M43" s="319"/>
      <c r="N43" s="365"/>
      <c r="O43" s="322"/>
      <c r="P43" s="368"/>
      <c r="R43" s="34"/>
      <c r="S43" s="34" t="s">
        <v>976</v>
      </c>
    </row>
    <row r="44" spans="1:28" ht="19.5" customHeight="1" x14ac:dyDescent="0.2">
      <c r="A44" s="276"/>
      <c r="B44" s="279"/>
      <c r="C44" s="296"/>
      <c r="D44" s="297"/>
      <c r="E44" s="377"/>
      <c r="F44" s="377"/>
      <c r="G44" s="374"/>
      <c r="H44" s="374"/>
      <c r="I44" s="325"/>
      <c r="J44" s="325"/>
      <c r="K44" s="459"/>
      <c r="L44" s="459"/>
      <c r="M44" s="319"/>
      <c r="N44" s="365"/>
      <c r="O44" s="322"/>
      <c r="P44" s="368"/>
      <c r="R44" s="34"/>
      <c r="S44" s="34" t="s">
        <v>1726</v>
      </c>
    </row>
    <row r="45" spans="1:28" ht="19.5" customHeight="1" x14ac:dyDescent="0.2">
      <c r="A45" s="276"/>
      <c r="B45" s="279"/>
      <c r="C45" s="296"/>
      <c r="D45" s="297"/>
      <c r="E45" s="377"/>
      <c r="F45" s="377"/>
      <c r="G45" s="374"/>
      <c r="H45" s="374"/>
      <c r="I45" s="325"/>
      <c r="J45" s="325"/>
      <c r="K45" s="459"/>
      <c r="L45" s="459"/>
      <c r="M45" s="319"/>
      <c r="N45" s="365"/>
      <c r="O45" s="322"/>
      <c r="P45" s="368"/>
      <c r="R45" s="34"/>
      <c r="S45" s="34"/>
      <c r="T45" s="34" t="s">
        <v>1401</v>
      </c>
      <c r="U45" s="314" t="s">
        <v>1558</v>
      </c>
      <c r="V45" s="316"/>
      <c r="W45" s="205" t="s">
        <v>644</v>
      </c>
    </row>
    <row r="46" spans="1:28" ht="19.5" customHeight="1" x14ac:dyDescent="0.2">
      <c r="A46" s="276"/>
      <c r="B46" s="279"/>
      <c r="C46" s="296"/>
      <c r="D46" s="297"/>
      <c r="E46" s="377"/>
      <c r="F46" s="377"/>
      <c r="G46" s="374"/>
      <c r="H46" s="374"/>
      <c r="I46" s="325"/>
      <c r="J46" s="325"/>
      <c r="K46" s="459"/>
      <c r="L46" s="459"/>
      <c r="M46" s="319"/>
      <c r="N46" s="365"/>
      <c r="O46" s="322"/>
      <c r="P46" s="368"/>
      <c r="R46" s="34"/>
      <c r="S46" s="34" t="s">
        <v>2193</v>
      </c>
      <c r="T46" s="34"/>
      <c r="U46" s="168"/>
      <c r="V46" s="1"/>
      <c r="W46" s="202" t="s">
        <v>182</v>
      </c>
    </row>
    <row r="47" spans="1:28" ht="19.5" customHeight="1" x14ac:dyDescent="0.2">
      <c r="A47" s="276"/>
      <c r="B47" s="279"/>
      <c r="C47" s="296"/>
      <c r="D47" s="297"/>
      <c r="E47" s="377"/>
      <c r="F47" s="377"/>
      <c r="G47" s="374"/>
      <c r="H47" s="374"/>
      <c r="I47" s="325"/>
      <c r="J47" s="325"/>
      <c r="K47" s="459"/>
      <c r="L47" s="459"/>
      <c r="M47" s="319"/>
      <c r="N47" s="365"/>
      <c r="O47" s="322"/>
      <c r="P47" s="368"/>
      <c r="R47" s="34" t="s">
        <v>1099</v>
      </c>
      <c r="S47" s="34" t="s">
        <v>25</v>
      </c>
    </row>
    <row r="48" spans="1:28" ht="19.5" customHeight="1" x14ac:dyDescent="0.2">
      <c r="A48" s="276"/>
      <c r="B48" s="279"/>
      <c r="C48" s="296"/>
      <c r="D48" s="297"/>
      <c r="E48" s="377"/>
      <c r="F48" s="377"/>
      <c r="G48" s="374"/>
      <c r="H48" s="374"/>
      <c r="I48" s="325"/>
      <c r="J48" s="325"/>
      <c r="K48" s="459"/>
      <c r="L48" s="459"/>
      <c r="M48" s="319"/>
      <c r="N48" s="365"/>
      <c r="O48" s="322"/>
      <c r="P48" s="368"/>
      <c r="R48" s="34"/>
      <c r="S48" s="34" t="s">
        <v>1100</v>
      </c>
    </row>
    <row r="49" spans="1:28" ht="19.5" customHeight="1" x14ac:dyDescent="0.2">
      <c r="A49" s="276"/>
      <c r="B49" s="279"/>
      <c r="C49" s="296"/>
      <c r="D49" s="297"/>
      <c r="E49" s="377"/>
      <c r="F49" s="377"/>
      <c r="G49" s="374"/>
      <c r="H49" s="374"/>
      <c r="I49" s="325"/>
      <c r="J49" s="325"/>
      <c r="K49" s="459"/>
      <c r="L49" s="459"/>
      <c r="M49" s="319"/>
      <c r="N49" s="365"/>
      <c r="O49" s="322"/>
      <c r="P49" s="368"/>
      <c r="R49" s="34"/>
      <c r="S49" s="34" t="s">
        <v>2191</v>
      </c>
      <c r="Y49" s="202" t="s">
        <v>182</v>
      </c>
    </row>
    <row r="50" spans="1:28" ht="19.5" customHeight="1" x14ac:dyDescent="0.2">
      <c r="A50" s="276"/>
      <c r="B50" s="279"/>
      <c r="C50" s="296"/>
      <c r="D50" s="297"/>
      <c r="E50" s="377"/>
      <c r="F50" s="377"/>
      <c r="G50" s="374"/>
      <c r="H50" s="374"/>
      <c r="I50" s="325"/>
      <c r="J50" s="325"/>
      <c r="K50" s="459"/>
      <c r="L50" s="459"/>
      <c r="M50" s="319"/>
      <c r="N50" s="365"/>
      <c r="O50" s="322"/>
      <c r="P50" s="368"/>
      <c r="R50" s="34"/>
      <c r="S50" s="34" t="s">
        <v>2180</v>
      </c>
    </row>
    <row r="51" spans="1:28" ht="19.5" customHeight="1" x14ac:dyDescent="0.2">
      <c r="A51" s="276"/>
      <c r="B51" s="279"/>
      <c r="C51" s="296"/>
      <c r="D51" s="297"/>
      <c r="E51" s="377"/>
      <c r="F51" s="377"/>
      <c r="G51" s="374"/>
      <c r="H51" s="374"/>
      <c r="I51" s="325"/>
      <c r="J51" s="325"/>
      <c r="K51" s="459"/>
      <c r="L51" s="459"/>
      <c r="M51" s="319"/>
      <c r="N51" s="365"/>
      <c r="O51" s="322"/>
      <c r="P51" s="368"/>
      <c r="R51" s="34"/>
      <c r="S51" s="34"/>
      <c r="T51" t="s">
        <v>675</v>
      </c>
      <c r="U51" s="316" t="s">
        <v>1490</v>
      </c>
      <c r="V51" s="316"/>
      <c r="W51" s="202" t="s">
        <v>182</v>
      </c>
      <c r="X51" s="240" t="s">
        <v>694</v>
      </c>
      <c r="Y51" s="248">
        <v>1025436</v>
      </c>
      <c r="Z51" s="214" t="s">
        <v>1320</v>
      </c>
      <c r="AA51" s="191"/>
      <c r="AB51" s="191"/>
    </row>
    <row r="52" spans="1:28" ht="19.5" customHeight="1" x14ac:dyDescent="0.2">
      <c r="A52" s="276"/>
      <c r="B52" s="279"/>
      <c r="C52" s="296"/>
      <c r="D52" s="297"/>
      <c r="E52" s="377"/>
      <c r="F52" s="377"/>
      <c r="G52" s="374"/>
      <c r="H52" s="374"/>
      <c r="I52" s="325"/>
      <c r="J52" s="325"/>
      <c r="K52" s="459"/>
      <c r="L52" s="459"/>
      <c r="M52" s="319"/>
      <c r="N52" s="365"/>
      <c r="O52" s="322"/>
      <c r="P52" s="368"/>
      <c r="R52" s="34"/>
      <c r="S52" s="34" t="s">
        <v>2195</v>
      </c>
      <c r="U52" s="1"/>
      <c r="V52" s="1"/>
      <c r="W52" s="202" t="s">
        <v>182</v>
      </c>
      <c r="Y52" s="176"/>
      <c r="Z52" s="34"/>
    </row>
    <row r="53" spans="1:28" ht="19.5" customHeight="1" x14ac:dyDescent="0.2">
      <c r="A53" s="276"/>
      <c r="B53" s="279"/>
      <c r="C53" s="296"/>
      <c r="D53" s="297"/>
      <c r="E53" s="377"/>
      <c r="F53" s="377"/>
      <c r="G53" s="374"/>
      <c r="H53" s="374"/>
      <c r="I53" s="325"/>
      <c r="J53" s="325"/>
      <c r="K53" s="459"/>
      <c r="L53" s="459"/>
      <c r="M53" s="319"/>
      <c r="N53" s="365"/>
      <c r="O53" s="322"/>
      <c r="P53" s="368"/>
      <c r="R53" s="34" t="s">
        <v>242</v>
      </c>
      <c r="S53" s="34" t="s">
        <v>28</v>
      </c>
      <c r="Y53" s="176"/>
      <c r="Z53" s="34"/>
    </row>
    <row r="54" spans="1:28" ht="19.5" customHeight="1" x14ac:dyDescent="0.2">
      <c r="A54" s="276"/>
      <c r="B54" s="279"/>
      <c r="C54" s="296"/>
      <c r="D54" s="297"/>
      <c r="E54" s="377"/>
      <c r="F54" s="377"/>
      <c r="G54" s="374"/>
      <c r="H54" s="374"/>
      <c r="I54" s="325"/>
      <c r="J54" s="325"/>
      <c r="K54" s="459"/>
      <c r="L54" s="459"/>
      <c r="M54" s="319"/>
      <c r="N54" s="365"/>
      <c r="O54" s="322"/>
      <c r="P54" s="368"/>
      <c r="S54" s="34" t="s">
        <v>477</v>
      </c>
      <c r="Y54" s="176"/>
      <c r="Z54" s="34"/>
    </row>
    <row r="55" spans="1:28" ht="19.5" customHeight="1" x14ac:dyDescent="0.2">
      <c r="A55" s="276"/>
      <c r="B55" s="279"/>
      <c r="C55" s="296"/>
      <c r="D55" s="297"/>
      <c r="E55" s="377"/>
      <c r="F55" s="377"/>
      <c r="G55" s="374"/>
      <c r="H55" s="374"/>
      <c r="I55" s="325"/>
      <c r="J55" s="325"/>
      <c r="K55" s="459"/>
      <c r="L55" s="459"/>
      <c r="M55" s="319"/>
      <c r="N55" s="365"/>
      <c r="O55" s="322"/>
      <c r="P55" s="368"/>
      <c r="S55" s="34" t="s">
        <v>2197</v>
      </c>
      <c r="Y55" s="176"/>
      <c r="Z55" s="34"/>
    </row>
    <row r="56" spans="1:28" ht="19.5" customHeight="1" x14ac:dyDescent="0.2">
      <c r="A56" s="276"/>
      <c r="B56" s="279"/>
      <c r="C56" s="296"/>
      <c r="D56" s="297"/>
      <c r="E56" s="377"/>
      <c r="F56" s="377"/>
      <c r="G56" s="374"/>
      <c r="H56" s="374"/>
      <c r="I56" s="325"/>
      <c r="J56" s="325"/>
      <c r="K56" s="459"/>
      <c r="L56" s="459"/>
      <c r="M56" s="319"/>
      <c r="N56" s="365"/>
      <c r="O56" s="322"/>
      <c r="P56" s="368"/>
      <c r="S56" s="34" t="s">
        <v>2198</v>
      </c>
      <c r="Y56" s="176"/>
      <c r="Z56" s="34"/>
    </row>
    <row r="57" spans="1:28" ht="19.5" customHeight="1" x14ac:dyDescent="0.2">
      <c r="A57" s="276"/>
      <c r="B57" s="279"/>
      <c r="C57" s="296"/>
      <c r="D57" s="297"/>
      <c r="E57" s="377"/>
      <c r="F57" s="377"/>
      <c r="G57" s="374"/>
      <c r="H57" s="374"/>
      <c r="I57" s="325"/>
      <c r="J57" s="325"/>
      <c r="K57" s="459"/>
      <c r="L57" s="459"/>
      <c r="M57" s="319"/>
      <c r="N57" s="365"/>
      <c r="O57" s="322"/>
      <c r="P57" s="368"/>
      <c r="T57" s="34" t="s">
        <v>206</v>
      </c>
      <c r="U57" s="314" t="s">
        <v>2200</v>
      </c>
      <c r="V57" s="316"/>
      <c r="W57" s="205" t="s">
        <v>644</v>
      </c>
      <c r="X57" s="240" t="s">
        <v>694</v>
      </c>
      <c r="Y57" s="248">
        <v>1025530</v>
      </c>
      <c r="Z57" s="214" t="s">
        <v>2202</v>
      </c>
      <c r="AA57" s="191"/>
      <c r="AB57" s="191"/>
    </row>
    <row r="58" spans="1:28" ht="19.5" customHeight="1" x14ac:dyDescent="0.2">
      <c r="A58" s="276"/>
      <c r="B58" s="279"/>
      <c r="C58" s="296"/>
      <c r="D58" s="297"/>
      <c r="E58" s="377"/>
      <c r="F58" s="377"/>
      <c r="G58" s="374"/>
      <c r="H58" s="374"/>
      <c r="I58" s="325"/>
      <c r="J58" s="325"/>
      <c r="K58" s="459"/>
      <c r="L58" s="459"/>
      <c r="M58" s="319"/>
      <c r="N58" s="365"/>
      <c r="O58" s="322"/>
      <c r="P58" s="368"/>
      <c r="R58" s="34"/>
      <c r="S58" s="34"/>
      <c r="T58" s="34" t="s">
        <v>1020</v>
      </c>
      <c r="U58" s="314" t="s">
        <v>2201</v>
      </c>
      <c r="V58" s="316"/>
      <c r="W58" s="205" t="s">
        <v>644</v>
      </c>
      <c r="Y58" s="176"/>
      <c r="Z58" s="214" t="s">
        <v>2202</v>
      </c>
      <c r="AA58" s="191"/>
      <c r="AB58" s="191"/>
    </row>
    <row r="59" spans="1:28" ht="19.5" customHeight="1" x14ac:dyDescent="0.2">
      <c r="A59" s="276"/>
      <c r="B59" s="279"/>
      <c r="C59" s="296"/>
      <c r="D59" s="297"/>
      <c r="E59" s="377"/>
      <c r="F59" s="377"/>
      <c r="G59" s="374"/>
      <c r="H59" s="374"/>
      <c r="I59" s="325"/>
      <c r="J59" s="325"/>
      <c r="K59" s="459"/>
      <c r="L59" s="459"/>
      <c r="M59" s="319"/>
      <c r="N59" s="365"/>
      <c r="O59" s="322"/>
      <c r="P59" s="368"/>
      <c r="R59" s="34"/>
      <c r="S59" s="34"/>
      <c r="T59" s="34" t="s">
        <v>203</v>
      </c>
      <c r="U59" s="314" t="s">
        <v>1120</v>
      </c>
      <c r="V59" s="316"/>
      <c r="W59" s="205" t="s">
        <v>644</v>
      </c>
      <c r="Y59" s="176"/>
      <c r="Z59" s="214" t="s">
        <v>2202</v>
      </c>
      <c r="AA59" s="191"/>
      <c r="AB59" s="191"/>
    </row>
    <row r="60" spans="1:28" ht="19.5" customHeight="1" x14ac:dyDescent="0.2">
      <c r="A60" s="276"/>
      <c r="B60" s="279"/>
      <c r="C60" s="296"/>
      <c r="D60" s="297"/>
      <c r="E60" s="377"/>
      <c r="F60" s="377"/>
      <c r="G60" s="374"/>
      <c r="H60" s="374"/>
      <c r="I60" s="325"/>
      <c r="J60" s="325"/>
      <c r="K60" s="459"/>
      <c r="L60" s="459"/>
      <c r="M60" s="319"/>
      <c r="N60" s="365"/>
      <c r="O60" s="322"/>
      <c r="P60" s="368"/>
      <c r="R60" s="34"/>
      <c r="S60" s="34"/>
      <c r="T60" s="34" t="s">
        <v>2199</v>
      </c>
      <c r="U60" s="314" t="s">
        <v>929</v>
      </c>
      <c r="V60" s="316"/>
      <c r="W60" s="205" t="s">
        <v>644</v>
      </c>
      <c r="Y60" s="176"/>
      <c r="Z60" s="214" t="s">
        <v>2202</v>
      </c>
      <c r="AA60" s="191"/>
      <c r="AB60" s="191"/>
    </row>
    <row r="61" spans="1:28" ht="19.5" customHeight="1" x14ac:dyDescent="0.2">
      <c r="A61" s="276"/>
      <c r="B61" s="279"/>
      <c r="C61" s="296"/>
      <c r="D61" s="297"/>
      <c r="E61" s="377"/>
      <c r="F61" s="377"/>
      <c r="G61" s="374"/>
      <c r="H61" s="374"/>
      <c r="I61" s="325"/>
      <c r="J61" s="325"/>
      <c r="K61" s="459"/>
      <c r="L61" s="459"/>
      <c r="M61" s="319"/>
      <c r="N61" s="365"/>
      <c r="O61" s="322"/>
      <c r="P61" s="368"/>
      <c r="R61" s="34"/>
      <c r="S61" s="34"/>
      <c r="T61" s="34" t="s">
        <v>204</v>
      </c>
      <c r="U61" s="314" t="s">
        <v>1180</v>
      </c>
      <c r="V61" s="316"/>
      <c r="W61" s="205" t="s">
        <v>644</v>
      </c>
      <c r="Y61" s="176"/>
      <c r="Z61" s="214" t="s">
        <v>2202</v>
      </c>
      <c r="AA61" s="191"/>
      <c r="AB61" s="191"/>
    </row>
    <row r="62" spans="1:28" ht="19.5" customHeight="1" x14ac:dyDescent="0.2">
      <c r="A62" s="276"/>
      <c r="B62" s="279"/>
      <c r="C62" s="296"/>
      <c r="D62" s="297"/>
      <c r="E62" s="377"/>
      <c r="F62" s="377"/>
      <c r="G62" s="374"/>
      <c r="H62" s="374"/>
      <c r="I62" s="325"/>
      <c r="J62" s="325"/>
      <c r="K62" s="459"/>
      <c r="L62" s="459"/>
      <c r="M62" s="319"/>
      <c r="N62" s="365"/>
      <c r="O62" s="322"/>
      <c r="P62" s="368"/>
      <c r="R62" s="34"/>
      <c r="S62" s="34"/>
      <c r="T62" s="34"/>
      <c r="U62" s="168"/>
      <c r="V62" s="1"/>
      <c r="W62" s="34"/>
      <c r="Y62" s="176"/>
      <c r="Z62" s="34"/>
    </row>
    <row r="63" spans="1:28" ht="19.5" customHeight="1" x14ac:dyDescent="0.2">
      <c r="A63" s="276"/>
      <c r="B63" s="279"/>
      <c r="C63" s="296"/>
      <c r="D63" s="297"/>
      <c r="E63" s="377"/>
      <c r="F63" s="377"/>
      <c r="G63" s="374"/>
      <c r="H63" s="374"/>
      <c r="I63" s="325"/>
      <c r="J63" s="325"/>
      <c r="K63" s="459"/>
      <c r="L63" s="459"/>
      <c r="M63" s="319"/>
      <c r="N63" s="365"/>
      <c r="O63" s="322"/>
      <c r="P63" s="368"/>
      <c r="R63" s="34"/>
      <c r="S63" s="34"/>
      <c r="T63" s="34" t="s">
        <v>2203</v>
      </c>
      <c r="U63" s="314" t="s">
        <v>1316</v>
      </c>
      <c r="V63" s="316"/>
      <c r="W63" s="205" t="s">
        <v>644</v>
      </c>
      <c r="X63" s="240" t="s">
        <v>694</v>
      </c>
      <c r="Y63" s="248">
        <v>1025535</v>
      </c>
      <c r="Z63" s="252" t="s">
        <v>2202</v>
      </c>
      <c r="AA63" s="253"/>
      <c r="AB63" s="253"/>
    </row>
    <row r="64" spans="1:28" ht="19.5" customHeight="1" x14ac:dyDescent="0.2">
      <c r="A64" s="276"/>
      <c r="B64" s="279"/>
      <c r="C64" s="296"/>
      <c r="D64" s="297"/>
      <c r="E64" s="377"/>
      <c r="F64" s="377"/>
      <c r="G64" s="374"/>
      <c r="H64" s="374"/>
      <c r="I64" s="325"/>
      <c r="J64" s="325"/>
      <c r="K64" s="459"/>
      <c r="L64" s="459"/>
      <c r="M64" s="319"/>
      <c r="N64" s="365"/>
      <c r="O64" s="322"/>
      <c r="P64" s="368"/>
      <c r="R64" s="34"/>
      <c r="S64" s="34"/>
      <c r="T64" s="34"/>
      <c r="U64" s="168"/>
      <c r="V64" s="1"/>
      <c r="W64" s="34"/>
      <c r="Y64" s="176"/>
      <c r="Z64" s="34"/>
    </row>
    <row r="65" spans="1:29" ht="19.5" customHeight="1" x14ac:dyDescent="0.2">
      <c r="A65" s="276"/>
      <c r="B65" s="279"/>
      <c r="C65" s="296"/>
      <c r="D65" s="297"/>
      <c r="E65" s="377"/>
      <c r="F65" s="377"/>
      <c r="G65" s="374"/>
      <c r="H65" s="374"/>
      <c r="I65" s="325"/>
      <c r="J65" s="325"/>
      <c r="K65" s="459"/>
      <c r="L65" s="459"/>
      <c r="M65" s="319"/>
      <c r="N65" s="365"/>
      <c r="O65" s="322"/>
      <c r="P65" s="368"/>
      <c r="R65" s="34"/>
      <c r="S65" s="34"/>
      <c r="T65" s="34" t="s">
        <v>545</v>
      </c>
      <c r="U65" s="314" t="s">
        <v>677</v>
      </c>
      <c r="V65" s="314"/>
      <c r="W65" s="205" t="s">
        <v>644</v>
      </c>
      <c r="X65" s="240" t="s">
        <v>694</v>
      </c>
      <c r="Y65" s="248">
        <v>1025539</v>
      </c>
      <c r="Z65" s="205" t="s">
        <v>1320</v>
      </c>
      <c r="AA65" s="187"/>
      <c r="AB65" s="187"/>
    </row>
    <row r="66" spans="1:29" ht="19.5" customHeight="1" x14ac:dyDescent="0.2">
      <c r="A66" s="276"/>
      <c r="B66" s="279"/>
      <c r="C66" s="296"/>
      <c r="D66" s="297"/>
      <c r="E66" s="377"/>
      <c r="F66" s="377"/>
      <c r="G66" s="374"/>
      <c r="H66" s="374"/>
      <c r="I66" s="325"/>
      <c r="J66" s="325"/>
      <c r="K66" s="459"/>
      <c r="L66" s="459"/>
      <c r="M66" s="319"/>
      <c r="N66" s="365"/>
      <c r="O66" s="322"/>
      <c r="P66" s="368"/>
      <c r="R66" s="34"/>
      <c r="S66" s="34"/>
      <c r="T66" s="34" t="s">
        <v>2204</v>
      </c>
      <c r="U66" s="168"/>
      <c r="V66" s="168"/>
      <c r="W66" s="34"/>
      <c r="Y66" s="176"/>
      <c r="Z66" s="34"/>
    </row>
    <row r="67" spans="1:29" ht="19.5" customHeight="1" x14ac:dyDescent="0.2">
      <c r="A67" s="276"/>
      <c r="B67" s="279"/>
      <c r="C67" s="296"/>
      <c r="D67" s="297"/>
      <c r="E67" s="377"/>
      <c r="F67" s="377"/>
      <c r="G67" s="374"/>
      <c r="H67" s="374"/>
      <c r="I67" s="325"/>
      <c r="J67" s="325"/>
      <c r="K67" s="459"/>
      <c r="L67" s="459"/>
      <c r="M67" s="319"/>
      <c r="N67" s="365"/>
      <c r="O67" s="322"/>
      <c r="P67" s="368"/>
      <c r="R67" s="34"/>
      <c r="S67" s="34"/>
      <c r="T67" s="34" t="s">
        <v>792</v>
      </c>
      <c r="U67" s="314" t="s">
        <v>793</v>
      </c>
      <c r="V67" s="314"/>
      <c r="W67" s="202" t="s">
        <v>182</v>
      </c>
      <c r="X67" s="251" t="s">
        <v>694</v>
      </c>
      <c r="Y67" s="250">
        <v>1024060</v>
      </c>
      <c r="Z67" s="198" t="s">
        <v>1320</v>
      </c>
      <c r="AA67" s="192"/>
      <c r="AB67" s="192"/>
    </row>
    <row r="68" spans="1:29" ht="19.5" customHeight="1" x14ac:dyDescent="0.2">
      <c r="A68" s="276"/>
      <c r="B68" s="279"/>
      <c r="C68" s="296"/>
      <c r="D68" s="297"/>
      <c r="E68" s="377"/>
      <c r="F68" s="377"/>
      <c r="G68" s="374"/>
      <c r="H68" s="374"/>
      <c r="I68" s="325"/>
      <c r="J68" s="325"/>
      <c r="K68" s="459"/>
      <c r="L68" s="459"/>
      <c r="M68" s="319"/>
      <c r="N68" s="365"/>
      <c r="O68" s="322"/>
      <c r="P68" s="368"/>
      <c r="R68" s="34"/>
      <c r="S68" s="34"/>
      <c r="T68" s="34"/>
      <c r="U68" s="168"/>
      <c r="V68" s="1"/>
      <c r="W68" s="34"/>
      <c r="Y68" s="176"/>
      <c r="Z68" s="34"/>
    </row>
    <row r="69" spans="1:29" ht="19.5" customHeight="1" x14ac:dyDescent="0.2">
      <c r="A69" s="276"/>
      <c r="B69" s="279"/>
      <c r="C69" s="296"/>
      <c r="D69" s="297"/>
      <c r="E69" s="377"/>
      <c r="F69" s="377"/>
      <c r="G69" s="374"/>
      <c r="H69" s="374"/>
      <c r="I69" s="325"/>
      <c r="J69" s="325"/>
      <c r="K69" s="459"/>
      <c r="L69" s="459"/>
      <c r="M69" s="319"/>
      <c r="N69" s="365"/>
      <c r="O69" s="322"/>
      <c r="P69" s="368"/>
      <c r="R69" s="34"/>
      <c r="S69" s="34"/>
      <c r="T69" s="34"/>
      <c r="U69" s="168"/>
      <c r="V69" s="1"/>
      <c r="W69" s="34"/>
      <c r="Y69" s="176"/>
      <c r="Z69" s="34"/>
    </row>
    <row r="70" spans="1:29" ht="19.5" customHeight="1" x14ac:dyDescent="0.2">
      <c r="A70" s="277"/>
      <c r="B70" s="280"/>
      <c r="C70" s="298"/>
      <c r="D70" s="299"/>
      <c r="E70" s="378"/>
      <c r="F70" s="378"/>
      <c r="G70" s="375"/>
      <c r="H70" s="375"/>
      <c r="I70" s="326"/>
      <c r="J70" s="326"/>
      <c r="K70" s="460"/>
      <c r="L70" s="460"/>
      <c r="M70" s="320"/>
      <c r="N70" s="366"/>
      <c r="O70" s="323"/>
      <c r="P70" s="369"/>
      <c r="Q70" s="62">
        <v>0.29166666666666669</v>
      </c>
    </row>
    <row r="71" spans="1:29" ht="19.5" customHeight="1" x14ac:dyDescent="0.2">
      <c r="A71" s="275" t="s">
        <v>31</v>
      </c>
      <c r="B71" s="278">
        <f>SUM(B42+1)</f>
        <v>45968</v>
      </c>
      <c r="C71" s="294" t="s">
        <v>2207</v>
      </c>
      <c r="D71" s="295"/>
      <c r="E71" s="310"/>
      <c r="F71" s="310"/>
      <c r="G71" s="303">
        <v>0.32777777777777778</v>
      </c>
      <c r="H71" s="303">
        <v>0.52083333333333337</v>
      </c>
      <c r="I71" s="306">
        <v>0.55208333333333337</v>
      </c>
      <c r="J71" s="306">
        <v>0.71111111111111114</v>
      </c>
      <c r="K71" s="310"/>
      <c r="L71" s="310"/>
      <c r="M71" s="263">
        <f>(F71-E71)+(L71-K71)</f>
        <v>0</v>
      </c>
      <c r="N71" s="266">
        <f>(H71-G71)</f>
        <v>0.19305555555555559</v>
      </c>
      <c r="O71" s="269">
        <f>(J71-I71)</f>
        <v>0.15902777777777777</v>
      </c>
      <c r="P71" s="272">
        <f>SUM(M71:O96)</f>
        <v>0.35208333333333336</v>
      </c>
      <c r="R71" s="34" t="s">
        <v>145</v>
      </c>
      <c r="S71" s="193"/>
      <c r="U71" s="1"/>
      <c r="V71" s="1"/>
      <c r="W71" s="34"/>
    </row>
    <row r="72" spans="1:29" ht="19.5" customHeight="1" x14ac:dyDescent="0.2">
      <c r="A72" s="276"/>
      <c r="B72" s="279"/>
      <c r="C72" s="296"/>
      <c r="D72" s="297"/>
      <c r="E72" s="311"/>
      <c r="F72" s="311"/>
      <c r="G72" s="304"/>
      <c r="H72" s="304"/>
      <c r="I72" s="307"/>
      <c r="J72" s="307"/>
      <c r="K72" s="311"/>
      <c r="L72" s="311"/>
      <c r="M72" s="265"/>
      <c r="N72" s="267"/>
      <c r="O72" s="270"/>
      <c r="P72" s="273"/>
      <c r="R72" s="34"/>
      <c r="S72" s="34" t="s">
        <v>146</v>
      </c>
      <c r="U72" s="1"/>
      <c r="V72" s="1"/>
      <c r="W72" s="34"/>
    </row>
    <row r="73" spans="1:29" ht="19.5" customHeight="1" x14ac:dyDescent="0.2">
      <c r="A73" s="276"/>
      <c r="B73" s="279"/>
      <c r="C73" s="296"/>
      <c r="D73" s="297"/>
      <c r="E73" s="311"/>
      <c r="F73" s="311"/>
      <c r="G73" s="304"/>
      <c r="H73" s="304"/>
      <c r="I73" s="307"/>
      <c r="J73" s="307"/>
      <c r="K73" s="311"/>
      <c r="L73" s="311"/>
      <c r="M73" s="265"/>
      <c r="N73" s="267"/>
      <c r="O73" s="270"/>
      <c r="P73" s="273"/>
      <c r="R73" s="34"/>
      <c r="S73" s="34" t="s">
        <v>2165</v>
      </c>
      <c r="U73" s="1"/>
      <c r="V73" s="1"/>
      <c r="W73" s="34"/>
    </row>
    <row r="74" spans="1:29" ht="19.5" customHeight="1" x14ac:dyDescent="0.2">
      <c r="A74" s="276"/>
      <c r="B74" s="279"/>
      <c r="C74" s="296"/>
      <c r="D74" s="297"/>
      <c r="E74" s="311"/>
      <c r="F74" s="311"/>
      <c r="G74" s="304"/>
      <c r="H74" s="304"/>
      <c r="I74" s="307"/>
      <c r="J74" s="307"/>
      <c r="K74" s="311"/>
      <c r="L74" s="311"/>
      <c r="M74" s="265"/>
      <c r="N74" s="267"/>
      <c r="O74" s="270"/>
      <c r="P74" s="273"/>
      <c r="R74" s="34"/>
      <c r="S74" s="34"/>
      <c r="T74" s="34" t="s">
        <v>1401</v>
      </c>
      <c r="U74" s="314" t="s">
        <v>2196</v>
      </c>
      <c r="V74" s="316"/>
      <c r="W74" s="205" t="s">
        <v>644</v>
      </c>
    </row>
    <row r="75" spans="1:29" ht="19.5" customHeight="1" x14ac:dyDescent="0.2">
      <c r="A75" s="276"/>
      <c r="B75" s="279"/>
      <c r="C75" s="296"/>
      <c r="D75" s="297"/>
      <c r="E75" s="311"/>
      <c r="F75" s="311"/>
      <c r="G75" s="304"/>
      <c r="H75" s="304"/>
      <c r="I75" s="307"/>
      <c r="J75" s="307"/>
      <c r="K75" s="311"/>
      <c r="L75" s="311"/>
      <c r="M75" s="265"/>
      <c r="N75" s="267"/>
      <c r="O75" s="270"/>
      <c r="P75" s="273"/>
      <c r="R75" s="34" t="s">
        <v>2212</v>
      </c>
      <c r="S75" s="34" t="s">
        <v>2205</v>
      </c>
      <c r="T75" s="34"/>
      <c r="W75" s="34"/>
    </row>
    <row r="76" spans="1:29" ht="19.5" customHeight="1" x14ac:dyDescent="0.2">
      <c r="A76" s="276"/>
      <c r="B76" s="279"/>
      <c r="C76" s="296"/>
      <c r="D76" s="297"/>
      <c r="E76" s="311"/>
      <c r="F76" s="311"/>
      <c r="G76" s="304"/>
      <c r="H76" s="304"/>
      <c r="I76" s="307"/>
      <c r="J76" s="307"/>
      <c r="K76" s="311"/>
      <c r="L76" s="311"/>
      <c r="M76" s="265"/>
      <c r="N76" s="267"/>
      <c r="O76" s="270"/>
      <c r="P76" s="273"/>
      <c r="R76" s="34"/>
      <c r="S76" s="34" t="s">
        <v>2206</v>
      </c>
      <c r="T76" s="34"/>
      <c r="V76" s="313">
        <v>248991600555</v>
      </c>
      <c r="W76" s="313"/>
      <c r="X76" s="202" t="s">
        <v>182</v>
      </c>
      <c r="Y76" s="251" t="s">
        <v>694</v>
      </c>
      <c r="Z76" s="250">
        <v>1025555</v>
      </c>
      <c r="AA76" s="198" t="s">
        <v>2209</v>
      </c>
      <c r="AB76" s="192"/>
      <c r="AC76" s="192"/>
    </row>
    <row r="77" spans="1:29" ht="19.5" customHeight="1" x14ac:dyDescent="0.2">
      <c r="A77" s="276"/>
      <c r="B77" s="279"/>
      <c r="C77" s="296"/>
      <c r="D77" s="297"/>
      <c r="E77" s="311"/>
      <c r="F77" s="311"/>
      <c r="G77" s="304"/>
      <c r="H77" s="304"/>
      <c r="I77" s="307"/>
      <c r="J77" s="307"/>
      <c r="K77" s="311"/>
      <c r="L77" s="311"/>
      <c r="M77" s="265"/>
      <c r="N77" s="267"/>
      <c r="O77" s="270"/>
      <c r="P77" s="273"/>
      <c r="R77" s="34" t="s">
        <v>1099</v>
      </c>
      <c r="S77" s="34" t="s">
        <v>28</v>
      </c>
      <c r="T77" s="34"/>
    </row>
    <row r="78" spans="1:29" ht="19.5" customHeight="1" x14ac:dyDescent="0.2">
      <c r="A78" s="276"/>
      <c r="B78" s="279"/>
      <c r="C78" s="296"/>
      <c r="D78" s="297"/>
      <c r="E78" s="311"/>
      <c r="F78" s="311"/>
      <c r="G78" s="304"/>
      <c r="H78" s="304"/>
      <c r="I78" s="307"/>
      <c r="J78" s="307"/>
      <c r="K78" s="311"/>
      <c r="L78" s="311"/>
      <c r="M78" s="265"/>
      <c r="N78" s="267"/>
      <c r="O78" s="270"/>
      <c r="P78" s="273"/>
      <c r="R78" s="34"/>
      <c r="S78" s="34" t="s">
        <v>1100</v>
      </c>
      <c r="T78" s="34"/>
      <c r="W78" s="34"/>
    </row>
    <row r="79" spans="1:29" ht="19.5" customHeight="1" x14ac:dyDescent="0.2">
      <c r="A79" s="276"/>
      <c r="B79" s="279"/>
      <c r="C79" s="296"/>
      <c r="D79" s="297"/>
      <c r="E79" s="311"/>
      <c r="F79" s="311"/>
      <c r="G79" s="304"/>
      <c r="H79" s="304"/>
      <c r="I79" s="307"/>
      <c r="J79" s="307"/>
      <c r="K79" s="311"/>
      <c r="L79" s="311"/>
      <c r="M79" s="265"/>
      <c r="N79" s="267"/>
      <c r="O79" s="270"/>
      <c r="P79" s="273"/>
      <c r="R79" s="34"/>
      <c r="S79" s="34" t="s">
        <v>1726</v>
      </c>
      <c r="T79" s="34"/>
      <c r="W79" s="34"/>
    </row>
    <row r="80" spans="1:29" ht="19.5" customHeight="1" x14ac:dyDescent="0.2">
      <c r="A80" s="276"/>
      <c r="B80" s="279"/>
      <c r="C80" s="296"/>
      <c r="D80" s="297"/>
      <c r="E80" s="311"/>
      <c r="F80" s="311"/>
      <c r="G80" s="304"/>
      <c r="H80" s="304"/>
      <c r="I80" s="307"/>
      <c r="J80" s="307"/>
      <c r="K80" s="311"/>
      <c r="L80" s="311"/>
      <c r="M80" s="265"/>
      <c r="N80" s="267"/>
      <c r="O80" s="270"/>
      <c r="P80" s="273"/>
      <c r="R80" s="34"/>
      <c r="S80" s="34"/>
      <c r="T80" s="34" t="s">
        <v>730</v>
      </c>
      <c r="U80" s="314" t="s">
        <v>1191</v>
      </c>
      <c r="V80" s="316"/>
      <c r="W80" s="34"/>
      <c r="X80" s="202" t="s">
        <v>182</v>
      </c>
    </row>
    <row r="81" spans="1:28" ht="19.5" customHeight="1" x14ac:dyDescent="0.2">
      <c r="A81" s="276"/>
      <c r="B81" s="279"/>
      <c r="C81" s="296"/>
      <c r="D81" s="297"/>
      <c r="E81" s="311"/>
      <c r="F81" s="311"/>
      <c r="G81" s="304"/>
      <c r="H81" s="304"/>
      <c r="I81" s="307"/>
      <c r="J81" s="307"/>
      <c r="K81" s="311"/>
      <c r="L81" s="311"/>
      <c r="M81" s="265"/>
      <c r="N81" s="267"/>
      <c r="O81" s="270"/>
      <c r="P81" s="273"/>
      <c r="R81" s="34"/>
      <c r="S81" s="34" t="s">
        <v>2208</v>
      </c>
      <c r="T81" s="34"/>
      <c r="U81" s="168"/>
      <c r="V81" s="1"/>
      <c r="W81" s="34"/>
      <c r="X81" s="202"/>
    </row>
    <row r="82" spans="1:28" ht="19.5" customHeight="1" x14ac:dyDescent="0.2">
      <c r="A82" s="276"/>
      <c r="B82" s="279"/>
      <c r="C82" s="296"/>
      <c r="D82" s="297"/>
      <c r="E82" s="311"/>
      <c r="F82" s="311"/>
      <c r="G82" s="304"/>
      <c r="H82" s="304"/>
      <c r="I82" s="307"/>
      <c r="J82" s="307"/>
      <c r="K82" s="311"/>
      <c r="L82" s="311"/>
      <c r="M82" s="265"/>
      <c r="N82" s="267"/>
      <c r="O82" s="270"/>
      <c r="P82" s="273"/>
      <c r="R82" s="34" t="s">
        <v>975</v>
      </c>
      <c r="S82" s="34" t="s">
        <v>28</v>
      </c>
      <c r="T82" s="194"/>
      <c r="W82" s="34"/>
    </row>
    <row r="83" spans="1:28" ht="19.5" customHeight="1" x14ac:dyDescent="0.2">
      <c r="A83" s="276"/>
      <c r="B83" s="279"/>
      <c r="C83" s="296"/>
      <c r="D83" s="297"/>
      <c r="E83" s="311"/>
      <c r="F83" s="311"/>
      <c r="G83" s="304"/>
      <c r="H83" s="304"/>
      <c r="I83" s="307"/>
      <c r="J83" s="307"/>
      <c r="K83" s="311"/>
      <c r="L83" s="311"/>
      <c r="M83" s="265"/>
      <c r="N83" s="267"/>
      <c r="O83" s="270"/>
      <c r="P83" s="273"/>
      <c r="R83" s="34"/>
      <c r="S83" s="34" t="s">
        <v>976</v>
      </c>
      <c r="T83" s="194"/>
      <c r="W83" s="34"/>
    </row>
    <row r="84" spans="1:28" ht="19.5" customHeight="1" x14ac:dyDescent="0.2">
      <c r="A84" s="276"/>
      <c r="B84" s="279"/>
      <c r="C84" s="296"/>
      <c r="D84" s="297"/>
      <c r="E84" s="311"/>
      <c r="F84" s="311"/>
      <c r="G84" s="304"/>
      <c r="H84" s="304"/>
      <c r="I84" s="307"/>
      <c r="J84" s="307"/>
      <c r="K84" s="311"/>
      <c r="L84" s="311"/>
      <c r="M84" s="265"/>
      <c r="N84" s="267"/>
      <c r="O84" s="270"/>
      <c r="P84" s="273"/>
      <c r="R84" s="34"/>
      <c r="S84" s="34" t="s">
        <v>1726</v>
      </c>
      <c r="T84" s="194"/>
      <c r="W84" s="34"/>
    </row>
    <row r="85" spans="1:28" ht="19.5" customHeight="1" x14ac:dyDescent="0.2">
      <c r="A85" s="276"/>
      <c r="B85" s="279"/>
      <c r="C85" s="296"/>
      <c r="D85" s="297"/>
      <c r="E85" s="311"/>
      <c r="F85" s="311"/>
      <c r="G85" s="304"/>
      <c r="H85" s="304"/>
      <c r="I85" s="307"/>
      <c r="J85" s="307"/>
      <c r="K85" s="311"/>
      <c r="L85" s="311"/>
      <c r="M85" s="265"/>
      <c r="N85" s="267"/>
      <c r="O85" s="270"/>
      <c r="P85" s="273"/>
      <c r="R85" s="34"/>
      <c r="S85" s="34"/>
      <c r="T85" s="194" t="s">
        <v>1449</v>
      </c>
      <c r="U85" s="314" t="s">
        <v>1558</v>
      </c>
      <c r="V85" s="316"/>
      <c r="W85" s="202" t="s">
        <v>182</v>
      </c>
    </row>
    <row r="86" spans="1:28" ht="19.5" customHeight="1" x14ac:dyDescent="0.2">
      <c r="A86" s="276"/>
      <c r="B86" s="279"/>
      <c r="C86" s="296"/>
      <c r="D86" s="297"/>
      <c r="E86" s="311"/>
      <c r="F86" s="311"/>
      <c r="G86" s="304"/>
      <c r="H86" s="304"/>
      <c r="I86" s="307"/>
      <c r="J86" s="307"/>
      <c r="K86" s="311"/>
      <c r="L86" s="311"/>
      <c r="M86" s="265"/>
      <c r="N86" s="267"/>
      <c r="O86" s="270"/>
      <c r="P86" s="273"/>
      <c r="R86" s="34" t="s">
        <v>1336</v>
      </c>
      <c r="S86" s="34" t="s">
        <v>24</v>
      </c>
      <c r="T86" s="194"/>
      <c r="W86" s="34"/>
    </row>
    <row r="87" spans="1:28" ht="19.5" customHeight="1" x14ac:dyDescent="0.2">
      <c r="A87" s="276"/>
      <c r="B87" s="279"/>
      <c r="C87" s="296"/>
      <c r="D87" s="297"/>
      <c r="E87" s="311"/>
      <c r="F87" s="311"/>
      <c r="G87" s="304"/>
      <c r="H87" s="304"/>
      <c r="I87" s="307"/>
      <c r="J87" s="307"/>
      <c r="K87" s="311"/>
      <c r="L87" s="311"/>
      <c r="M87" s="265"/>
      <c r="N87" s="267"/>
      <c r="O87" s="270"/>
      <c r="P87" s="273"/>
      <c r="R87" s="34"/>
      <c r="S87" s="34" t="s">
        <v>1337</v>
      </c>
      <c r="T87" s="194"/>
      <c r="W87" s="34"/>
    </row>
    <row r="88" spans="1:28" ht="19.5" customHeight="1" x14ac:dyDescent="0.2">
      <c r="A88" s="276"/>
      <c r="B88" s="279"/>
      <c r="C88" s="296"/>
      <c r="D88" s="297"/>
      <c r="E88" s="311"/>
      <c r="F88" s="311"/>
      <c r="G88" s="304"/>
      <c r="H88" s="304"/>
      <c r="I88" s="307"/>
      <c r="J88" s="307"/>
      <c r="K88" s="311"/>
      <c r="L88" s="311"/>
      <c r="M88" s="265"/>
      <c r="N88" s="267"/>
      <c r="O88" s="270"/>
      <c r="P88" s="273"/>
      <c r="R88" s="34"/>
      <c r="S88" s="34" t="s">
        <v>1132</v>
      </c>
      <c r="T88" s="194"/>
      <c r="W88" s="34"/>
    </row>
    <row r="89" spans="1:28" ht="19.5" customHeight="1" x14ac:dyDescent="0.2">
      <c r="A89" s="276"/>
      <c r="B89" s="279"/>
      <c r="C89" s="296"/>
      <c r="D89" s="297"/>
      <c r="E89" s="311"/>
      <c r="F89" s="311"/>
      <c r="G89" s="304"/>
      <c r="H89" s="304"/>
      <c r="I89" s="307"/>
      <c r="J89" s="307"/>
      <c r="K89" s="311"/>
      <c r="L89" s="311"/>
      <c r="M89" s="265"/>
      <c r="N89" s="267"/>
      <c r="O89" s="270"/>
      <c r="P89" s="273"/>
      <c r="R89" s="34"/>
      <c r="S89" s="34"/>
      <c r="T89" s="194" t="s">
        <v>1163</v>
      </c>
      <c r="U89" s="313">
        <v>248993512167302</v>
      </c>
      <c r="V89" s="313"/>
      <c r="W89" s="202" t="s">
        <v>182</v>
      </c>
      <c r="X89" s="251" t="s">
        <v>694</v>
      </c>
      <c r="Y89" s="250">
        <v>1025593</v>
      </c>
      <c r="Z89" s="198" t="s">
        <v>2209</v>
      </c>
      <c r="AA89" s="192"/>
      <c r="AB89" s="192"/>
    </row>
    <row r="90" spans="1:28" ht="19.5" customHeight="1" x14ac:dyDescent="0.2">
      <c r="A90" s="276"/>
      <c r="B90" s="279"/>
      <c r="C90" s="296"/>
      <c r="D90" s="297"/>
      <c r="E90" s="311"/>
      <c r="F90" s="311"/>
      <c r="G90" s="304"/>
      <c r="H90" s="304"/>
      <c r="I90" s="307"/>
      <c r="J90" s="307"/>
      <c r="K90" s="311"/>
      <c r="L90" s="311"/>
      <c r="M90" s="265"/>
      <c r="N90" s="267"/>
      <c r="O90" s="270"/>
      <c r="P90" s="273"/>
      <c r="R90" s="34" t="s">
        <v>2172</v>
      </c>
      <c r="S90" s="34" t="s">
        <v>24</v>
      </c>
      <c r="T90" s="194"/>
      <c r="U90" s="213"/>
      <c r="V90" s="213"/>
      <c r="W90" s="34"/>
      <c r="Y90" s="176"/>
      <c r="Z90" s="34"/>
    </row>
    <row r="91" spans="1:28" ht="19.5" customHeight="1" x14ac:dyDescent="0.2">
      <c r="A91" s="276"/>
      <c r="B91" s="279"/>
      <c r="C91" s="296"/>
      <c r="D91" s="297"/>
      <c r="E91" s="311"/>
      <c r="F91" s="311"/>
      <c r="G91" s="304"/>
      <c r="H91" s="304"/>
      <c r="I91" s="307"/>
      <c r="J91" s="307"/>
      <c r="K91" s="311"/>
      <c r="L91" s="311"/>
      <c r="M91" s="265"/>
      <c r="N91" s="267"/>
      <c r="O91" s="270"/>
      <c r="P91" s="273"/>
      <c r="R91" s="34"/>
      <c r="S91" s="34" t="s">
        <v>2173</v>
      </c>
      <c r="T91" s="194"/>
      <c r="U91" s="213"/>
      <c r="V91" s="213"/>
      <c r="W91" s="34"/>
      <c r="Y91" s="176"/>
      <c r="Z91" s="34"/>
    </row>
    <row r="92" spans="1:28" ht="19.5" customHeight="1" x14ac:dyDescent="0.2">
      <c r="A92" s="276"/>
      <c r="B92" s="279"/>
      <c r="C92" s="296"/>
      <c r="D92" s="297"/>
      <c r="E92" s="311"/>
      <c r="F92" s="311"/>
      <c r="G92" s="304"/>
      <c r="H92" s="304"/>
      <c r="I92" s="307"/>
      <c r="J92" s="307"/>
      <c r="K92" s="311"/>
      <c r="L92" s="311"/>
      <c r="M92" s="265"/>
      <c r="N92" s="267"/>
      <c r="O92" s="270"/>
      <c r="P92" s="273"/>
      <c r="R92" s="34"/>
      <c r="S92" s="34"/>
      <c r="T92" s="194" t="s">
        <v>2210</v>
      </c>
      <c r="W92" s="202" t="s">
        <v>182</v>
      </c>
      <c r="X92" s="251" t="s">
        <v>694</v>
      </c>
      <c r="Y92" s="250">
        <v>1025620</v>
      </c>
      <c r="Z92" s="198" t="s">
        <v>2211</v>
      </c>
      <c r="AA92" s="192"/>
      <c r="AB92" s="192"/>
    </row>
    <row r="93" spans="1:28" ht="19.5" customHeight="1" x14ac:dyDescent="0.2">
      <c r="A93" s="276"/>
      <c r="B93" s="279"/>
      <c r="C93" s="296"/>
      <c r="D93" s="297"/>
      <c r="E93" s="311"/>
      <c r="F93" s="311"/>
      <c r="G93" s="304"/>
      <c r="H93" s="304"/>
      <c r="I93" s="307"/>
      <c r="J93" s="307"/>
      <c r="K93" s="311"/>
      <c r="L93" s="311"/>
      <c r="M93" s="265"/>
      <c r="N93" s="267"/>
      <c r="O93" s="270"/>
      <c r="P93" s="273"/>
      <c r="R93" s="34"/>
      <c r="S93" s="34"/>
      <c r="T93" s="194" t="s">
        <v>2216</v>
      </c>
      <c r="W93" s="202" t="s">
        <v>182</v>
      </c>
    </row>
    <row r="94" spans="1:28" ht="19.5" customHeight="1" x14ac:dyDescent="0.2">
      <c r="A94" s="276"/>
      <c r="B94" s="279"/>
      <c r="C94" s="296"/>
      <c r="D94" s="297"/>
      <c r="E94" s="311"/>
      <c r="F94" s="311"/>
      <c r="G94" s="304"/>
      <c r="H94" s="304"/>
      <c r="I94" s="307"/>
      <c r="J94" s="307"/>
      <c r="K94" s="311"/>
      <c r="L94" s="311"/>
      <c r="M94" s="265"/>
      <c r="N94" s="267"/>
      <c r="O94" s="270"/>
      <c r="P94" s="273"/>
      <c r="R94" s="34"/>
      <c r="S94" s="34"/>
      <c r="T94" s="194" t="s">
        <v>227</v>
      </c>
      <c r="W94" s="202" t="s">
        <v>182</v>
      </c>
    </row>
    <row r="95" spans="1:28" ht="19.5" customHeight="1" x14ac:dyDescent="0.2">
      <c r="A95" s="276"/>
      <c r="B95" s="279"/>
      <c r="C95" s="296"/>
      <c r="D95" s="297"/>
      <c r="E95" s="311"/>
      <c r="F95" s="311"/>
      <c r="G95" s="304"/>
      <c r="H95" s="304"/>
      <c r="I95" s="307"/>
      <c r="J95" s="307"/>
      <c r="K95" s="311"/>
      <c r="L95" s="311"/>
      <c r="M95" s="265"/>
      <c r="N95" s="267"/>
      <c r="O95" s="270"/>
      <c r="P95" s="273"/>
      <c r="R95" s="34"/>
      <c r="S95" s="34"/>
      <c r="T95" s="194"/>
      <c r="W95" s="34"/>
    </row>
    <row r="96" spans="1:28" ht="19.5" customHeight="1" x14ac:dyDescent="0.2">
      <c r="A96" s="277"/>
      <c r="B96" s="280"/>
      <c r="C96" s="298"/>
      <c r="D96" s="299"/>
      <c r="E96" s="312"/>
      <c r="F96" s="312"/>
      <c r="G96" s="305"/>
      <c r="H96" s="305"/>
      <c r="I96" s="308"/>
      <c r="J96" s="308"/>
      <c r="K96" s="312"/>
      <c r="L96" s="312"/>
      <c r="M96" s="264"/>
      <c r="N96" s="268"/>
      <c r="O96" s="271"/>
      <c r="P96" s="274"/>
      <c r="Q96" s="62">
        <v>0.29166666666666669</v>
      </c>
      <c r="W96" s="34"/>
    </row>
    <row r="97" spans="1:16" ht="19.5" customHeight="1" x14ac:dyDescent="0.2">
      <c r="A97" s="35" t="s">
        <v>34</v>
      </c>
      <c r="B97" s="36">
        <f>SUM(B71+1)</f>
        <v>45969</v>
      </c>
      <c r="C97" s="294"/>
      <c r="D97" s="295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</row>
    <row r="98" spans="1:16" ht="19.5" customHeight="1" x14ac:dyDescent="0.2">
      <c r="A98" s="37" t="s">
        <v>35</v>
      </c>
      <c r="B98" s="36">
        <f>SUM(B97+1)</f>
        <v>45970</v>
      </c>
      <c r="C98" s="298"/>
      <c r="D98" s="299"/>
      <c r="E98" s="312"/>
      <c r="F98" s="312"/>
      <c r="G98" s="312"/>
      <c r="H98" s="312"/>
      <c r="I98" s="312"/>
      <c r="J98" s="312"/>
      <c r="K98" s="312"/>
      <c r="L98" s="312"/>
      <c r="M98" s="312"/>
      <c r="N98" s="312"/>
      <c r="O98" s="312"/>
      <c r="P98" s="312"/>
    </row>
    <row r="99" spans="1:16" ht="30" customHeight="1" x14ac:dyDescent="0.2">
      <c r="A99" s="38"/>
      <c r="B99" s="38"/>
      <c r="C99" s="38"/>
      <c r="D99" s="38"/>
      <c r="E99" s="39"/>
      <c r="F99" s="40"/>
      <c r="G99" s="40"/>
      <c r="H99" s="38"/>
      <c r="I99" s="38"/>
      <c r="J99" s="38"/>
      <c r="K99" s="41"/>
      <c r="L99" s="41"/>
      <c r="M99" s="41"/>
      <c r="N99" s="38"/>
    </row>
    <row r="100" spans="1:16" ht="30.75" customHeight="1" x14ac:dyDescent="0.2">
      <c r="A100" s="38"/>
      <c r="B100" s="38"/>
      <c r="C100" s="38"/>
      <c r="D100" s="38"/>
      <c r="F100" s="38"/>
      <c r="G100" s="38"/>
      <c r="H100" s="38"/>
      <c r="I100" s="38"/>
      <c r="J100" s="281" t="s">
        <v>36</v>
      </c>
      <c r="K100" s="281"/>
      <c r="L100" s="281"/>
      <c r="M100" s="108">
        <f>SUM(M9+M16+M31+M42+M71+M97+M98)</f>
        <v>0</v>
      </c>
      <c r="N100" s="110">
        <f>SUM(N9+N16+N31+N42+N71+N97+N98)</f>
        <v>0.9326388888888888</v>
      </c>
      <c r="O100" s="109">
        <f>SUM(O9+O16+O31+O42+O71+O97+O98)</f>
        <v>0.9243055555555556</v>
      </c>
      <c r="P100" s="111">
        <f>SUM(P9+P16+P31+P42+P71+P97+P98)</f>
        <v>1.8569444444444445</v>
      </c>
    </row>
    <row r="101" spans="1:16" ht="30.75" customHeight="1" x14ac:dyDescent="0.2">
      <c r="A101" s="38"/>
      <c r="B101" s="38"/>
      <c r="C101" s="38"/>
      <c r="D101" s="38"/>
      <c r="F101" s="38"/>
      <c r="G101" s="38"/>
      <c r="H101" s="38"/>
      <c r="I101" s="38"/>
      <c r="J101" s="281" t="s">
        <v>37</v>
      </c>
      <c r="K101" s="281"/>
      <c r="L101" s="282"/>
      <c r="M101" s="42"/>
      <c r="N101" s="51">
        <f>SUM(Q9:Q98)</f>
        <v>1.4583333333333335</v>
      </c>
      <c r="O101" s="43"/>
    </row>
    <row r="102" spans="1:16" ht="30.75" customHeight="1" x14ac:dyDescent="0.2">
      <c r="A102" s="38"/>
      <c r="B102" s="38"/>
      <c r="C102" s="38"/>
      <c r="D102" s="38"/>
      <c r="F102" s="38"/>
      <c r="G102" s="38"/>
      <c r="H102" s="38"/>
      <c r="I102" s="38"/>
      <c r="J102" s="281" t="s">
        <v>38</v>
      </c>
      <c r="K102" s="281"/>
      <c r="L102" s="282"/>
      <c r="M102" s="42"/>
      <c r="N102" s="51">
        <f>SUM(P100-N101)</f>
        <v>0.39861111111111103</v>
      </c>
      <c r="O102" s="43"/>
    </row>
    <row r="103" spans="1:16" ht="30.75" customHeight="1" x14ac:dyDescent="0.2">
      <c r="A103" s="38"/>
      <c r="B103" s="38"/>
      <c r="C103" s="38"/>
      <c r="D103" s="38"/>
      <c r="F103" s="38"/>
      <c r="G103" s="38"/>
      <c r="H103" s="38"/>
      <c r="I103" s="38"/>
      <c r="J103" s="281" t="s">
        <v>39</v>
      </c>
      <c r="K103" s="281"/>
      <c r="L103" s="282"/>
      <c r="M103" s="42"/>
      <c r="N103" s="51">
        <f>'SEM44'!N122</f>
        <v>14.281250000000002</v>
      </c>
      <c r="O103" s="43"/>
    </row>
    <row r="104" spans="1:16" ht="30.75" customHeight="1" x14ac:dyDescent="0.2">
      <c r="H104" s="38"/>
      <c r="I104" s="38"/>
      <c r="J104" s="281" t="s">
        <v>40</v>
      </c>
      <c r="K104" s="281"/>
      <c r="L104" s="282"/>
      <c r="M104" s="44"/>
      <c r="N104" s="52">
        <f>N102+N103</f>
        <v>14.679861111111112</v>
      </c>
      <c r="O104" s="45"/>
    </row>
    <row r="111" spans="1:16" x14ac:dyDescent="0.2">
      <c r="F111" s="38"/>
      <c r="G111" s="38"/>
      <c r="H111" s="38"/>
      <c r="I111" s="38"/>
    </row>
    <row r="112" spans="1:16" x14ac:dyDescent="0.2">
      <c r="F112" s="38"/>
      <c r="G112" s="38"/>
      <c r="H112" s="38"/>
      <c r="I112" s="38"/>
    </row>
    <row r="113" spans="6:9" x14ac:dyDescent="0.2">
      <c r="F113" s="38"/>
      <c r="G113" s="38"/>
      <c r="H113" s="38"/>
      <c r="I113" s="38"/>
    </row>
    <row r="114" spans="6:9" x14ac:dyDescent="0.2">
      <c r="F114" s="38"/>
      <c r="G114" s="38"/>
      <c r="H114" s="38"/>
      <c r="I114" s="38"/>
    </row>
    <row r="115" spans="6:9" x14ac:dyDescent="0.2">
      <c r="F115" s="38"/>
      <c r="G115" s="38"/>
      <c r="H115" s="38"/>
      <c r="I115" s="38"/>
    </row>
    <row r="116" spans="6:9" x14ac:dyDescent="0.2">
      <c r="F116" s="38"/>
      <c r="G116" s="38"/>
      <c r="H116" s="38"/>
      <c r="I116" s="38"/>
    </row>
  </sheetData>
  <mergeCells count="120">
    <mergeCell ref="V76:W76"/>
    <mergeCell ref="U80:V80"/>
    <mergeCell ref="U85:V85"/>
    <mergeCell ref="U89:V89"/>
    <mergeCell ref="C97:D98"/>
    <mergeCell ref="E97:E98"/>
    <mergeCell ref="F97:F98"/>
    <mergeCell ref="G97:G98"/>
    <mergeCell ref="H97:H98"/>
    <mergeCell ref="U12:V12"/>
    <mergeCell ref="N97:N98"/>
    <mergeCell ref="O97:O98"/>
    <mergeCell ref="P97:P98"/>
    <mergeCell ref="I97:I98"/>
    <mergeCell ref="J97:J98"/>
    <mergeCell ref="K97:K98"/>
    <mergeCell ref="L97:L98"/>
    <mergeCell ref="M97:M98"/>
    <mergeCell ref="L42:L70"/>
    <mergeCell ref="K71:K96"/>
    <mergeCell ref="L71:L96"/>
    <mergeCell ref="I9:I15"/>
    <mergeCell ref="I16:I30"/>
    <mergeCell ref="I31:I41"/>
    <mergeCell ref="P9:P15"/>
    <mergeCell ref="U34:V34"/>
    <mergeCell ref="U45:V45"/>
    <mergeCell ref="I71:I96"/>
    <mergeCell ref="J16:J30"/>
    <mergeCell ref="J31:J41"/>
    <mergeCell ref="J42:J70"/>
    <mergeCell ref="J71:J96"/>
    <mergeCell ref="U74:V74"/>
    <mergeCell ref="E16:E30"/>
    <mergeCell ref="H9:H15"/>
    <mergeCell ref="H16:H30"/>
    <mergeCell ref="H31:H41"/>
    <mergeCell ref="H42:H70"/>
    <mergeCell ref="H71:H96"/>
    <mergeCell ref="G9:G15"/>
    <mergeCell ref="G16:G30"/>
    <mergeCell ref="G31:G41"/>
    <mergeCell ref="G42:G70"/>
    <mergeCell ref="G71:G96"/>
    <mergeCell ref="J104:L104"/>
    <mergeCell ref="J100:L100"/>
    <mergeCell ref="J101:L101"/>
    <mergeCell ref="J102:L102"/>
    <mergeCell ref="J103:L103"/>
    <mergeCell ref="C71:D96"/>
    <mergeCell ref="Q6:Q7"/>
    <mergeCell ref="A1:N1"/>
    <mergeCell ref="G6:H6"/>
    <mergeCell ref="I6:J6"/>
    <mergeCell ref="K6:L6"/>
    <mergeCell ref="M6:P6"/>
    <mergeCell ref="A71:A96"/>
    <mergeCell ref="B9:B15"/>
    <mergeCell ref="B16:B30"/>
    <mergeCell ref="B31:B41"/>
    <mergeCell ref="B42:B70"/>
    <mergeCell ref="B71:B96"/>
    <mergeCell ref="A9:A15"/>
    <mergeCell ref="A16:A30"/>
    <mergeCell ref="F16:F30"/>
    <mergeCell ref="E71:E96"/>
    <mergeCell ref="F71:F96"/>
    <mergeCell ref="K9:K15"/>
    <mergeCell ref="A31:A41"/>
    <mergeCell ref="A42:A70"/>
    <mergeCell ref="M9:M15"/>
    <mergeCell ref="N9:N15"/>
    <mergeCell ref="O9:O15"/>
    <mergeCell ref="C42:D70"/>
    <mergeCell ref="E31:E41"/>
    <mergeCell ref="F31:F41"/>
    <mergeCell ref="C9:D15"/>
    <mergeCell ref="C16:D30"/>
    <mergeCell ref="C31:D41"/>
    <mergeCell ref="E42:E70"/>
    <mergeCell ref="F42:F70"/>
    <mergeCell ref="L9:L15"/>
    <mergeCell ref="L16:L30"/>
    <mergeCell ref="L31:L41"/>
    <mergeCell ref="K42:K70"/>
    <mergeCell ref="I42:I70"/>
    <mergeCell ref="K16:K30"/>
    <mergeCell ref="K31:K41"/>
    <mergeCell ref="J9:J15"/>
    <mergeCell ref="M16:M30"/>
    <mergeCell ref="E9:E15"/>
    <mergeCell ref="F9:F15"/>
    <mergeCell ref="N16:N30"/>
    <mergeCell ref="O16:O30"/>
    <mergeCell ref="P16:P30"/>
    <mergeCell ref="M71:M96"/>
    <mergeCell ref="N71:N96"/>
    <mergeCell ref="O71:O96"/>
    <mergeCell ref="P71:P96"/>
    <mergeCell ref="M31:M41"/>
    <mergeCell ref="N31:N41"/>
    <mergeCell ref="O31:O41"/>
    <mergeCell ref="P31:P41"/>
    <mergeCell ref="M42:M70"/>
    <mergeCell ref="N42:N70"/>
    <mergeCell ref="O42:O70"/>
    <mergeCell ref="P42:P70"/>
    <mergeCell ref="U59:V59"/>
    <mergeCell ref="U60:V60"/>
    <mergeCell ref="U61:V61"/>
    <mergeCell ref="U63:V63"/>
    <mergeCell ref="U65:V65"/>
    <mergeCell ref="U67:V67"/>
    <mergeCell ref="U14:V14"/>
    <mergeCell ref="U19:V19"/>
    <mergeCell ref="U22:V22"/>
    <mergeCell ref="U26:V26"/>
    <mergeCell ref="U51:V51"/>
    <mergeCell ref="U57:V57"/>
    <mergeCell ref="U58:V58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9" orientation="landscape" r:id="rId1"/>
  <headerFooter alignWithMargins="0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Feuil80">
    <pageSetUpPr fitToPage="1"/>
  </sheetPr>
  <dimension ref="A1:AB102"/>
  <sheetViews>
    <sheetView topLeftCell="C15" zoomScale="90" workbookViewId="0">
      <selection activeCell="I31" sqref="I31:I47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2.85546875" customWidth="1"/>
    <col min="21" max="21" width="20" customWidth="1"/>
    <col min="22" max="22" width="13.28515625" customWidth="1"/>
    <col min="23" max="23" width="14.28515625" customWidth="1"/>
    <col min="24" max="24" width="12.7109375" customWidth="1"/>
  </cols>
  <sheetData>
    <row r="1" spans="1:27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7" ht="60.6" hidden="1" customHeight="1" x14ac:dyDescent="0.2"/>
    <row r="3" spans="1:27" s="3" customFormat="1" ht="12.75" customHeight="1" x14ac:dyDescent="0.2">
      <c r="K3" s="4"/>
      <c r="L3" s="4"/>
      <c r="M3" s="4"/>
      <c r="O3" s="5"/>
      <c r="P3" s="5"/>
      <c r="Q3" s="60"/>
    </row>
    <row r="4" spans="1:27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7" ht="39" customHeight="1" x14ac:dyDescent="0.2">
      <c r="A5" s="12" t="s">
        <v>129</v>
      </c>
      <c r="B5" s="13" t="s">
        <v>3</v>
      </c>
      <c r="C5" s="14">
        <f>SUM('SEM45'!B98+1)</f>
        <v>45971</v>
      </c>
      <c r="D5" s="15" t="s">
        <v>4</v>
      </c>
      <c r="E5" s="16">
        <f>SUM(B84)</f>
        <v>45977</v>
      </c>
      <c r="F5" s="17"/>
      <c r="G5" s="17"/>
      <c r="H5" s="17"/>
      <c r="I5" s="17"/>
      <c r="J5" s="17"/>
      <c r="K5" s="18"/>
      <c r="L5" s="18"/>
      <c r="P5" s="19"/>
    </row>
    <row r="6" spans="1:27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7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7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7" ht="19.5" customHeight="1" x14ac:dyDescent="0.2">
      <c r="A9" s="275" t="s">
        <v>20</v>
      </c>
      <c r="B9" s="278">
        <f>SUM(C5)</f>
        <v>45971</v>
      </c>
      <c r="C9" s="294" t="s">
        <v>2214</v>
      </c>
      <c r="D9" s="295"/>
      <c r="E9" s="327"/>
      <c r="F9" s="327"/>
      <c r="G9" s="373">
        <v>0.33750000000000002</v>
      </c>
      <c r="H9" s="373">
        <v>0.52083333333333337</v>
      </c>
      <c r="I9" s="324">
        <v>0.54166666666666663</v>
      </c>
      <c r="J9" s="324">
        <v>0.70972222222222225</v>
      </c>
      <c r="K9" s="327"/>
      <c r="L9" s="327"/>
      <c r="M9" s="318">
        <f>(F25-E25)+(L25-K25)</f>
        <v>0</v>
      </c>
      <c r="N9" s="364">
        <f>(H9-G9)</f>
        <v>0.18333333333333335</v>
      </c>
      <c r="O9" s="321">
        <f>(J9-I9)</f>
        <v>0.16805555555555562</v>
      </c>
      <c r="P9" s="367">
        <f>SUM(M9:O25)</f>
        <v>0.35138888888888897</v>
      </c>
      <c r="R9" s="34" t="s">
        <v>242</v>
      </c>
      <c r="S9" t="s">
        <v>23</v>
      </c>
    </row>
    <row r="10" spans="1:27" ht="19.5" customHeight="1" x14ac:dyDescent="0.2">
      <c r="A10" s="276"/>
      <c r="B10" s="279"/>
      <c r="C10" s="296"/>
      <c r="D10" s="297"/>
      <c r="E10" s="328"/>
      <c r="F10" s="328"/>
      <c r="G10" s="374"/>
      <c r="H10" s="374"/>
      <c r="I10" s="325"/>
      <c r="J10" s="325"/>
      <c r="K10" s="328"/>
      <c r="L10" s="328"/>
      <c r="M10" s="319"/>
      <c r="N10" s="365"/>
      <c r="O10" s="322"/>
      <c r="P10" s="368"/>
      <c r="R10" s="34"/>
      <c r="S10" s="34" t="s">
        <v>477</v>
      </c>
      <c r="V10" s="34"/>
    </row>
    <row r="11" spans="1:27" ht="19.5" customHeight="1" x14ac:dyDescent="0.2">
      <c r="A11" s="276"/>
      <c r="B11" s="279"/>
      <c r="C11" s="296"/>
      <c r="D11" s="297"/>
      <c r="E11" s="328"/>
      <c r="F11" s="328"/>
      <c r="G11" s="374"/>
      <c r="H11" s="374"/>
      <c r="I11" s="325"/>
      <c r="J11" s="325"/>
      <c r="K11" s="328"/>
      <c r="L11" s="328"/>
      <c r="M11" s="319"/>
      <c r="N11" s="365"/>
      <c r="O11" s="322"/>
      <c r="P11" s="368"/>
      <c r="R11" s="34"/>
      <c r="S11" s="34" t="s">
        <v>1726</v>
      </c>
      <c r="V11" s="34"/>
    </row>
    <row r="12" spans="1:27" ht="19.5" customHeight="1" x14ac:dyDescent="0.2">
      <c r="A12" s="276"/>
      <c r="B12" s="279"/>
      <c r="C12" s="296"/>
      <c r="D12" s="297"/>
      <c r="E12" s="328"/>
      <c r="F12" s="328"/>
      <c r="G12" s="374"/>
      <c r="H12" s="374"/>
      <c r="I12" s="325"/>
      <c r="J12" s="325"/>
      <c r="K12" s="328"/>
      <c r="L12" s="328"/>
      <c r="M12" s="319"/>
      <c r="N12" s="365"/>
      <c r="O12" s="322"/>
      <c r="P12" s="368"/>
      <c r="R12" s="34"/>
      <c r="T12" s="34" t="s">
        <v>545</v>
      </c>
      <c r="U12" s="34" t="s">
        <v>677</v>
      </c>
      <c r="V12" s="202" t="s">
        <v>182</v>
      </c>
      <c r="W12" s="251" t="s">
        <v>694</v>
      </c>
      <c r="X12" s="250">
        <v>1025539</v>
      </c>
      <c r="Y12" s="198" t="s">
        <v>1320</v>
      </c>
      <c r="Z12" s="192"/>
      <c r="AA12" s="192"/>
    </row>
    <row r="13" spans="1:27" ht="19.5" customHeight="1" x14ac:dyDescent="0.2">
      <c r="A13" s="276"/>
      <c r="B13" s="279"/>
      <c r="C13" s="296"/>
      <c r="D13" s="297"/>
      <c r="E13" s="328"/>
      <c r="F13" s="328"/>
      <c r="G13" s="374"/>
      <c r="H13" s="374"/>
      <c r="I13" s="325"/>
      <c r="J13" s="325"/>
      <c r="K13" s="328"/>
      <c r="L13" s="328"/>
      <c r="M13" s="319"/>
      <c r="N13" s="365"/>
      <c r="O13" s="322"/>
      <c r="P13" s="368"/>
      <c r="R13" s="34"/>
      <c r="T13" s="34"/>
      <c r="U13" s="34" t="s">
        <v>2215</v>
      </c>
    </row>
    <row r="14" spans="1:27" ht="19.5" customHeight="1" x14ac:dyDescent="0.2">
      <c r="A14" s="276"/>
      <c r="B14" s="279"/>
      <c r="C14" s="296"/>
      <c r="D14" s="297"/>
      <c r="E14" s="328"/>
      <c r="F14" s="328"/>
      <c r="G14" s="374"/>
      <c r="H14" s="374"/>
      <c r="I14" s="325"/>
      <c r="J14" s="325"/>
      <c r="K14" s="328"/>
      <c r="L14" s="328"/>
      <c r="M14" s="319"/>
      <c r="N14" s="365"/>
      <c r="O14" s="322"/>
      <c r="P14" s="368"/>
      <c r="R14" s="34" t="s">
        <v>1099</v>
      </c>
      <c r="S14" s="34" t="s">
        <v>24</v>
      </c>
      <c r="V14" s="34"/>
    </row>
    <row r="15" spans="1:27" ht="19.5" customHeight="1" x14ac:dyDescent="0.2">
      <c r="A15" s="276"/>
      <c r="B15" s="279"/>
      <c r="C15" s="296"/>
      <c r="D15" s="297"/>
      <c r="E15" s="328"/>
      <c r="F15" s="328"/>
      <c r="G15" s="374"/>
      <c r="H15" s="374"/>
      <c r="I15" s="325"/>
      <c r="J15" s="325"/>
      <c r="K15" s="328"/>
      <c r="L15" s="328"/>
      <c r="M15" s="319"/>
      <c r="N15" s="365"/>
      <c r="O15" s="322"/>
      <c r="P15" s="368"/>
      <c r="R15" s="34"/>
      <c r="S15" t="s">
        <v>1100</v>
      </c>
      <c r="V15" s="34"/>
    </row>
    <row r="16" spans="1:27" ht="19.5" customHeight="1" x14ac:dyDescent="0.2">
      <c r="A16" s="276"/>
      <c r="B16" s="279"/>
      <c r="C16" s="296"/>
      <c r="D16" s="297"/>
      <c r="E16" s="328"/>
      <c r="F16" s="328"/>
      <c r="G16" s="374"/>
      <c r="H16" s="374"/>
      <c r="I16" s="325"/>
      <c r="J16" s="325"/>
      <c r="K16" s="328"/>
      <c r="L16" s="328"/>
      <c r="M16" s="319"/>
      <c r="N16" s="365"/>
      <c r="O16" s="322"/>
      <c r="P16" s="368"/>
      <c r="R16" s="34"/>
      <c r="S16" t="s">
        <v>2217</v>
      </c>
      <c r="V16" s="187" t="s">
        <v>180</v>
      </c>
    </row>
    <row r="17" spans="1:28" ht="19.5" customHeight="1" x14ac:dyDescent="0.2">
      <c r="A17" s="276"/>
      <c r="B17" s="279"/>
      <c r="C17" s="296"/>
      <c r="D17" s="297"/>
      <c r="E17" s="328"/>
      <c r="F17" s="328"/>
      <c r="G17" s="374"/>
      <c r="H17" s="374"/>
      <c r="I17" s="325"/>
      <c r="J17" s="325"/>
      <c r="K17" s="328"/>
      <c r="L17" s="328"/>
      <c r="M17" s="319"/>
      <c r="N17" s="365"/>
      <c r="O17" s="322"/>
      <c r="P17" s="368"/>
      <c r="R17" s="34" t="s">
        <v>145</v>
      </c>
      <c r="S17" s="34" t="s">
        <v>24</v>
      </c>
      <c r="U17" s="1"/>
      <c r="V17" s="1"/>
      <c r="W17" s="34"/>
    </row>
    <row r="18" spans="1:28" ht="19.5" customHeight="1" x14ac:dyDescent="0.2">
      <c r="A18" s="276"/>
      <c r="B18" s="279"/>
      <c r="C18" s="296"/>
      <c r="D18" s="297"/>
      <c r="E18" s="328"/>
      <c r="F18" s="328"/>
      <c r="G18" s="374"/>
      <c r="H18" s="374"/>
      <c r="I18" s="325"/>
      <c r="J18" s="325"/>
      <c r="K18" s="328"/>
      <c r="L18" s="328"/>
      <c r="M18" s="319"/>
      <c r="N18" s="365"/>
      <c r="O18" s="322"/>
      <c r="P18" s="368"/>
      <c r="R18" s="34"/>
      <c r="S18" s="34" t="s">
        <v>146</v>
      </c>
      <c r="U18" s="1"/>
      <c r="V18" s="1"/>
      <c r="W18" s="34"/>
    </row>
    <row r="19" spans="1:28" ht="19.5" customHeight="1" x14ac:dyDescent="0.2">
      <c r="A19" s="276"/>
      <c r="B19" s="279"/>
      <c r="C19" s="296"/>
      <c r="D19" s="297"/>
      <c r="E19" s="328"/>
      <c r="F19" s="328"/>
      <c r="G19" s="374"/>
      <c r="H19" s="374"/>
      <c r="I19" s="325"/>
      <c r="J19" s="325"/>
      <c r="K19" s="328"/>
      <c r="L19" s="328"/>
      <c r="M19" s="319"/>
      <c r="N19" s="365"/>
      <c r="O19" s="322"/>
      <c r="P19" s="368"/>
      <c r="R19" s="34"/>
      <c r="S19" s="34" t="s">
        <v>2165</v>
      </c>
      <c r="U19" s="1"/>
      <c r="V19" s="1"/>
      <c r="W19" s="34"/>
    </row>
    <row r="20" spans="1:28" ht="19.5" customHeight="1" x14ac:dyDescent="0.2">
      <c r="A20" s="276"/>
      <c r="B20" s="279"/>
      <c r="C20" s="296"/>
      <c r="D20" s="297"/>
      <c r="E20" s="328"/>
      <c r="F20" s="328"/>
      <c r="G20" s="374"/>
      <c r="H20" s="374"/>
      <c r="I20" s="325"/>
      <c r="J20" s="325"/>
      <c r="K20" s="328"/>
      <c r="L20" s="328"/>
      <c r="M20" s="319"/>
      <c r="N20" s="365"/>
      <c r="O20" s="322"/>
      <c r="P20" s="368"/>
      <c r="R20" s="34"/>
      <c r="S20" s="34"/>
      <c r="T20" s="34" t="s">
        <v>1401</v>
      </c>
      <c r="U20" s="314" t="s">
        <v>2196</v>
      </c>
      <c r="V20" s="316"/>
      <c r="W20" s="202" t="s">
        <v>182</v>
      </c>
      <c r="X20" s="251" t="s">
        <v>694</v>
      </c>
      <c r="Y20" s="250">
        <v>1025629</v>
      </c>
      <c r="Z20" s="198" t="s">
        <v>1320</v>
      </c>
      <c r="AA20" s="192"/>
      <c r="AB20" s="192"/>
    </row>
    <row r="21" spans="1:28" ht="19.5" customHeight="1" x14ac:dyDescent="0.2">
      <c r="A21" s="276"/>
      <c r="B21" s="279"/>
      <c r="C21" s="296"/>
      <c r="D21" s="297"/>
      <c r="E21" s="328"/>
      <c r="F21" s="328"/>
      <c r="G21" s="374"/>
      <c r="H21" s="374"/>
      <c r="I21" s="325"/>
      <c r="J21" s="325"/>
      <c r="K21" s="328"/>
      <c r="L21" s="328"/>
      <c r="M21" s="319"/>
      <c r="N21" s="365"/>
      <c r="O21" s="322"/>
      <c r="P21" s="368"/>
      <c r="R21" s="34" t="s">
        <v>975</v>
      </c>
      <c r="S21" s="34" t="s">
        <v>24</v>
      </c>
      <c r="V21" s="34"/>
    </row>
    <row r="22" spans="1:28" ht="19.5" customHeight="1" x14ac:dyDescent="0.2">
      <c r="A22" s="276"/>
      <c r="B22" s="279"/>
      <c r="C22" s="296"/>
      <c r="D22" s="297"/>
      <c r="E22" s="328"/>
      <c r="F22" s="328"/>
      <c r="G22" s="374"/>
      <c r="H22" s="374"/>
      <c r="I22" s="325"/>
      <c r="J22" s="325"/>
      <c r="K22" s="328"/>
      <c r="L22" s="328"/>
      <c r="M22" s="319"/>
      <c r="N22" s="365"/>
      <c r="O22" s="322"/>
      <c r="P22" s="368"/>
      <c r="R22" s="34"/>
      <c r="S22" s="34" t="s">
        <v>976</v>
      </c>
      <c r="V22" s="34"/>
    </row>
    <row r="23" spans="1:28" ht="19.5" customHeight="1" x14ac:dyDescent="0.2">
      <c r="A23" s="276"/>
      <c r="B23" s="279"/>
      <c r="C23" s="296"/>
      <c r="D23" s="297"/>
      <c r="E23" s="328"/>
      <c r="F23" s="328"/>
      <c r="G23" s="374"/>
      <c r="H23" s="374"/>
      <c r="I23" s="325"/>
      <c r="J23" s="325"/>
      <c r="K23" s="328"/>
      <c r="L23" s="328"/>
      <c r="M23" s="319"/>
      <c r="N23" s="365"/>
      <c r="O23" s="322"/>
      <c r="P23" s="368"/>
      <c r="R23" s="34"/>
      <c r="S23" s="34" t="s">
        <v>2218</v>
      </c>
      <c r="V23" s="34"/>
    </row>
    <row r="24" spans="1:28" ht="19.5" customHeight="1" x14ac:dyDescent="0.2">
      <c r="A24" s="276"/>
      <c r="B24" s="279"/>
      <c r="C24" s="296"/>
      <c r="D24" s="297"/>
      <c r="E24" s="328"/>
      <c r="F24" s="328"/>
      <c r="G24" s="374"/>
      <c r="H24" s="374"/>
      <c r="I24" s="325"/>
      <c r="J24" s="325"/>
      <c r="K24" s="328"/>
      <c r="L24" s="328"/>
      <c r="M24" s="319"/>
      <c r="N24" s="365"/>
      <c r="O24" s="322"/>
      <c r="P24" s="368"/>
      <c r="R24" s="34"/>
      <c r="T24" s="34" t="s">
        <v>1401</v>
      </c>
      <c r="U24" s="314" t="s">
        <v>1558</v>
      </c>
      <c r="V24" s="316"/>
      <c r="W24" s="202" t="s">
        <v>182</v>
      </c>
      <c r="X24" s="251" t="s">
        <v>694</v>
      </c>
      <c r="Y24" s="250">
        <v>1025631</v>
      </c>
      <c r="Z24" s="198" t="s">
        <v>1320</v>
      </c>
      <c r="AA24" s="192"/>
      <c r="AB24" s="192"/>
    </row>
    <row r="25" spans="1:28" ht="19.5" customHeight="1" x14ac:dyDescent="0.2">
      <c r="A25" s="277"/>
      <c r="B25" s="280"/>
      <c r="C25" s="298"/>
      <c r="D25" s="299"/>
      <c r="E25" s="329"/>
      <c r="F25" s="329"/>
      <c r="G25" s="375"/>
      <c r="H25" s="375"/>
      <c r="I25" s="326"/>
      <c r="J25" s="326"/>
      <c r="K25" s="329"/>
      <c r="L25" s="329"/>
      <c r="M25" s="320"/>
      <c r="N25" s="366"/>
      <c r="O25" s="323"/>
      <c r="P25" s="369"/>
      <c r="Q25" s="62">
        <v>0.29166666666666669</v>
      </c>
    </row>
    <row r="26" spans="1:28" ht="19.5" customHeight="1" x14ac:dyDescent="0.2">
      <c r="A26" s="275" t="s">
        <v>22</v>
      </c>
      <c r="B26" s="278">
        <f>SUM(B9+1)</f>
        <v>45972</v>
      </c>
      <c r="C26" s="467" t="s">
        <v>2213</v>
      </c>
      <c r="D26" s="468"/>
      <c r="E26" s="464"/>
      <c r="F26" s="464"/>
      <c r="G26" s="461">
        <v>0</v>
      </c>
      <c r="H26" s="461">
        <v>0</v>
      </c>
      <c r="I26" s="461">
        <v>0</v>
      </c>
      <c r="J26" s="461">
        <v>0</v>
      </c>
      <c r="K26" s="464"/>
      <c r="L26" s="464"/>
      <c r="M26" s="473">
        <f>(F30-E30)+(L30-K30)</f>
        <v>0</v>
      </c>
      <c r="N26" s="473">
        <f>(H26-G26)</f>
        <v>0</v>
      </c>
      <c r="O26" s="473">
        <f>(J26-I26)</f>
        <v>0</v>
      </c>
      <c r="P26" s="473">
        <f>SUM(M26:O30)</f>
        <v>0</v>
      </c>
      <c r="R26" s="34"/>
      <c r="S26" s="34"/>
      <c r="T26" s="34"/>
    </row>
    <row r="27" spans="1:28" ht="19.5" customHeight="1" x14ac:dyDescent="0.2">
      <c r="A27" s="276"/>
      <c r="B27" s="279"/>
      <c r="C27" s="469"/>
      <c r="D27" s="470"/>
      <c r="E27" s="465"/>
      <c r="F27" s="465"/>
      <c r="G27" s="462"/>
      <c r="H27" s="462"/>
      <c r="I27" s="462"/>
      <c r="J27" s="462"/>
      <c r="K27" s="465"/>
      <c r="L27" s="465"/>
      <c r="M27" s="474"/>
      <c r="N27" s="474"/>
      <c r="O27" s="474"/>
      <c r="P27" s="474"/>
      <c r="S27" s="34"/>
      <c r="U27" s="196"/>
      <c r="AB27" s="38"/>
    </row>
    <row r="28" spans="1:28" ht="19.5" customHeight="1" x14ac:dyDescent="0.2">
      <c r="A28" s="276"/>
      <c r="B28" s="279"/>
      <c r="C28" s="469"/>
      <c r="D28" s="470"/>
      <c r="E28" s="465"/>
      <c r="F28" s="465"/>
      <c r="G28" s="462"/>
      <c r="H28" s="462"/>
      <c r="I28" s="462"/>
      <c r="J28" s="462"/>
      <c r="K28" s="465"/>
      <c r="L28" s="465"/>
      <c r="M28" s="474"/>
      <c r="N28" s="474"/>
      <c r="O28" s="474"/>
      <c r="P28" s="474"/>
      <c r="S28" s="34"/>
      <c r="U28" s="196"/>
      <c r="AB28" s="38"/>
    </row>
    <row r="29" spans="1:28" ht="19.5" customHeight="1" x14ac:dyDescent="0.2">
      <c r="A29" s="276"/>
      <c r="B29" s="279"/>
      <c r="C29" s="469"/>
      <c r="D29" s="470"/>
      <c r="E29" s="465"/>
      <c r="F29" s="465"/>
      <c r="G29" s="462"/>
      <c r="H29" s="462"/>
      <c r="I29" s="462"/>
      <c r="J29" s="462"/>
      <c r="K29" s="465"/>
      <c r="L29" s="465"/>
      <c r="M29" s="474"/>
      <c r="N29" s="474"/>
      <c r="O29" s="474"/>
      <c r="P29" s="474"/>
      <c r="S29" s="34"/>
      <c r="U29" s="196"/>
      <c r="AB29" s="38"/>
    </row>
    <row r="30" spans="1:28" ht="19.5" customHeight="1" x14ac:dyDescent="0.2">
      <c r="A30" s="277"/>
      <c r="B30" s="280"/>
      <c r="C30" s="471"/>
      <c r="D30" s="472"/>
      <c r="E30" s="466"/>
      <c r="F30" s="466"/>
      <c r="G30" s="463"/>
      <c r="H30" s="463"/>
      <c r="I30" s="463"/>
      <c r="J30" s="463"/>
      <c r="K30" s="466"/>
      <c r="L30" s="466"/>
      <c r="M30" s="475"/>
      <c r="N30" s="475"/>
      <c r="O30" s="475"/>
      <c r="P30" s="475"/>
      <c r="Q30" s="62">
        <v>0</v>
      </c>
    </row>
    <row r="31" spans="1:28" ht="19.5" customHeight="1" x14ac:dyDescent="0.2">
      <c r="A31" s="275" t="s">
        <v>26</v>
      </c>
      <c r="B31" s="278">
        <f>SUM(B26+1)</f>
        <v>45973</v>
      </c>
      <c r="C31" s="294" t="s">
        <v>2219</v>
      </c>
      <c r="D31" s="295"/>
      <c r="E31" s="300"/>
      <c r="F31" s="300"/>
      <c r="G31" s="373">
        <v>0.29791666666666666</v>
      </c>
      <c r="H31" s="373">
        <v>0.52083333333333337</v>
      </c>
      <c r="I31" s="324">
        <v>0.5625</v>
      </c>
      <c r="J31" s="324">
        <v>0.6875</v>
      </c>
      <c r="K31" s="300"/>
      <c r="L31" s="300"/>
      <c r="M31" s="263">
        <f>(F31-E31)+(L31-K31)</f>
        <v>0</v>
      </c>
      <c r="N31" s="266">
        <f>(H31-G31)</f>
        <v>0.22291666666666671</v>
      </c>
      <c r="O31" s="269">
        <f>(J31-I31)</f>
        <v>0.125</v>
      </c>
      <c r="P31" s="272">
        <f>SUM(M31:O47)</f>
        <v>0.34791666666666671</v>
      </c>
      <c r="R31" s="34" t="s">
        <v>1099</v>
      </c>
      <c r="S31" s="34" t="s">
        <v>25</v>
      </c>
      <c r="T31" s="34"/>
    </row>
    <row r="32" spans="1:28" ht="19.5" customHeight="1" x14ac:dyDescent="0.2">
      <c r="A32" s="276"/>
      <c r="B32" s="279"/>
      <c r="C32" s="296"/>
      <c r="D32" s="297"/>
      <c r="E32" s="301"/>
      <c r="F32" s="301"/>
      <c r="G32" s="374"/>
      <c r="H32" s="374"/>
      <c r="I32" s="325"/>
      <c r="J32" s="325"/>
      <c r="K32" s="301"/>
      <c r="L32" s="301"/>
      <c r="M32" s="265"/>
      <c r="N32" s="267"/>
      <c r="O32" s="270"/>
      <c r="P32" s="273"/>
      <c r="S32" s="34" t="s">
        <v>1100</v>
      </c>
      <c r="T32" s="34"/>
    </row>
    <row r="33" spans="1:27" ht="19.5" customHeight="1" x14ac:dyDescent="0.2">
      <c r="A33" s="276"/>
      <c r="B33" s="279"/>
      <c r="C33" s="296"/>
      <c r="D33" s="297"/>
      <c r="E33" s="301"/>
      <c r="F33" s="301"/>
      <c r="G33" s="374"/>
      <c r="H33" s="374"/>
      <c r="I33" s="325"/>
      <c r="J33" s="325"/>
      <c r="K33" s="301"/>
      <c r="L33" s="301"/>
      <c r="M33" s="265"/>
      <c r="N33" s="267"/>
      <c r="O33" s="270"/>
      <c r="P33" s="273"/>
      <c r="R33" s="34"/>
      <c r="S33" s="34" t="s">
        <v>2220</v>
      </c>
      <c r="U33" s="196"/>
    </row>
    <row r="34" spans="1:27" ht="19.5" customHeight="1" x14ac:dyDescent="0.2">
      <c r="A34" s="276"/>
      <c r="B34" s="279"/>
      <c r="C34" s="296"/>
      <c r="D34" s="297"/>
      <c r="E34" s="301"/>
      <c r="F34" s="301"/>
      <c r="G34" s="374"/>
      <c r="H34" s="374"/>
      <c r="I34" s="325"/>
      <c r="J34" s="325"/>
      <c r="K34" s="301"/>
      <c r="L34" s="301"/>
      <c r="M34" s="265"/>
      <c r="N34" s="267"/>
      <c r="O34" s="270"/>
      <c r="P34" s="273"/>
      <c r="R34" s="34"/>
      <c r="S34" s="34"/>
      <c r="T34" s="34" t="s">
        <v>2221</v>
      </c>
      <c r="U34" s="194" t="s">
        <v>2222</v>
      </c>
      <c r="V34" s="187" t="s">
        <v>180</v>
      </c>
      <c r="W34" s="193" t="s">
        <v>1349</v>
      </c>
      <c r="X34" s="189"/>
    </row>
    <row r="35" spans="1:27" ht="19.5" customHeight="1" x14ac:dyDescent="0.2">
      <c r="A35" s="276"/>
      <c r="B35" s="279"/>
      <c r="C35" s="296"/>
      <c r="D35" s="297"/>
      <c r="E35" s="301"/>
      <c r="F35" s="301"/>
      <c r="G35" s="374"/>
      <c r="H35" s="374"/>
      <c r="I35" s="325"/>
      <c r="J35" s="325"/>
      <c r="K35" s="301"/>
      <c r="L35" s="301"/>
      <c r="M35" s="265"/>
      <c r="N35" s="267"/>
      <c r="O35" s="270"/>
      <c r="P35" s="273"/>
      <c r="R35" s="34"/>
      <c r="S35" s="34"/>
      <c r="T35" s="34" t="s">
        <v>2221</v>
      </c>
      <c r="U35" s="194" t="s">
        <v>1330</v>
      </c>
      <c r="V35" s="187" t="s">
        <v>180</v>
      </c>
      <c r="W35" s="214" t="s">
        <v>1349</v>
      </c>
      <c r="X35" s="191"/>
    </row>
    <row r="36" spans="1:27" ht="19.5" customHeight="1" x14ac:dyDescent="0.2">
      <c r="A36" s="276"/>
      <c r="B36" s="279"/>
      <c r="C36" s="296"/>
      <c r="D36" s="297"/>
      <c r="E36" s="301"/>
      <c r="F36" s="301"/>
      <c r="G36" s="374"/>
      <c r="H36" s="374"/>
      <c r="I36" s="325"/>
      <c r="J36" s="325"/>
      <c r="K36" s="301"/>
      <c r="L36" s="301"/>
      <c r="M36" s="265"/>
      <c r="N36" s="267"/>
      <c r="O36" s="270"/>
      <c r="P36" s="273"/>
      <c r="R36" s="34" t="s">
        <v>242</v>
      </c>
      <c r="S36" s="34" t="s">
        <v>28</v>
      </c>
      <c r="V36" s="34"/>
    </row>
    <row r="37" spans="1:27" ht="19.5" customHeight="1" x14ac:dyDescent="0.2">
      <c r="A37" s="276"/>
      <c r="B37" s="279"/>
      <c r="C37" s="296"/>
      <c r="D37" s="297"/>
      <c r="E37" s="301"/>
      <c r="F37" s="301"/>
      <c r="G37" s="374"/>
      <c r="H37" s="374"/>
      <c r="I37" s="325"/>
      <c r="J37" s="325"/>
      <c r="K37" s="301"/>
      <c r="L37" s="301"/>
      <c r="M37" s="265"/>
      <c r="N37" s="267"/>
      <c r="O37" s="270"/>
      <c r="P37" s="273"/>
      <c r="R37" s="34"/>
      <c r="S37" s="34" t="s">
        <v>477</v>
      </c>
      <c r="V37" s="34"/>
    </row>
    <row r="38" spans="1:27" ht="19.5" customHeight="1" x14ac:dyDescent="0.2">
      <c r="A38" s="276"/>
      <c r="B38" s="279"/>
      <c r="C38" s="296"/>
      <c r="D38" s="297"/>
      <c r="E38" s="301"/>
      <c r="F38" s="301"/>
      <c r="G38" s="374"/>
      <c r="H38" s="374"/>
      <c r="I38" s="325"/>
      <c r="J38" s="325"/>
      <c r="K38" s="301"/>
      <c r="L38" s="301"/>
      <c r="M38" s="265"/>
      <c r="N38" s="267"/>
      <c r="O38" s="270"/>
      <c r="P38" s="273"/>
      <c r="R38" s="34"/>
      <c r="S38" s="34" t="s">
        <v>2223</v>
      </c>
      <c r="V38" s="34"/>
    </row>
    <row r="39" spans="1:27" ht="19.5" customHeight="1" x14ac:dyDescent="0.2">
      <c r="A39" s="276"/>
      <c r="B39" s="279"/>
      <c r="C39" s="296"/>
      <c r="D39" s="297"/>
      <c r="E39" s="301"/>
      <c r="F39" s="301"/>
      <c r="G39" s="374"/>
      <c r="H39" s="374"/>
      <c r="I39" s="325"/>
      <c r="J39" s="325"/>
      <c r="K39" s="301"/>
      <c r="L39" s="301"/>
      <c r="M39" s="265"/>
      <c r="N39" s="267"/>
      <c r="O39" s="270"/>
      <c r="P39" s="273"/>
      <c r="R39" s="34"/>
      <c r="S39" s="34"/>
      <c r="T39" s="34" t="s">
        <v>792</v>
      </c>
      <c r="U39" s="34" t="s">
        <v>793</v>
      </c>
      <c r="V39" s="202" t="s">
        <v>182</v>
      </c>
      <c r="W39" s="251" t="s">
        <v>694</v>
      </c>
      <c r="X39" s="250">
        <v>1024060</v>
      </c>
      <c r="Y39" s="214" t="s">
        <v>2226</v>
      </c>
      <c r="Z39" s="191"/>
      <c r="AA39" s="191"/>
    </row>
    <row r="40" spans="1:27" ht="19.5" customHeight="1" x14ac:dyDescent="0.2">
      <c r="A40" s="276"/>
      <c r="B40" s="279"/>
      <c r="C40" s="296"/>
      <c r="D40" s="297"/>
      <c r="E40" s="301"/>
      <c r="F40" s="301"/>
      <c r="G40" s="374"/>
      <c r="H40" s="374"/>
      <c r="I40" s="325"/>
      <c r="J40" s="325"/>
      <c r="K40" s="301"/>
      <c r="L40" s="301"/>
      <c r="M40" s="265"/>
      <c r="N40" s="267"/>
      <c r="O40" s="270"/>
      <c r="P40" s="273"/>
      <c r="R40" s="34"/>
      <c r="S40" s="34"/>
      <c r="T40" s="34"/>
      <c r="U40" s="34" t="s">
        <v>2225</v>
      </c>
      <c r="V40" s="34"/>
    </row>
    <row r="41" spans="1:27" ht="19.5" customHeight="1" x14ac:dyDescent="0.2">
      <c r="A41" s="276"/>
      <c r="B41" s="279"/>
      <c r="C41" s="296"/>
      <c r="D41" s="297"/>
      <c r="E41" s="301"/>
      <c r="F41" s="301"/>
      <c r="G41" s="374"/>
      <c r="H41" s="374"/>
      <c r="I41" s="325"/>
      <c r="J41" s="325"/>
      <c r="K41" s="301"/>
      <c r="L41" s="301"/>
      <c r="M41" s="265"/>
      <c r="N41" s="267"/>
      <c r="O41" s="270"/>
      <c r="P41" s="273"/>
      <c r="R41" s="34"/>
      <c r="S41" s="34"/>
      <c r="T41" s="34" t="s">
        <v>2224</v>
      </c>
      <c r="U41" s="34" t="s">
        <v>942</v>
      </c>
      <c r="V41" s="187" t="s">
        <v>180</v>
      </c>
    </row>
    <row r="42" spans="1:27" ht="19.5" customHeight="1" x14ac:dyDescent="0.2">
      <c r="A42" s="276"/>
      <c r="B42" s="279"/>
      <c r="C42" s="296"/>
      <c r="D42" s="297"/>
      <c r="E42" s="301"/>
      <c r="F42" s="301"/>
      <c r="G42" s="374"/>
      <c r="H42" s="374"/>
      <c r="I42" s="325"/>
      <c r="J42" s="325"/>
      <c r="K42" s="301"/>
      <c r="L42" s="301"/>
      <c r="M42" s="265"/>
      <c r="N42" s="267"/>
      <c r="O42" s="270"/>
      <c r="P42" s="273"/>
      <c r="R42" s="34"/>
      <c r="S42" s="34" t="s">
        <v>528</v>
      </c>
    </row>
    <row r="43" spans="1:27" ht="19.5" customHeight="1" x14ac:dyDescent="0.2">
      <c r="A43" s="276"/>
      <c r="B43" s="279"/>
      <c r="C43" s="296"/>
      <c r="D43" s="297"/>
      <c r="E43" s="301"/>
      <c r="F43" s="301"/>
      <c r="G43" s="374"/>
      <c r="H43" s="374"/>
      <c r="I43" s="325"/>
      <c r="J43" s="325"/>
      <c r="K43" s="301"/>
      <c r="L43" s="301"/>
      <c r="M43" s="265"/>
      <c r="N43" s="267"/>
      <c r="O43" s="270"/>
      <c r="P43" s="273"/>
      <c r="R43" s="34"/>
      <c r="T43" s="34" t="s">
        <v>709</v>
      </c>
      <c r="U43" s="34" t="s">
        <v>710</v>
      </c>
      <c r="V43" s="187" t="s">
        <v>180</v>
      </c>
    </row>
    <row r="44" spans="1:27" ht="19.5" customHeight="1" x14ac:dyDescent="0.2">
      <c r="A44" s="276"/>
      <c r="B44" s="279"/>
      <c r="C44" s="296"/>
      <c r="D44" s="297"/>
      <c r="E44" s="301"/>
      <c r="F44" s="301"/>
      <c r="G44" s="374"/>
      <c r="H44" s="374"/>
      <c r="I44" s="325"/>
      <c r="J44" s="325"/>
      <c r="K44" s="301"/>
      <c r="L44" s="301"/>
      <c r="M44" s="265"/>
      <c r="N44" s="267"/>
      <c r="O44" s="270"/>
      <c r="P44" s="273"/>
      <c r="R44" s="34" t="s">
        <v>975</v>
      </c>
      <c r="S44" s="34" t="s">
        <v>24</v>
      </c>
      <c r="T44" s="34"/>
      <c r="U44" s="34"/>
    </row>
    <row r="45" spans="1:27" ht="19.5" customHeight="1" x14ac:dyDescent="0.2">
      <c r="A45" s="276"/>
      <c r="B45" s="279"/>
      <c r="C45" s="296"/>
      <c r="D45" s="297"/>
      <c r="E45" s="301"/>
      <c r="F45" s="301"/>
      <c r="G45" s="374"/>
      <c r="H45" s="374"/>
      <c r="I45" s="325"/>
      <c r="J45" s="325"/>
      <c r="K45" s="301"/>
      <c r="L45" s="301"/>
      <c r="M45" s="265"/>
      <c r="N45" s="267"/>
      <c r="O45" s="270"/>
      <c r="P45" s="273"/>
      <c r="R45" s="34"/>
      <c r="S45" s="34" t="s">
        <v>976</v>
      </c>
      <c r="T45" s="34"/>
      <c r="U45" s="34"/>
    </row>
    <row r="46" spans="1:27" ht="19.5" customHeight="1" x14ac:dyDescent="0.2">
      <c r="A46" s="276"/>
      <c r="B46" s="279"/>
      <c r="C46" s="296"/>
      <c r="D46" s="297"/>
      <c r="E46" s="301"/>
      <c r="F46" s="301"/>
      <c r="G46" s="374"/>
      <c r="H46" s="374"/>
      <c r="I46" s="325"/>
      <c r="J46" s="325"/>
      <c r="K46" s="301"/>
      <c r="L46" s="301"/>
      <c r="M46" s="265"/>
      <c r="N46" s="267"/>
      <c r="O46" s="270"/>
      <c r="P46" s="273"/>
      <c r="R46" s="34"/>
      <c r="S46" s="34" t="s">
        <v>2227</v>
      </c>
      <c r="T46" s="34"/>
      <c r="U46" s="34"/>
      <c r="V46" s="202" t="s">
        <v>182</v>
      </c>
    </row>
    <row r="47" spans="1:27" ht="19.5" customHeight="1" x14ac:dyDescent="0.2">
      <c r="A47" s="276"/>
      <c r="B47" s="279"/>
      <c r="C47" s="296"/>
      <c r="D47" s="297"/>
      <c r="E47" s="301"/>
      <c r="F47" s="301"/>
      <c r="G47" s="374"/>
      <c r="H47" s="374"/>
      <c r="I47" s="325"/>
      <c r="J47" s="325"/>
      <c r="K47" s="301"/>
      <c r="L47" s="301"/>
      <c r="M47" s="265"/>
      <c r="N47" s="267"/>
      <c r="O47" s="270"/>
      <c r="P47" s="273"/>
      <c r="Q47" s="62">
        <v>0.29166666666666669</v>
      </c>
      <c r="R47" s="34"/>
    </row>
    <row r="48" spans="1:27" ht="19.5" customHeight="1" x14ac:dyDescent="0.2">
      <c r="A48" s="275" t="s">
        <v>30</v>
      </c>
      <c r="B48" s="278">
        <f>SUM(B31+1)</f>
        <v>45974</v>
      </c>
      <c r="C48" s="294" t="s">
        <v>2230</v>
      </c>
      <c r="D48" s="295"/>
      <c r="E48" s="310"/>
      <c r="F48" s="310"/>
      <c r="G48" s="303">
        <v>0.36458333333333331</v>
      </c>
      <c r="H48" s="303">
        <v>0.52083333333333337</v>
      </c>
      <c r="I48" s="306">
        <v>0.5625</v>
      </c>
      <c r="J48" s="306">
        <v>0.75</v>
      </c>
      <c r="K48" s="310"/>
      <c r="L48" s="310"/>
      <c r="M48" s="263">
        <f>(F48-E48)+(L48-K48)</f>
        <v>0</v>
      </c>
      <c r="N48" s="266">
        <f>(H48-G48)</f>
        <v>0.15625000000000006</v>
      </c>
      <c r="O48" s="269">
        <f>(J48-I48)</f>
        <v>0.1875</v>
      </c>
      <c r="P48" s="272">
        <f>SUM(M48:O69)</f>
        <v>0.34375000000000006</v>
      </c>
      <c r="R48" s="34" t="s">
        <v>144</v>
      </c>
      <c r="S48" s="34" t="s">
        <v>24</v>
      </c>
      <c r="T48" s="34"/>
    </row>
    <row r="49" spans="1:27" ht="19.5" customHeight="1" x14ac:dyDescent="0.2">
      <c r="A49" s="276"/>
      <c r="B49" s="279"/>
      <c r="C49" s="296"/>
      <c r="D49" s="297"/>
      <c r="E49" s="311"/>
      <c r="F49" s="311"/>
      <c r="G49" s="304"/>
      <c r="H49" s="304"/>
      <c r="I49" s="307"/>
      <c r="J49" s="307"/>
      <c r="K49" s="311"/>
      <c r="L49" s="311"/>
      <c r="M49" s="265"/>
      <c r="N49" s="267"/>
      <c r="O49" s="270"/>
      <c r="P49" s="273"/>
      <c r="R49" s="34"/>
      <c r="S49" s="34" t="s">
        <v>2228</v>
      </c>
      <c r="T49" s="34"/>
      <c r="W49" s="202" t="s">
        <v>182</v>
      </c>
    </row>
    <row r="50" spans="1:27" ht="19.5" customHeight="1" x14ac:dyDescent="0.2">
      <c r="A50" s="276"/>
      <c r="B50" s="279"/>
      <c r="C50" s="296"/>
      <c r="D50" s="297"/>
      <c r="E50" s="311"/>
      <c r="F50" s="311"/>
      <c r="G50" s="304"/>
      <c r="H50" s="304"/>
      <c r="I50" s="307"/>
      <c r="J50" s="307"/>
      <c r="K50" s="311"/>
      <c r="L50" s="311"/>
      <c r="M50" s="265"/>
      <c r="N50" s="267"/>
      <c r="O50" s="270"/>
      <c r="P50" s="273"/>
      <c r="R50" s="34"/>
      <c r="S50" s="34" t="s">
        <v>2229</v>
      </c>
      <c r="W50" s="202" t="s">
        <v>182</v>
      </c>
    </row>
    <row r="51" spans="1:27" ht="19.5" customHeight="1" x14ac:dyDescent="0.2">
      <c r="A51" s="276"/>
      <c r="B51" s="279"/>
      <c r="C51" s="296"/>
      <c r="D51" s="297"/>
      <c r="E51" s="311"/>
      <c r="F51" s="311"/>
      <c r="G51" s="304"/>
      <c r="H51" s="304"/>
      <c r="I51" s="307"/>
      <c r="J51" s="307"/>
      <c r="K51" s="311"/>
      <c r="L51" s="311"/>
      <c r="M51" s="265"/>
      <c r="N51" s="267"/>
      <c r="O51" s="270"/>
      <c r="P51" s="273"/>
      <c r="R51" s="34" t="s">
        <v>1099</v>
      </c>
      <c r="S51" s="34" t="s">
        <v>23</v>
      </c>
      <c r="W51" s="168"/>
    </row>
    <row r="52" spans="1:27" ht="19.5" customHeight="1" x14ac:dyDescent="0.2">
      <c r="A52" s="276"/>
      <c r="B52" s="279"/>
      <c r="C52" s="296"/>
      <c r="D52" s="297"/>
      <c r="E52" s="311"/>
      <c r="F52" s="311"/>
      <c r="G52" s="304"/>
      <c r="H52" s="304"/>
      <c r="I52" s="307"/>
      <c r="J52" s="307"/>
      <c r="K52" s="311"/>
      <c r="L52" s="311"/>
      <c r="M52" s="265"/>
      <c r="N52" s="267"/>
      <c r="O52" s="270"/>
      <c r="P52" s="273"/>
      <c r="R52" s="34"/>
      <c r="S52" s="34" t="s">
        <v>1100</v>
      </c>
      <c r="W52" s="168"/>
    </row>
    <row r="53" spans="1:27" ht="19.5" customHeight="1" x14ac:dyDescent="0.2">
      <c r="A53" s="276"/>
      <c r="B53" s="279"/>
      <c r="C53" s="296"/>
      <c r="D53" s="297"/>
      <c r="E53" s="311"/>
      <c r="F53" s="311"/>
      <c r="G53" s="304"/>
      <c r="H53" s="304"/>
      <c r="I53" s="307"/>
      <c r="J53" s="307"/>
      <c r="K53" s="311"/>
      <c r="L53" s="311"/>
      <c r="M53" s="265"/>
      <c r="N53" s="267"/>
      <c r="O53" s="270"/>
      <c r="P53" s="273"/>
      <c r="R53" s="34"/>
      <c r="S53" s="34" t="s">
        <v>2231</v>
      </c>
      <c r="W53" s="168"/>
    </row>
    <row r="54" spans="1:27" ht="19.5" customHeight="1" x14ac:dyDescent="0.2">
      <c r="A54" s="276"/>
      <c r="B54" s="279"/>
      <c r="C54" s="296"/>
      <c r="D54" s="297"/>
      <c r="E54" s="311"/>
      <c r="F54" s="311"/>
      <c r="G54" s="304"/>
      <c r="H54" s="304"/>
      <c r="I54" s="307"/>
      <c r="J54" s="307"/>
      <c r="K54" s="311"/>
      <c r="L54" s="311"/>
      <c r="M54" s="265"/>
      <c r="N54" s="267"/>
      <c r="O54" s="270"/>
      <c r="P54" s="273"/>
      <c r="R54" s="34"/>
      <c r="S54" s="34" t="s">
        <v>2234</v>
      </c>
      <c r="W54" s="168"/>
    </row>
    <row r="55" spans="1:27" ht="19.5" customHeight="1" x14ac:dyDescent="0.2">
      <c r="A55" s="276"/>
      <c r="B55" s="279"/>
      <c r="C55" s="296"/>
      <c r="D55" s="297"/>
      <c r="E55" s="311"/>
      <c r="F55" s="311"/>
      <c r="G55" s="304"/>
      <c r="H55" s="304"/>
      <c r="I55" s="307"/>
      <c r="J55" s="307"/>
      <c r="K55" s="311"/>
      <c r="L55" s="311"/>
      <c r="M55" s="265"/>
      <c r="N55" s="267"/>
      <c r="O55" s="270"/>
      <c r="P55" s="273"/>
      <c r="R55" s="34"/>
      <c r="S55" s="34"/>
      <c r="T55" t="s">
        <v>2232</v>
      </c>
      <c r="U55" t="s">
        <v>2233</v>
      </c>
      <c r="V55" s="202" t="s">
        <v>182</v>
      </c>
      <c r="W55" s="258" t="s">
        <v>694</v>
      </c>
      <c r="X55" s="250">
        <v>1025701</v>
      </c>
      <c r="Y55" s="198" t="s">
        <v>1320</v>
      </c>
      <c r="Z55" s="192"/>
      <c r="AA55" s="192"/>
    </row>
    <row r="56" spans="1:27" ht="19.5" customHeight="1" x14ac:dyDescent="0.2">
      <c r="A56" s="276"/>
      <c r="B56" s="279"/>
      <c r="C56" s="296"/>
      <c r="D56" s="297"/>
      <c r="E56" s="311"/>
      <c r="F56" s="311"/>
      <c r="G56" s="304"/>
      <c r="H56" s="304"/>
      <c r="I56" s="307"/>
      <c r="J56" s="307"/>
      <c r="K56" s="311"/>
      <c r="L56" s="311"/>
      <c r="M56" s="265"/>
      <c r="N56" s="267"/>
      <c r="O56" s="270"/>
      <c r="P56" s="273"/>
      <c r="S56" s="34"/>
      <c r="T56" t="s">
        <v>2235</v>
      </c>
      <c r="U56" t="s">
        <v>2222</v>
      </c>
      <c r="V56" s="202" t="s">
        <v>182</v>
      </c>
      <c r="W56" s="251" t="s">
        <v>694</v>
      </c>
      <c r="X56" s="250">
        <v>1025692</v>
      </c>
      <c r="Y56" s="198" t="s">
        <v>1320</v>
      </c>
      <c r="Z56" s="192"/>
      <c r="AA56" s="192"/>
    </row>
    <row r="57" spans="1:27" ht="19.5" customHeight="1" x14ac:dyDescent="0.2">
      <c r="A57" s="276"/>
      <c r="B57" s="279"/>
      <c r="C57" s="296"/>
      <c r="D57" s="297"/>
      <c r="E57" s="311"/>
      <c r="F57" s="311"/>
      <c r="G57" s="304"/>
      <c r="H57" s="304"/>
      <c r="I57" s="307"/>
      <c r="J57" s="307"/>
      <c r="K57" s="311"/>
      <c r="L57" s="311"/>
      <c r="M57" s="265"/>
      <c r="N57" s="267"/>
      <c r="O57" s="270"/>
      <c r="P57" s="273"/>
      <c r="U57" t="s">
        <v>2236</v>
      </c>
      <c r="W57" s="202" t="s">
        <v>182</v>
      </c>
    </row>
    <row r="58" spans="1:27" ht="19.5" customHeight="1" x14ac:dyDescent="0.2">
      <c r="A58" s="276"/>
      <c r="B58" s="279"/>
      <c r="C58" s="296"/>
      <c r="D58" s="297"/>
      <c r="E58" s="311"/>
      <c r="F58" s="311"/>
      <c r="G58" s="304"/>
      <c r="H58" s="304"/>
      <c r="I58" s="307"/>
      <c r="J58" s="307"/>
      <c r="K58" s="311"/>
      <c r="L58" s="311"/>
      <c r="M58" s="265"/>
      <c r="N58" s="267"/>
      <c r="O58" s="270"/>
      <c r="P58" s="273"/>
      <c r="R58" s="34"/>
      <c r="T58" t="s">
        <v>709</v>
      </c>
      <c r="U58" t="s">
        <v>1330</v>
      </c>
      <c r="V58" s="187" t="s">
        <v>180</v>
      </c>
      <c r="W58" s="240" t="s">
        <v>694</v>
      </c>
      <c r="X58" s="255" t="s">
        <v>2237</v>
      </c>
      <c r="Y58" s="214" t="s">
        <v>1320</v>
      </c>
      <c r="Z58" s="191"/>
      <c r="AA58" s="191"/>
    </row>
    <row r="59" spans="1:27" ht="19.5" customHeight="1" x14ac:dyDescent="0.2">
      <c r="A59" s="276"/>
      <c r="B59" s="279"/>
      <c r="C59" s="296"/>
      <c r="D59" s="297"/>
      <c r="E59" s="311"/>
      <c r="F59" s="311"/>
      <c r="G59" s="304"/>
      <c r="H59" s="304"/>
      <c r="I59" s="307"/>
      <c r="J59" s="307"/>
      <c r="K59" s="311"/>
      <c r="L59" s="311"/>
      <c r="M59" s="265"/>
      <c r="N59" s="267"/>
      <c r="O59" s="270"/>
      <c r="P59" s="273"/>
      <c r="R59" s="34"/>
      <c r="U59" t="s">
        <v>2236</v>
      </c>
      <c r="W59" s="187" t="s">
        <v>180</v>
      </c>
    </row>
    <row r="60" spans="1:27" ht="19.5" customHeight="1" x14ac:dyDescent="0.2">
      <c r="A60" s="276"/>
      <c r="B60" s="279"/>
      <c r="C60" s="296"/>
      <c r="D60" s="297"/>
      <c r="E60" s="311"/>
      <c r="F60" s="311"/>
      <c r="G60" s="304"/>
      <c r="H60" s="304"/>
      <c r="I60" s="307"/>
      <c r="J60" s="307"/>
      <c r="K60" s="311"/>
      <c r="L60" s="311"/>
      <c r="M60" s="265"/>
      <c r="N60" s="267"/>
      <c r="O60" s="270"/>
      <c r="P60" s="273"/>
      <c r="R60" s="34"/>
      <c r="T60" s="34" t="s">
        <v>712</v>
      </c>
      <c r="U60" s="34" t="s">
        <v>1728</v>
      </c>
      <c r="V60" s="187" t="s">
        <v>180</v>
      </c>
    </row>
    <row r="61" spans="1:27" ht="19.5" customHeight="1" x14ac:dyDescent="0.2">
      <c r="A61" s="276"/>
      <c r="B61" s="279"/>
      <c r="C61" s="296"/>
      <c r="D61" s="297"/>
      <c r="E61" s="311"/>
      <c r="F61" s="311"/>
      <c r="G61" s="304"/>
      <c r="H61" s="304"/>
      <c r="I61" s="307"/>
      <c r="J61" s="307"/>
      <c r="K61" s="311"/>
      <c r="L61" s="311"/>
      <c r="M61" s="265"/>
      <c r="N61" s="267"/>
      <c r="O61" s="270"/>
      <c r="P61" s="273"/>
      <c r="R61" s="34"/>
      <c r="T61" s="34"/>
      <c r="U61" s="34" t="s">
        <v>2244</v>
      </c>
    </row>
    <row r="62" spans="1:27" ht="19.5" customHeight="1" x14ac:dyDescent="0.2">
      <c r="A62" s="276"/>
      <c r="B62" s="279"/>
      <c r="C62" s="296"/>
      <c r="D62" s="297"/>
      <c r="E62" s="311"/>
      <c r="F62" s="311"/>
      <c r="G62" s="304"/>
      <c r="H62" s="304"/>
      <c r="I62" s="307"/>
      <c r="J62" s="307"/>
      <c r="K62" s="311"/>
      <c r="L62" s="311"/>
      <c r="M62" s="265"/>
      <c r="N62" s="267"/>
      <c r="O62" s="270"/>
      <c r="P62" s="273"/>
      <c r="R62" s="34"/>
      <c r="T62" s="34" t="s">
        <v>1018</v>
      </c>
      <c r="U62" s="34" t="s">
        <v>1523</v>
      </c>
      <c r="V62" s="187" t="s">
        <v>180</v>
      </c>
    </row>
    <row r="63" spans="1:27" ht="19.5" customHeight="1" x14ac:dyDescent="0.2">
      <c r="A63" s="276"/>
      <c r="B63" s="279"/>
      <c r="C63" s="296"/>
      <c r="D63" s="297"/>
      <c r="E63" s="311"/>
      <c r="F63" s="311"/>
      <c r="G63" s="304"/>
      <c r="H63" s="304"/>
      <c r="I63" s="307"/>
      <c r="J63" s="307"/>
      <c r="K63" s="311"/>
      <c r="L63" s="311"/>
      <c r="M63" s="265"/>
      <c r="N63" s="267"/>
      <c r="O63" s="270"/>
      <c r="P63" s="273"/>
      <c r="R63" s="34"/>
      <c r="T63" s="34"/>
      <c r="U63" s="34" t="s">
        <v>2245</v>
      </c>
      <c r="W63" s="187" t="s">
        <v>180</v>
      </c>
    </row>
    <row r="64" spans="1:27" ht="19.5" customHeight="1" x14ac:dyDescent="0.2">
      <c r="A64" s="276"/>
      <c r="B64" s="279"/>
      <c r="C64" s="296"/>
      <c r="D64" s="297"/>
      <c r="E64" s="311"/>
      <c r="F64" s="311"/>
      <c r="G64" s="304"/>
      <c r="H64" s="304"/>
      <c r="I64" s="307"/>
      <c r="J64" s="307"/>
      <c r="K64" s="311"/>
      <c r="L64" s="311"/>
      <c r="M64" s="265"/>
      <c r="N64" s="267"/>
      <c r="O64" s="270"/>
      <c r="P64" s="273"/>
      <c r="R64" s="34" t="s">
        <v>242</v>
      </c>
    </row>
    <row r="65" spans="1:27" ht="19.5" customHeight="1" x14ac:dyDescent="0.2">
      <c r="A65" s="276"/>
      <c r="B65" s="279"/>
      <c r="C65" s="296"/>
      <c r="D65" s="297"/>
      <c r="E65" s="311"/>
      <c r="F65" s="311"/>
      <c r="G65" s="304"/>
      <c r="H65" s="304"/>
      <c r="I65" s="307"/>
      <c r="J65" s="307"/>
      <c r="K65" s="311"/>
      <c r="L65" s="311"/>
      <c r="M65" s="265"/>
      <c r="N65" s="267"/>
      <c r="O65" s="270"/>
      <c r="P65" s="273"/>
      <c r="S65" s="34" t="s">
        <v>477</v>
      </c>
    </row>
    <row r="66" spans="1:27" ht="19.5" customHeight="1" x14ac:dyDescent="0.2">
      <c r="A66" s="276"/>
      <c r="B66" s="279"/>
      <c r="C66" s="296"/>
      <c r="D66" s="297"/>
      <c r="E66" s="311"/>
      <c r="F66" s="311"/>
      <c r="G66" s="304"/>
      <c r="H66" s="304"/>
      <c r="I66" s="307"/>
      <c r="J66" s="307"/>
      <c r="K66" s="311"/>
      <c r="L66" s="311"/>
      <c r="M66" s="265"/>
      <c r="N66" s="267"/>
      <c r="O66" s="270"/>
      <c r="P66" s="273"/>
      <c r="S66" s="34" t="s">
        <v>528</v>
      </c>
    </row>
    <row r="67" spans="1:27" ht="19.5" customHeight="1" x14ac:dyDescent="0.2">
      <c r="A67" s="276"/>
      <c r="B67" s="279"/>
      <c r="C67" s="296"/>
      <c r="D67" s="297"/>
      <c r="E67" s="311"/>
      <c r="F67" s="311"/>
      <c r="G67" s="304"/>
      <c r="H67" s="304"/>
      <c r="I67" s="307"/>
      <c r="J67" s="307"/>
      <c r="K67" s="311"/>
      <c r="L67" s="311"/>
      <c r="M67" s="265"/>
      <c r="N67" s="267"/>
      <c r="O67" s="270"/>
      <c r="P67" s="273"/>
      <c r="S67" s="34"/>
      <c r="T67" s="34" t="s">
        <v>709</v>
      </c>
      <c r="U67" s="34" t="s">
        <v>710</v>
      </c>
      <c r="V67" s="202" t="s">
        <v>182</v>
      </c>
    </row>
    <row r="68" spans="1:27" ht="19.5" customHeight="1" x14ac:dyDescent="0.2">
      <c r="A68" s="276"/>
      <c r="B68" s="279"/>
      <c r="C68" s="296"/>
      <c r="D68" s="297"/>
      <c r="E68" s="311"/>
      <c r="F68" s="311"/>
      <c r="G68" s="304"/>
      <c r="H68" s="304"/>
      <c r="I68" s="307"/>
      <c r="J68" s="307"/>
      <c r="K68" s="311"/>
      <c r="L68" s="311"/>
      <c r="M68" s="265"/>
      <c r="N68" s="267"/>
      <c r="O68" s="270"/>
      <c r="P68" s="273"/>
      <c r="S68" s="34"/>
      <c r="T68" s="34"/>
      <c r="V68" s="34" t="s">
        <v>2243</v>
      </c>
      <c r="X68" s="202" t="s">
        <v>182</v>
      </c>
    </row>
    <row r="69" spans="1:27" ht="19.5" customHeight="1" x14ac:dyDescent="0.2">
      <c r="A69" s="277"/>
      <c r="B69" s="280"/>
      <c r="C69" s="298"/>
      <c r="D69" s="299"/>
      <c r="E69" s="312"/>
      <c r="F69" s="312"/>
      <c r="G69" s="305"/>
      <c r="H69" s="305"/>
      <c r="I69" s="308"/>
      <c r="J69" s="308"/>
      <c r="K69" s="312"/>
      <c r="L69" s="312"/>
      <c r="M69" s="264"/>
      <c r="N69" s="268"/>
      <c r="O69" s="271"/>
      <c r="P69" s="274"/>
      <c r="Q69" s="62">
        <v>0.29166666666666669</v>
      </c>
    </row>
    <row r="70" spans="1:27" ht="19.5" customHeight="1" x14ac:dyDescent="0.2">
      <c r="A70" s="275" t="s">
        <v>31</v>
      </c>
      <c r="B70" s="278">
        <f>SUM(B48+1)</f>
        <v>45975</v>
      </c>
      <c r="C70" s="294" t="s">
        <v>1099</v>
      </c>
      <c r="D70" s="295"/>
      <c r="E70" s="310"/>
      <c r="F70" s="310"/>
      <c r="G70" s="303">
        <v>0.36666666666666664</v>
      </c>
      <c r="H70" s="303">
        <v>0.52083333333333337</v>
      </c>
      <c r="I70" s="355">
        <v>0</v>
      </c>
      <c r="J70" s="355">
        <v>0</v>
      </c>
      <c r="K70" s="310"/>
      <c r="L70" s="310"/>
      <c r="M70" s="263">
        <f>(F70-E70)+(L70-K70)</f>
        <v>0</v>
      </c>
      <c r="N70" s="266">
        <f>(H70-G70)</f>
        <v>0.15416666666666673</v>
      </c>
      <c r="O70" s="348">
        <f>(J70-I70)</f>
        <v>0</v>
      </c>
      <c r="P70" s="272">
        <f>SUM(M70:O82)</f>
        <v>0.15416666666666673</v>
      </c>
      <c r="R70" s="34" t="s">
        <v>1099</v>
      </c>
      <c r="S70" s="34" t="s">
        <v>25</v>
      </c>
      <c r="W70" s="34"/>
    </row>
    <row r="71" spans="1:27" ht="19.5" customHeight="1" x14ac:dyDescent="0.2">
      <c r="A71" s="276"/>
      <c r="B71" s="279"/>
      <c r="C71" s="296"/>
      <c r="D71" s="297"/>
      <c r="E71" s="311"/>
      <c r="F71" s="311"/>
      <c r="G71" s="304"/>
      <c r="H71" s="304"/>
      <c r="I71" s="356"/>
      <c r="J71" s="356"/>
      <c r="K71" s="311"/>
      <c r="L71" s="311"/>
      <c r="M71" s="265"/>
      <c r="N71" s="267"/>
      <c r="O71" s="349"/>
      <c r="P71" s="273"/>
      <c r="S71" s="34" t="s">
        <v>1100</v>
      </c>
      <c r="W71" s="34"/>
    </row>
    <row r="72" spans="1:27" ht="19.5" customHeight="1" x14ac:dyDescent="0.2">
      <c r="A72" s="276"/>
      <c r="B72" s="279"/>
      <c r="C72" s="296"/>
      <c r="D72" s="297"/>
      <c r="E72" s="311"/>
      <c r="F72" s="311"/>
      <c r="G72" s="304"/>
      <c r="H72" s="304"/>
      <c r="I72" s="356"/>
      <c r="J72" s="356"/>
      <c r="K72" s="311"/>
      <c r="L72" s="311"/>
      <c r="M72" s="265"/>
      <c r="N72" s="267"/>
      <c r="O72" s="349"/>
      <c r="P72" s="273"/>
      <c r="S72" s="34" t="s">
        <v>2234</v>
      </c>
      <c r="W72" s="165"/>
      <c r="X72" s="165"/>
      <c r="Y72" s="165"/>
    </row>
    <row r="73" spans="1:27" ht="19.5" customHeight="1" x14ac:dyDescent="0.2">
      <c r="A73" s="276"/>
      <c r="B73" s="279"/>
      <c r="C73" s="296"/>
      <c r="D73" s="297"/>
      <c r="E73" s="311"/>
      <c r="F73" s="311"/>
      <c r="G73" s="304"/>
      <c r="H73" s="304"/>
      <c r="I73" s="356"/>
      <c r="J73" s="356"/>
      <c r="K73" s="311"/>
      <c r="L73" s="311"/>
      <c r="M73" s="265"/>
      <c r="N73" s="267"/>
      <c r="O73" s="349"/>
      <c r="P73" s="273"/>
      <c r="T73" s="34" t="s">
        <v>1018</v>
      </c>
      <c r="U73" s="34" t="s">
        <v>1523</v>
      </c>
      <c r="V73" s="202" t="s">
        <v>182</v>
      </c>
      <c r="W73" s="251" t="s">
        <v>694</v>
      </c>
      <c r="X73" s="250">
        <v>1025724</v>
      </c>
      <c r="Y73" s="198" t="s">
        <v>1320</v>
      </c>
      <c r="Z73" s="192"/>
      <c r="AA73" s="192"/>
    </row>
    <row r="74" spans="1:27" ht="19.5" customHeight="1" x14ac:dyDescent="0.2">
      <c r="A74" s="276"/>
      <c r="B74" s="279"/>
      <c r="C74" s="296"/>
      <c r="D74" s="297"/>
      <c r="E74" s="311"/>
      <c r="F74" s="311"/>
      <c r="G74" s="304"/>
      <c r="H74" s="304"/>
      <c r="I74" s="356"/>
      <c r="J74" s="356"/>
      <c r="K74" s="311"/>
      <c r="L74" s="311"/>
      <c r="M74" s="265"/>
      <c r="N74" s="267"/>
      <c r="O74" s="349"/>
      <c r="P74" s="273"/>
      <c r="T74" s="34"/>
      <c r="U74" s="34" t="s">
        <v>2245</v>
      </c>
      <c r="W74" s="202" t="s">
        <v>182</v>
      </c>
      <c r="X74" s="165"/>
      <c r="Y74" s="165"/>
    </row>
    <row r="75" spans="1:27" ht="19.5" customHeight="1" x14ac:dyDescent="0.2">
      <c r="A75" s="276"/>
      <c r="B75" s="279"/>
      <c r="C75" s="296"/>
      <c r="D75" s="297"/>
      <c r="E75" s="311"/>
      <c r="F75" s="311"/>
      <c r="G75" s="304"/>
      <c r="H75" s="304"/>
      <c r="I75" s="356"/>
      <c r="J75" s="356"/>
      <c r="K75" s="311"/>
      <c r="L75" s="311"/>
      <c r="M75" s="265"/>
      <c r="N75" s="267"/>
      <c r="O75" s="349"/>
      <c r="P75" s="273"/>
      <c r="T75" s="34" t="s">
        <v>712</v>
      </c>
      <c r="U75" s="34" t="s">
        <v>1728</v>
      </c>
      <c r="V75" s="202" t="s">
        <v>182</v>
      </c>
      <c r="X75" s="165"/>
      <c r="Y75" s="165"/>
    </row>
    <row r="76" spans="1:27" ht="19.5" customHeight="1" x14ac:dyDescent="0.2">
      <c r="A76" s="276"/>
      <c r="B76" s="279"/>
      <c r="C76" s="296"/>
      <c r="D76" s="297"/>
      <c r="E76" s="311"/>
      <c r="F76" s="311"/>
      <c r="G76" s="304"/>
      <c r="H76" s="304"/>
      <c r="I76" s="356"/>
      <c r="J76" s="356"/>
      <c r="K76" s="311"/>
      <c r="L76" s="311"/>
      <c r="M76" s="265"/>
      <c r="N76" s="267"/>
      <c r="O76" s="349"/>
      <c r="P76" s="273"/>
      <c r="T76" s="34"/>
      <c r="U76" s="34" t="s">
        <v>2244</v>
      </c>
      <c r="X76" s="165"/>
      <c r="Y76" s="165"/>
    </row>
    <row r="77" spans="1:27" ht="19.5" customHeight="1" x14ac:dyDescent="0.2">
      <c r="A77" s="276"/>
      <c r="B77" s="279"/>
      <c r="C77" s="296"/>
      <c r="D77" s="297"/>
      <c r="E77" s="311"/>
      <c r="F77" s="311"/>
      <c r="G77" s="304"/>
      <c r="H77" s="304"/>
      <c r="I77" s="356"/>
      <c r="J77" s="356"/>
      <c r="K77" s="311"/>
      <c r="L77" s="311"/>
      <c r="M77" s="265"/>
      <c r="N77" s="267"/>
      <c r="O77" s="349"/>
      <c r="P77" s="273"/>
      <c r="T77" t="s">
        <v>2232</v>
      </c>
      <c r="U77" t="s">
        <v>2233</v>
      </c>
      <c r="V77" s="202" t="s">
        <v>182</v>
      </c>
      <c r="W77" s="226" t="s">
        <v>694</v>
      </c>
      <c r="X77" s="255">
        <v>1025701</v>
      </c>
      <c r="Y77" s="214" t="s">
        <v>1320</v>
      </c>
      <c r="Z77" s="191"/>
      <c r="AA77" s="191"/>
    </row>
    <row r="78" spans="1:27" ht="19.5" customHeight="1" x14ac:dyDescent="0.2">
      <c r="A78" s="276"/>
      <c r="B78" s="279"/>
      <c r="C78" s="296"/>
      <c r="D78" s="297"/>
      <c r="E78" s="311"/>
      <c r="F78" s="311"/>
      <c r="G78" s="304"/>
      <c r="H78" s="304"/>
      <c r="I78" s="356"/>
      <c r="J78" s="356"/>
      <c r="K78" s="311"/>
      <c r="L78" s="311"/>
      <c r="M78" s="265"/>
      <c r="N78" s="267"/>
      <c r="O78" s="349"/>
      <c r="P78" s="273"/>
      <c r="T78" t="s">
        <v>709</v>
      </c>
      <c r="U78" s="34" t="s">
        <v>1330</v>
      </c>
      <c r="V78" s="202" t="s">
        <v>182</v>
      </c>
      <c r="W78" s="240" t="s">
        <v>694</v>
      </c>
      <c r="X78" s="255">
        <v>1025729</v>
      </c>
      <c r="Y78" s="214" t="s">
        <v>1320</v>
      </c>
      <c r="Z78" s="191"/>
      <c r="AA78" s="191"/>
    </row>
    <row r="79" spans="1:27" ht="19.5" customHeight="1" x14ac:dyDescent="0.2">
      <c r="A79" s="276"/>
      <c r="B79" s="279"/>
      <c r="C79" s="296"/>
      <c r="D79" s="297"/>
      <c r="E79" s="311"/>
      <c r="F79" s="311"/>
      <c r="G79" s="304"/>
      <c r="H79" s="304"/>
      <c r="I79" s="356"/>
      <c r="J79" s="356"/>
      <c r="K79" s="311"/>
      <c r="L79" s="311"/>
      <c r="M79" s="265"/>
      <c r="N79" s="267"/>
      <c r="O79" s="349"/>
      <c r="P79" s="273"/>
      <c r="U79" t="s">
        <v>2236</v>
      </c>
      <c r="W79" s="202" t="s">
        <v>182</v>
      </c>
    </row>
    <row r="80" spans="1:27" ht="19.5" customHeight="1" x14ac:dyDescent="0.2">
      <c r="A80" s="276"/>
      <c r="B80" s="279"/>
      <c r="C80" s="296"/>
      <c r="D80" s="297"/>
      <c r="E80" s="311"/>
      <c r="F80" s="311"/>
      <c r="G80" s="304"/>
      <c r="H80" s="304"/>
      <c r="I80" s="356"/>
      <c r="J80" s="356"/>
      <c r="K80" s="311"/>
      <c r="L80" s="311"/>
      <c r="M80" s="265"/>
      <c r="N80" s="267"/>
      <c r="O80" s="349"/>
      <c r="P80" s="273"/>
      <c r="T80" s="34"/>
      <c r="U80" s="34"/>
      <c r="X80" s="165"/>
      <c r="Y80" s="165"/>
    </row>
    <row r="81" spans="1:25" ht="19.5" customHeight="1" x14ac:dyDescent="0.2">
      <c r="A81" s="276"/>
      <c r="B81" s="279"/>
      <c r="C81" s="296"/>
      <c r="D81" s="297"/>
      <c r="E81" s="311"/>
      <c r="F81" s="311"/>
      <c r="G81" s="304"/>
      <c r="H81" s="304"/>
      <c r="I81" s="356"/>
      <c r="J81" s="356"/>
      <c r="K81" s="311"/>
      <c r="L81" s="311"/>
      <c r="M81" s="265"/>
      <c r="N81" s="267"/>
      <c r="O81" s="349"/>
      <c r="P81" s="273"/>
      <c r="T81" s="34"/>
      <c r="U81" s="34"/>
      <c r="X81" s="165"/>
      <c r="Y81" s="165"/>
    </row>
    <row r="82" spans="1:25" ht="19.5" customHeight="1" x14ac:dyDescent="0.2">
      <c r="A82" s="277"/>
      <c r="B82" s="280"/>
      <c r="C82" s="298"/>
      <c r="D82" s="299"/>
      <c r="E82" s="312"/>
      <c r="F82" s="312"/>
      <c r="G82" s="305"/>
      <c r="H82" s="305"/>
      <c r="I82" s="357"/>
      <c r="J82" s="357"/>
      <c r="K82" s="312"/>
      <c r="L82" s="312"/>
      <c r="M82" s="264"/>
      <c r="N82" s="268"/>
      <c r="O82" s="350"/>
      <c r="P82" s="274"/>
      <c r="Q82" s="62">
        <v>0.16666666666666666</v>
      </c>
      <c r="W82" s="34"/>
    </row>
    <row r="83" spans="1:25" ht="19.5" customHeight="1" x14ac:dyDescent="0.2">
      <c r="A83" s="35" t="s">
        <v>34</v>
      </c>
      <c r="B83" s="36">
        <f>SUM(B70+1)</f>
        <v>45976</v>
      </c>
      <c r="C83" s="294"/>
      <c r="D83" s="295"/>
      <c r="E83" s="310"/>
      <c r="F83" s="310"/>
      <c r="G83" s="310"/>
      <c r="H83" s="310"/>
      <c r="I83" s="310"/>
      <c r="J83" s="310"/>
      <c r="K83" s="310"/>
      <c r="L83" s="310"/>
      <c r="M83" s="310"/>
      <c r="N83" s="310"/>
      <c r="O83" s="310"/>
      <c r="P83" s="310"/>
    </row>
    <row r="84" spans="1:25" ht="19.5" customHeight="1" x14ac:dyDescent="0.2">
      <c r="A84" s="37" t="s">
        <v>35</v>
      </c>
      <c r="B84" s="36">
        <f>SUM(B83+1)</f>
        <v>45977</v>
      </c>
      <c r="C84" s="298"/>
      <c r="D84" s="299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</row>
    <row r="85" spans="1:25" ht="30" customHeight="1" x14ac:dyDescent="0.2">
      <c r="A85" s="38"/>
      <c r="B85" s="38"/>
      <c r="C85" s="38"/>
      <c r="D85" s="38"/>
      <c r="E85" s="39"/>
      <c r="F85" s="40"/>
      <c r="G85" s="40"/>
      <c r="H85" s="38"/>
      <c r="I85" s="38"/>
      <c r="J85" s="38"/>
      <c r="K85" s="41"/>
      <c r="L85" s="41"/>
      <c r="M85" s="41"/>
      <c r="N85" s="38"/>
    </row>
    <row r="86" spans="1:25" ht="30.75" customHeight="1" x14ac:dyDescent="0.2">
      <c r="A86" s="38"/>
      <c r="B86" s="38"/>
      <c r="C86" s="38"/>
      <c r="D86" s="38"/>
      <c r="F86" s="38"/>
      <c r="G86" s="38"/>
      <c r="H86" s="38"/>
      <c r="I86" s="38"/>
      <c r="J86" s="281" t="s">
        <v>36</v>
      </c>
      <c r="K86" s="281"/>
      <c r="L86" s="281"/>
      <c r="M86" s="49">
        <f>SUM(M9+M26+M31+M48+M70+M83+M84)</f>
        <v>0</v>
      </c>
      <c r="N86" s="110">
        <f>SUM(N9+N26+N31+N48+N70+N83+N84)</f>
        <v>0.71666666666666679</v>
      </c>
      <c r="O86" s="109">
        <f>SUM(O9+O26+O31+O48+O70+O83+O84)</f>
        <v>0.48055555555555562</v>
      </c>
      <c r="P86" s="111">
        <f>SUM(P9+P26+P31+P48+P70+P83+P84)</f>
        <v>1.1972222222222224</v>
      </c>
    </row>
    <row r="87" spans="1:25" ht="30.75" customHeight="1" x14ac:dyDescent="0.2">
      <c r="A87" s="38"/>
      <c r="B87" s="38"/>
      <c r="C87" s="38"/>
      <c r="D87" s="38"/>
      <c r="F87" s="38"/>
      <c r="G87" s="38"/>
      <c r="H87" s="38"/>
      <c r="I87" s="38"/>
      <c r="J87" s="281" t="s">
        <v>37</v>
      </c>
      <c r="K87" s="281"/>
      <c r="L87" s="282"/>
      <c r="M87" s="42"/>
      <c r="N87" s="51">
        <f>SUM(Q9:Q84)</f>
        <v>1.0416666666666667</v>
      </c>
      <c r="O87" s="43"/>
    </row>
    <row r="88" spans="1:25" ht="30.75" customHeight="1" x14ac:dyDescent="0.2">
      <c r="A88" s="38"/>
      <c r="B88" s="38"/>
      <c r="C88" s="38"/>
      <c r="D88" s="38"/>
      <c r="F88" s="38"/>
      <c r="G88" s="38"/>
      <c r="H88" s="38"/>
      <c r="I88" s="38"/>
      <c r="J88" s="281" t="s">
        <v>38</v>
      </c>
      <c r="K88" s="281"/>
      <c r="L88" s="282"/>
      <c r="M88" s="42"/>
      <c r="N88" s="51">
        <f>SUM(P86-N87)</f>
        <v>0.15555555555555567</v>
      </c>
      <c r="O88" s="43"/>
    </row>
    <row r="89" spans="1:25" ht="30.75" customHeight="1" x14ac:dyDescent="0.2">
      <c r="A89" s="38"/>
      <c r="B89" s="38"/>
      <c r="C89" s="38"/>
      <c r="D89" s="38"/>
      <c r="F89" s="38"/>
      <c r="G89" s="38"/>
      <c r="H89" s="38"/>
      <c r="I89" s="38"/>
      <c r="J89" s="281" t="s">
        <v>39</v>
      </c>
      <c r="K89" s="281"/>
      <c r="L89" s="282"/>
      <c r="M89" s="42"/>
      <c r="N89" s="51">
        <f>'SEM45'!N104</f>
        <v>14.679861111111112</v>
      </c>
      <c r="O89" s="43"/>
    </row>
    <row r="90" spans="1:25" ht="30.75" customHeight="1" x14ac:dyDescent="0.2">
      <c r="H90" s="38"/>
      <c r="I90" s="38"/>
      <c r="J90" s="281" t="s">
        <v>40</v>
      </c>
      <c r="K90" s="281"/>
      <c r="L90" s="282"/>
      <c r="M90" s="44"/>
      <c r="N90" s="52">
        <f>N88+N89</f>
        <v>14.835416666666667</v>
      </c>
      <c r="O90" s="45"/>
    </row>
    <row r="97" spans="6:9" x14ac:dyDescent="0.2">
      <c r="F97" s="38"/>
      <c r="G97" s="38"/>
      <c r="H97" s="38"/>
      <c r="I97" s="38"/>
    </row>
    <row r="98" spans="6:9" x14ac:dyDescent="0.2">
      <c r="F98" s="38"/>
      <c r="G98" s="38"/>
      <c r="H98" s="38"/>
      <c r="I98" s="38"/>
    </row>
    <row r="99" spans="6:9" x14ac:dyDescent="0.2">
      <c r="F99" s="38"/>
      <c r="G99" s="38"/>
      <c r="H99" s="38"/>
      <c r="I99" s="38"/>
    </row>
    <row r="100" spans="6:9" x14ac:dyDescent="0.2">
      <c r="F100" s="38"/>
      <c r="G100" s="38"/>
      <c r="H100" s="38"/>
      <c r="I100" s="38"/>
    </row>
    <row r="101" spans="6:9" x14ac:dyDescent="0.2">
      <c r="F101" s="38"/>
      <c r="G101" s="38"/>
      <c r="H101" s="38"/>
      <c r="I101" s="38"/>
    </row>
    <row r="102" spans="6:9" x14ac:dyDescent="0.2">
      <c r="F102" s="38"/>
      <c r="G102" s="38"/>
      <c r="H102" s="38"/>
      <c r="I102" s="38"/>
    </row>
  </sheetData>
  <mergeCells count="101">
    <mergeCell ref="U24:V24"/>
    <mergeCell ref="Q6:Q7"/>
    <mergeCell ref="M70:M82"/>
    <mergeCell ref="N70:N82"/>
    <mergeCell ref="O70:O82"/>
    <mergeCell ref="P70:P82"/>
    <mergeCell ref="M48:M69"/>
    <mergeCell ref="N48:N69"/>
    <mergeCell ref="O48:O69"/>
    <mergeCell ref="P48:P69"/>
    <mergeCell ref="M31:M47"/>
    <mergeCell ref="O31:O47"/>
    <mergeCell ref="P31:P47"/>
    <mergeCell ref="M26:M30"/>
    <mergeCell ref="N26:N30"/>
    <mergeCell ref="O26:O30"/>
    <mergeCell ref="P26:P30"/>
    <mergeCell ref="O9:O25"/>
    <mergeCell ref="P9:P25"/>
    <mergeCell ref="U20:V20"/>
    <mergeCell ref="P83:P84"/>
    <mergeCell ref="I83:I84"/>
    <mergeCell ref="J83:J84"/>
    <mergeCell ref="K83:K84"/>
    <mergeCell ref="L83:L84"/>
    <mergeCell ref="M83:M84"/>
    <mergeCell ref="A70:A82"/>
    <mergeCell ref="C70:D82"/>
    <mergeCell ref="H83:H84"/>
    <mergeCell ref="F83:F84"/>
    <mergeCell ref="G83:G84"/>
    <mergeCell ref="J90:L90"/>
    <mergeCell ref="J86:L86"/>
    <mergeCell ref="J87:L87"/>
    <mergeCell ref="J88:L88"/>
    <mergeCell ref="J89:L89"/>
    <mergeCell ref="C83:D84"/>
    <mergeCell ref="E83:E84"/>
    <mergeCell ref="N83:N84"/>
    <mergeCell ref="O83:O84"/>
    <mergeCell ref="A48:A69"/>
    <mergeCell ref="C48:D69"/>
    <mergeCell ref="K48:K69"/>
    <mergeCell ref="L48:L69"/>
    <mergeCell ref="I70:I82"/>
    <mergeCell ref="J48:J69"/>
    <mergeCell ref="J70:J82"/>
    <mergeCell ref="F31:F47"/>
    <mergeCell ref="E48:E69"/>
    <mergeCell ref="F48:F69"/>
    <mergeCell ref="E70:E82"/>
    <mergeCell ref="F70:F82"/>
    <mergeCell ref="B31:B47"/>
    <mergeCell ref="B48:B69"/>
    <mergeCell ref="B70:B82"/>
    <mergeCell ref="B9:B25"/>
    <mergeCell ref="C9:D25"/>
    <mergeCell ref="K9:K25"/>
    <mergeCell ref="L9:L25"/>
    <mergeCell ref="E9:E25"/>
    <mergeCell ref="F9:F25"/>
    <mergeCell ref="N31:N47"/>
    <mergeCell ref="A26:A30"/>
    <mergeCell ref="A31:A47"/>
    <mergeCell ref="A9:A25"/>
    <mergeCell ref="M9:M25"/>
    <mergeCell ref="N9:N25"/>
    <mergeCell ref="E26:E30"/>
    <mergeCell ref="F26:F30"/>
    <mergeCell ref="E31:E47"/>
    <mergeCell ref="C26:D30"/>
    <mergeCell ref="C31:D47"/>
    <mergeCell ref="L31:L47"/>
    <mergeCell ref="J9:J25"/>
    <mergeCell ref="J26:J30"/>
    <mergeCell ref="J31:J47"/>
    <mergeCell ref="B26:B30"/>
    <mergeCell ref="A1:N1"/>
    <mergeCell ref="G6:H6"/>
    <mergeCell ref="I6:J6"/>
    <mergeCell ref="K6:L6"/>
    <mergeCell ref="M6:P6"/>
    <mergeCell ref="G70:G82"/>
    <mergeCell ref="G31:G47"/>
    <mergeCell ref="H9:H25"/>
    <mergeCell ref="H26:H30"/>
    <mergeCell ref="H31:H47"/>
    <mergeCell ref="H48:H69"/>
    <mergeCell ref="H70:H82"/>
    <mergeCell ref="G9:G25"/>
    <mergeCell ref="G26:G30"/>
    <mergeCell ref="G48:G69"/>
    <mergeCell ref="K70:K82"/>
    <mergeCell ref="L70:L82"/>
    <mergeCell ref="I9:I25"/>
    <mergeCell ref="I26:I30"/>
    <mergeCell ref="I31:I47"/>
    <mergeCell ref="I48:I69"/>
    <mergeCell ref="K26:K30"/>
    <mergeCell ref="L26:L30"/>
    <mergeCell ref="K31:K47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34" orientation="landscape" r:id="rId1"/>
  <headerFooter alignWithMargins="0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Feuil79">
    <pageSetUpPr fitToPage="1"/>
  </sheetPr>
  <dimension ref="A1:Y53"/>
  <sheetViews>
    <sheetView topLeftCell="A13" zoomScale="90" workbookViewId="0">
      <selection activeCell="V15" sqref="V15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5" customWidth="1"/>
    <col min="20" max="20" width="20.140625" customWidth="1"/>
    <col min="21" max="21" width="14.140625" bestFit="1" customWidth="1"/>
  </cols>
  <sheetData>
    <row r="1" spans="1:25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5" ht="60.6" hidden="1" customHeight="1" x14ac:dyDescent="0.2"/>
    <row r="3" spans="1:25" s="3" customFormat="1" ht="12.75" customHeight="1" x14ac:dyDescent="0.2">
      <c r="K3" s="4"/>
      <c r="L3" s="4"/>
      <c r="M3" s="4"/>
      <c r="O3" s="5"/>
      <c r="P3" s="5"/>
      <c r="Q3" s="60"/>
    </row>
    <row r="4" spans="1:25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5" ht="39" customHeight="1" x14ac:dyDescent="0.2">
      <c r="A5" s="12" t="s">
        <v>130</v>
      </c>
      <c r="B5" s="13" t="s">
        <v>3</v>
      </c>
      <c r="C5" s="14">
        <f>SUM('SEM46'!B84+1)</f>
        <v>45978</v>
      </c>
      <c r="D5" s="15" t="s">
        <v>4</v>
      </c>
      <c r="E5" s="16">
        <f>SUM(B35)</f>
        <v>45984</v>
      </c>
      <c r="F5" s="17"/>
      <c r="G5" s="17"/>
      <c r="H5" s="17"/>
      <c r="I5" s="17"/>
      <c r="J5" s="17"/>
      <c r="K5" s="18"/>
      <c r="L5" s="18"/>
      <c r="P5" s="19"/>
    </row>
    <row r="6" spans="1:25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5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5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5" ht="19.5" customHeight="1" x14ac:dyDescent="0.2">
      <c r="A9" s="275" t="s">
        <v>20</v>
      </c>
      <c r="B9" s="278">
        <f>SUM(C5)</f>
        <v>45978</v>
      </c>
      <c r="C9" s="288" t="s">
        <v>51</v>
      </c>
      <c r="D9" s="289"/>
      <c r="E9" s="352"/>
      <c r="F9" s="352"/>
      <c r="G9" s="355">
        <v>0</v>
      </c>
      <c r="H9" s="355">
        <v>0</v>
      </c>
      <c r="I9" s="355">
        <v>0</v>
      </c>
      <c r="J9" s="355">
        <v>0</v>
      </c>
      <c r="K9" s="352"/>
      <c r="L9" s="352"/>
      <c r="M9" s="348">
        <f>(F12-E12)+(L12-K12)</f>
        <v>0</v>
      </c>
      <c r="N9" s="348">
        <f>(H9-G9)</f>
        <v>0</v>
      </c>
      <c r="O9" s="348">
        <f>(J9-I9)</f>
        <v>0</v>
      </c>
      <c r="P9" s="348">
        <f>SUM(M9:O12)</f>
        <v>0</v>
      </c>
      <c r="R9" s="34"/>
      <c r="S9" s="34"/>
      <c r="V9" s="34"/>
    </row>
    <row r="10" spans="1:25" ht="19.5" customHeight="1" x14ac:dyDescent="0.2">
      <c r="A10" s="276"/>
      <c r="B10" s="279"/>
      <c r="C10" s="290"/>
      <c r="D10" s="291"/>
      <c r="E10" s="353"/>
      <c r="F10" s="353"/>
      <c r="G10" s="356"/>
      <c r="H10" s="356"/>
      <c r="I10" s="356"/>
      <c r="J10" s="356"/>
      <c r="K10" s="353"/>
      <c r="L10" s="353"/>
      <c r="M10" s="349"/>
      <c r="N10" s="349"/>
      <c r="O10" s="349"/>
      <c r="P10" s="349"/>
      <c r="S10" s="34"/>
      <c r="V10" s="34"/>
    </row>
    <row r="11" spans="1:25" ht="19.5" customHeight="1" x14ac:dyDescent="0.2">
      <c r="A11" s="276"/>
      <c r="B11" s="279"/>
      <c r="C11" s="290"/>
      <c r="D11" s="291"/>
      <c r="E11" s="353"/>
      <c r="F11" s="353"/>
      <c r="G11" s="356"/>
      <c r="H11" s="356"/>
      <c r="I11" s="356"/>
      <c r="J11" s="356"/>
      <c r="K11" s="353"/>
      <c r="L11" s="353"/>
      <c r="M11" s="349"/>
      <c r="N11" s="349"/>
      <c r="O11" s="349"/>
      <c r="P11" s="349"/>
      <c r="S11" s="34"/>
      <c r="T11" s="196"/>
      <c r="U11" s="34"/>
    </row>
    <row r="12" spans="1:25" ht="19.5" customHeight="1" x14ac:dyDescent="0.2">
      <c r="A12" s="277"/>
      <c r="B12" s="280"/>
      <c r="C12" s="292"/>
      <c r="D12" s="293"/>
      <c r="E12" s="354"/>
      <c r="F12" s="354"/>
      <c r="G12" s="357"/>
      <c r="H12" s="357"/>
      <c r="I12" s="357"/>
      <c r="J12" s="357"/>
      <c r="K12" s="354"/>
      <c r="L12" s="354"/>
      <c r="M12" s="350"/>
      <c r="N12" s="350"/>
      <c r="O12" s="350"/>
      <c r="P12" s="350"/>
      <c r="Q12" s="62">
        <v>0</v>
      </c>
    </row>
    <row r="13" spans="1:25" ht="19.5" customHeight="1" x14ac:dyDescent="0.2">
      <c r="A13" s="275" t="s">
        <v>22</v>
      </c>
      <c r="B13" s="278">
        <f>SUM(B9+1)</f>
        <v>45979</v>
      </c>
      <c r="C13" s="294" t="s">
        <v>2246</v>
      </c>
      <c r="D13" s="295"/>
      <c r="E13" s="310">
        <v>0.22916666666666666</v>
      </c>
      <c r="F13" s="310">
        <v>0.375</v>
      </c>
      <c r="G13" s="303">
        <v>0.375</v>
      </c>
      <c r="H13" s="303">
        <v>0.52083333333333337</v>
      </c>
      <c r="I13" s="306">
        <v>0.58333333333333337</v>
      </c>
      <c r="J13" s="306">
        <v>0.71875</v>
      </c>
      <c r="K13" s="310">
        <v>0.71875</v>
      </c>
      <c r="L13" s="310">
        <v>0.84375</v>
      </c>
      <c r="M13" s="263">
        <f>(F13-E13)+(L13-K13)</f>
        <v>0.27083333333333337</v>
      </c>
      <c r="N13" s="266">
        <f>(H13-G13)</f>
        <v>0.14583333333333337</v>
      </c>
      <c r="O13" s="269">
        <f>(J13-I13)</f>
        <v>0.13541666666666663</v>
      </c>
      <c r="P13" s="272">
        <f>SUM(M13:O16)</f>
        <v>0.55208333333333337</v>
      </c>
      <c r="R13" s="34" t="s">
        <v>975</v>
      </c>
      <c r="U13" s="34"/>
      <c r="V13" s="34"/>
      <c r="Y13" s="34"/>
    </row>
    <row r="14" spans="1:25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R14" s="34"/>
      <c r="S14" s="34" t="s">
        <v>976</v>
      </c>
      <c r="U14" s="34"/>
      <c r="V14" s="34"/>
    </row>
    <row r="15" spans="1:25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265"/>
      <c r="N15" s="267"/>
      <c r="O15" s="270"/>
      <c r="P15" s="273"/>
      <c r="R15" s="34"/>
      <c r="S15" s="34" t="s">
        <v>2247</v>
      </c>
      <c r="V15" s="202" t="s">
        <v>182</v>
      </c>
    </row>
    <row r="16" spans="1:25" ht="19.5" customHeight="1" x14ac:dyDescent="0.2">
      <c r="A16" s="277"/>
      <c r="B16" s="280"/>
      <c r="C16" s="298"/>
      <c r="D16" s="299"/>
      <c r="E16" s="312"/>
      <c r="F16" s="312"/>
      <c r="G16" s="305"/>
      <c r="H16" s="305"/>
      <c r="I16" s="308"/>
      <c r="J16" s="308"/>
      <c r="K16" s="312"/>
      <c r="L16" s="312"/>
      <c r="M16" s="264"/>
      <c r="N16" s="268"/>
      <c r="O16" s="271"/>
      <c r="P16" s="274"/>
      <c r="Q16" s="62">
        <v>0.29166666666666669</v>
      </c>
    </row>
    <row r="17" spans="1:23" ht="19.5" customHeight="1" x14ac:dyDescent="0.2">
      <c r="A17" s="275" t="s">
        <v>26</v>
      </c>
      <c r="B17" s="278">
        <f>SUM(B13+1)</f>
        <v>45980</v>
      </c>
      <c r="C17" s="294" t="s">
        <v>2238</v>
      </c>
      <c r="D17" s="295"/>
      <c r="E17" s="310">
        <v>0</v>
      </c>
      <c r="F17" s="310">
        <v>0</v>
      </c>
      <c r="G17" s="303">
        <v>0.32083333333333336</v>
      </c>
      <c r="H17" s="303">
        <v>0.5</v>
      </c>
      <c r="I17" s="306">
        <v>0</v>
      </c>
      <c r="J17" s="306">
        <v>0</v>
      </c>
      <c r="K17" s="310">
        <v>0.5</v>
      </c>
      <c r="L17" s="310">
        <v>0.83333333333333337</v>
      </c>
      <c r="M17" s="263">
        <f>(F17-E17)+(L17-K17)</f>
        <v>0.33333333333333337</v>
      </c>
      <c r="N17" s="266">
        <f>(H17-G17)</f>
        <v>0.17916666666666664</v>
      </c>
      <c r="O17" s="269">
        <f>(J17-I17)</f>
        <v>0</v>
      </c>
      <c r="P17" s="272">
        <f>SUM(M17:O22)</f>
        <v>0.51249999999999996</v>
      </c>
      <c r="R17" s="34" t="s">
        <v>975</v>
      </c>
      <c r="U17" s="34"/>
    </row>
    <row r="18" spans="1:23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R18" s="34"/>
      <c r="S18" s="34" t="s">
        <v>976</v>
      </c>
      <c r="U18" s="34"/>
    </row>
    <row r="19" spans="1:23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265"/>
      <c r="N19" s="267"/>
      <c r="O19" s="270"/>
      <c r="P19" s="273"/>
      <c r="R19" s="34"/>
      <c r="S19" s="34" t="s">
        <v>2240</v>
      </c>
      <c r="U19" s="202" t="s">
        <v>182</v>
      </c>
    </row>
    <row r="20" spans="1:23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265"/>
      <c r="N20" s="267"/>
      <c r="O20" s="270"/>
      <c r="P20" s="273"/>
      <c r="S20" s="34" t="s">
        <v>2242</v>
      </c>
      <c r="T20" s="34"/>
    </row>
    <row r="21" spans="1:23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265"/>
      <c r="N21" s="267"/>
      <c r="O21" s="270"/>
      <c r="P21" s="273"/>
      <c r="S21" s="34"/>
      <c r="T21" s="34"/>
      <c r="U21" s="254"/>
    </row>
    <row r="22" spans="1:23" ht="19.5" customHeight="1" x14ac:dyDescent="0.2">
      <c r="A22" s="277"/>
      <c r="B22" s="280"/>
      <c r="C22" s="298"/>
      <c r="D22" s="299"/>
      <c r="E22" s="312"/>
      <c r="F22" s="312"/>
      <c r="G22" s="305"/>
      <c r="H22" s="305"/>
      <c r="I22" s="308"/>
      <c r="J22" s="308"/>
      <c r="K22" s="312"/>
      <c r="L22" s="312"/>
      <c r="M22" s="264"/>
      <c r="N22" s="268"/>
      <c r="O22" s="271"/>
      <c r="P22" s="274"/>
      <c r="Q22" s="62">
        <v>0.29166666666666669</v>
      </c>
    </row>
    <row r="23" spans="1:23" ht="19.5" customHeight="1" x14ac:dyDescent="0.2">
      <c r="A23" s="275" t="s">
        <v>30</v>
      </c>
      <c r="B23" s="278">
        <f>SUM(B17+1)</f>
        <v>45981</v>
      </c>
      <c r="C23" s="294" t="s">
        <v>2238</v>
      </c>
      <c r="D23" s="295"/>
      <c r="E23" s="310">
        <v>0.35416666666666669</v>
      </c>
      <c r="F23" s="310">
        <v>0.3611111111111111</v>
      </c>
      <c r="G23" s="303">
        <v>0.3611111111111111</v>
      </c>
      <c r="H23" s="303">
        <v>0.5</v>
      </c>
      <c r="I23" s="306">
        <v>0.5625</v>
      </c>
      <c r="J23" s="306">
        <v>0.66666666666666663</v>
      </c>
      <c r="K23" s="310">
        <v>0.66666666666666663</v>
      </c>
      <c r="L23" s="310">
        <v>0.67361111111111116</v>
      </c>
      <c r="M23" s="263">
        <f>(F28-E28)+(L28-K28)</f>
        <v>0</v>
      </c>
      <c r="N23" s="266">
        <f>(H23-G23)</f>
        <v>0.1388888888888889</v>
      </c>
      <c r="O23" s="269">
        <f>(J23-I23)</f>
        <v>0.10416666666666663</v>
      </c>
      <c r="P23" s="272">
        <f>SUM(M23:O28)</f>
        <v>0.24305555555555552</v>
      </c>
      <c r="R23" s="34" t="s">
        <v>975</v>
      </c>
      <c r="U23" s="34"/>
    </row>
    <row r="24" spans="1:23" ht="19.5" customHeight="1" x14ac:dyDescent="0.2">
      <c r="A24" s="276"/>
      <c r="B24" s="279"/>
      <c r="C24" s="296"/>
      <c r="D24" s="297"/>
      <c r="E24" s="311"/>
      <c r="F24" s="311"/>
      <c r="G24" s="304"/>
      <c r="H24" s="304"/>
      <c r="I24" s="307"/>
      <c r="J24" s="307"/>
      <c r="K24" s="311"/>
      <c r="L24" s="311"/>
      <c r="M24" s="265"/>
      <c r="N24" s="267"/>
      <c r="O24" s="270"/>
      <c r="P24" s="273"/>
      <c r="R24" s="34"/>
      <c r="S24" s="34" t="s">
        <v>976</v>
      </c>
      <c r="U24" s="34"/>
    </row>
    <row r="25" spans="1:23" ht="19.5" customHeight="1" x14ac:dyDescent="0.2">
      <c r="A25" s="276"/>
      <c r="B25" s="279"/>
      <c r="C25" s="296"/>
      <c r="D25" s="297"/>
      <c r="E25" s="311"/>
      <c r="F25" s="311"/>
      <c r="G25" s="304"/>
      <c r="H25" s="304"/>
      <c r="I25" s="307"/>
      <c r="J25" s="307"/>
      <c r="K25" s="311"/>
      <c r="L25" s="311"/>
      <c r="M25" s="265"/>
      <c r="N25" s="267"/>
      <c r="O25" s="270"/>
      <c r="P25" s="273"/>
      <c r="R25" s="34"/>
      <c r="S25" s="34" t="s">
        <v>2240</v>
      </c>
      <c r="U25" s="202" t="s">
        <v>182</v>
      </c>
    </row>
    <row r="26" spans="1:23" ht="19.5" customHeight="1" x14ac:dyDescent="0.2">
      <c r="A26" s="276"/>
      <c r="B26" s="279"/>
      <c r="C26" s="296"/>
      <c r="D26" s="297"/>
      <c r="E26" s="311"/>
      <c r="F26" s="311"/>
      <c r="G26" s="304"/>
      <c r="H26" s="304"/>
      <c r="I26" s="307"/>
      <c r="J26" s="307"/>
      <c r="K26" s="311"/>
      <c r="L26" s="311"/>
      <c r="M26" s="265"/>
      <c r="N26" s="267"/>
      <c r="O26" s="270"/>
      <c r="P26" s="273"/>
      <c r="R26" s="34"/>
      <c r="S26" s="34" t="s">
        <v>2242</v>
      </c>
      <c r="T26" s="34"/>
    </row>
    <row r="27" spans="1:23" ht="19.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11"/>
      <c r="L27" s="311"/>
      <c r="M27" s="265"/>
      <c r="N27" s="267"/>
      <c r="O27" s="270"/>
      <c r="P27" s="273"/>
      <c r="R27" s="34"/>
      <c r="S27" s="34"/>
    </row>
    <row r="28" spans="1:23" ht="19.5" customHeight="1" x14ac:dyDescent="0.2">
      <c r="A28" s="277"/>
      <c r="B28" s="280"/>
      <c r="C28" s="298"/>
      <c r="D28" s="299"/>
      <c r="E28" s="312"/>
      <c r="F28" s="312"/>
      <c r="G28" s="305"/>
      <c r="H28" s="305"/>
      <c r="I28" s="308"/>
      <c r="J28" s="308"/>
      <c r="K28" s="312"/>
      <c r="L28" s="312"/>
      <c r="M28" s="264"/>
      <c r="N28" s="268"/>
      <c r="O28" s="271"/>
      <c r="P28" s="274"/>
      <c r="Q28" s="62">
        <v>0.29166666666666669</v>
      </c>
    </row>
    <row r="29" spans="1:23" ht="19.5" customHeight="1" x14ac:dyDescent="0.2">
      <c r="A29" s="275" t="s">
        <v>31</v>
      </c>
      <c r="B29" s="278">
        <f>SUM(B23+1)</f>
        <v>45982</v>
      </c>
      <c r="C29" s="294" t="s">
        <v>2238</v>
      </c>
      <c r="D29" s="295"/>
      <c r="E29" s="310">
        <v>0.33333333333333331</v>
      </c>
      <c r="F29" s="310">
        <v>0.375</v>
      </c>
      <c r="G29" s="303">
        <v>0</v>
      </c>
      <c r="H29" s="303">
        <v>0</v>
      </c>
      <c r="I29" s="306">
        <v>0</v>
      </c>
      <c r="J29" s="306">
        <v>0</v>
      </c>
      <c r="K29" s="310">
        <v>0.375</v>
      </c>
      <c r="L29" s="310">
        <v>0.6875</v>
      </c>
      <c r="M29" s="263">
        <f>(F29-E29)+(L29-K29)</f>
        <v>0.35416666666666669</v>
      </c>
      <c r="N29" s="266">
        <f>(H29-G29)</f>
        <v>0</v>
      </c>
      <c r="O29" s="269">
        <f>(J29-I29)</f>
        <v>0</v>
      </c>
      <c r="P29" s="272">
        <f>SUM(M29:O33)</f>
        <v>0.35416666666666669</v>
      </c>
      <c r="R29" s="34" t="s">
        <v>975</v>
      </c>
      <c r="U29" s="34"/>
      <c r="W29" s="34"/>
    </row>
    <row r="30" spans="1:23" ht="19.5" customHeight="1" x14ac:dyDescent="0.2">
      <c r="A30" s="276"/>
      <c r="B30" s="279"/>
      <c r="C30" s="296"/>
      <c r="D30" s="297"/>
      <c r="E30" s="311"/>
      <c r="F30" s="311"/>
      <c r="G30" s="304"/>
      <c r="H30" s="304"/>
      <c r="I30" s="307"/>
      <c r="J30" s="307"/>
      <c r="K30" s="311"/>
      <c r="L30" s="311"/>
      <c r="M30" s="265"/>
      <c r="N30" s="267"/>
      <c r="O30" s="270"/>
      <c r="P30" s="273"/>
      <c r="R30" s="34"/>
      <c r="S30" s="34" t="s">
        <v>976</v>
      </c>
      <c r="U30" s="34"/>
      <c r="W30" s="34"/>
    </row>
    <row r="31" spans="1:23" ht="19.5" customHeight="1" x14ac:dyDescent="0.2">
      <c r="A31" s="276"/>
      <c r="B31" s="279"/>
      <c r="C31" s="296"/>
      <c r="D31" s="297"/>
      <c r="E31" s="311"/>
      <c r="F31" s="311"/>
      <c r="G31" s="304"/>
      <c r="H31" s="304"/>
      <c r="I31" s="307"/>
      <c r="J31" s="307"/>
      <c r="K31" s="311"/>
      <c r="L31" s="311"/>
      <c r="M31" s="265"/>
      <c r="N31" s="267"/>
      <c r="O31" s="270"/>
      <c r="P31" s="273"/>
      <c r="R31" s="34"/>
      <c r="S31" s="34" t="s">
        <v>2239</v>
      </c>
      <c r="U31" s="202" t="s">
        <v>182</v>
      </c>
      <c r="W31" s="34"/>
    </row>
    <row r="32" spans="1:23" ht="19.5" customHeight="1" x14ac:dyDescent="0.2">
      <c r="A32" s="276"/>
      <c r="B32" s="279"/>
      <c r="C32" s="296"/>
      <c r="D32" s="297"/>
      <c r="E32" s="311"/>
      <c r="F32" s="311"/>
      <c r="G32" s="304"/>
      <c r="H32" s="304"/>
      <c r="I32" s="307"/>
      <c r="J32" s="307"/>
      <c r="K32" s="311"/>
      <c r="L32" s="311"/>
      <c r="M32" s="265"/>
      <c r="N32" s="267"/>
      <c r="O32" s="270"/>
      <c r="P32" s="273"/>
      <c r="S32" s="34" t="s">
        <v>2241</v>
      </c>
      <c r="T32" s="34"/>
      <c r="V32" s="34"/>
      <c r="W32" s="169"/>
    </row>
    <row r="33" spans="1:23" ht="19.5" customHeight="1" x14ac:dyDescent="0.2">
      <c r="A33" s="277"/>
      <c r="B33" s="280"/>
      <c r="C33" s="298"/>
      <c r="D33" s="299"/>
      <c r="E33" s="312"/>
      <c r="F33" s="312"/>
      <c r="G33" s="305"/>
      <c r="H33" s="305"/>
      <c r="I33" s="308"/>
      <c r="J33" s="308"/>
      <c r="K33" s="312"/>
      <c r="L33" s="312"/>
      <c r="M33" s="264"/>
      <c r="N33" s="268"/>
      <c r="O33" s="271"/>
      <c r="P33" s="274"/>
      <c r="Q33" s="62">
        <v>0.29166666666666669</v>
      </c>
      <c r="W33" s="34"/>
    </row>
    <row r="34" spans="1:23" ht="19.5" customHeight="1" x14ac:dyDescent="0.2">
      <c r="A34" s="35" t="s">
        <v>34</v>
      </c>
      <c r="B34" s="36">
        <f>SUM(B29+1)</f>
        <v>45983</v>
      </c>
      <c r="C34" s="294"/>
      <c r="D34" s="295"/>
      <c r="E34" s="310"/>
      <c r="F34" s="310"/>
      <c r="G34" s="310"/>
      <c r="H34" s="310"/>
      <c r="I34" s="310"/>
      <c r="J34" s="310"/>
      <c r="K34" s="310"/>
      <c r="L34" s="310"/>
      <c r="M34" s="310"/>
      <c r="N34" s="310"/>
      <c r="O34" s="310"/>
      <c r="P34" s="310"/>
    </row>
    <row r="35" spans="1:23" ht="19.5" customHeight="1" x14ac:dyDescent="0.2">
      <c r="A35" s="37" t="s">
        <v>35</v>
      </c>
      <c r="B35" s="36">
        <f>SUM(B34+1)</f>
        <v>45984</v>
      </c>
      <c r="C35" s="298"/>
      <c r="D35" s="299"/>
      <c r="E35" s="312"/>
      <c r="F35" s="312"/>
      <c r="G35" s="312"/>
      <c r="H35" s="312"/>
      <c r="I35" s="312"/>
      <c r="J35" s="312"/>
      <c r="K35" s="312"/>
      <c r="L35" s="312"/>
      <c r="M35" s="312"/>
      <c r="N35" s="312"/>
      <c r="O35" s="312"/>
      <c r="P35" s="312"/>
    </row>
    <row r="36" spans="1:23" ht="30" customHeight="1" x14ac:dyDescent="0.2">
      <c r="A36" s="38"/>
      <c r="B36" s="38"/>
      <c r="C36" s="38"/>
      <c r="D36" s="38"/>
      <c r="E36" s="39"/>
      <c r="F36" s="40"/>
      <c r="G36" s="40"/>
      <c r="H36" s="38"/>
      <c r="I36" s="38"/>
      <c r="J36" s="38"/>
      <c r="K36" s="41"/>
      <c r="L36" s="41"/>
      <c r="M36" s="41"/>
      <c r="N36" s="38"/>
    </row>
    <row r="37" spans="1:23" ht="30.75" customHeight="1" x14ac:dyDescent="0.2">
      <c r="A37" s="38"/>
      <c r="B37" s="38"/>
      <c r="C37" s="38"/>
      <c r="D37" s="38"/>
      <c r="F37" s="38"/>
      <c r="G37" s="38"/>
      <c r="H37" s="38"/>
      <c r="I37" s="38"/>
      <c r="J37" s="281" t="s">
        <v>36</v>
      </c>
      <c r="K37" s="281"/>
      <c r="L37" s="281"/>
      <c r="M37" s="108">
        <f>SUM(M9+M13+M17+M23+M29+M34+M35)</f>
        <v>0.95833333333333348</v>
      </c>
      <c r="N37" s="110">
        <f>SUM(N9+N13+N17+N23+N29+N34+N35)</f>
        <v>0.46388888888888891</v>
      </c>
      <c r="O37" s="109">
        <f>SUM(O9+O13+O17+O23+O29+O34+O35)</f>
        <v>0.23958333333333326</v>
      </c>
      <c r="P37" s="111">
        <f>SUM(P9+P13+P17+P23+P29+P34+P35)</f>
        <v>1.6618055555555555</v>
      </c>
    </row>
    <row r="38" spans="1:23" ht="30.75" customHeight="1" x14ac:dyDescent="0.2">
      <c r="A38" s="38"/>
      <c r="B38" s="38"/>
      <c r="C38" s="38"/>
      <c r="D38" s="38"/>
      <c r="F38" s="38"/>
      <c r="G38" s="38"/>
      <c r="H38" s="38"/>
      <c r="I38" s="38"/>
      <c r="J38" s="281" t="s">
        <v>37</v>
      </c>
      <c r="K38" s="281"/>
      <c r="L38" s="282"/>
      <c r="M38" s="42"/>
      <c r="N38" s="51">
        <f>SUM(Q9:Q35)</f>
        <v>1.1666666666666667</v>
      </c>
      <c r="O38" s="43"/>
    </row>
    <row r="39" spans="1:23" ht="30.75" customHeight="1" x14ac:dyDescent="0.2">
      <c r="A39" s="38"/>
      <c r="B39" s="38"/>
      <c r="C39" s="38"/>
      <c r="D39" s="38"/>
      <c r="F39" s="38"/>
      <c r="G39" s="38"/>
      <c r="H39" s="38"/>
      <c r="I39" s="38"/>
      <c r="J39" s="281" t="s">
        <v>38</v>
      </c>
      <c r="K39" s="281"/>
      <c r="L39" s="282"/>
      <c r="M39" s="42"/>
      <c r="N39" s="51">
        <f>SUM(P37-N38)</f>
        <v>0.4951388888888888</v>
      </c>
      <c r="O39" s="43"/>
    </row>
    <row r="40" spans="1:23" ht="30.75" customHeight="1" x14ac:dyDescent="0.2">
      <c r="A40" s="38"/>
      <c r="B40" s="38"/>
      <c r="C40" s="38"/>
      <c r="D40" s="38"/>
      <c r="F40" s="38"/>
      <c r="G40" s="38"/>
      <c r="H40" s="38"/>
      <c r="I40" s="38"/>
      <c r="J40" s="281" t="s">
        <v>39</v>
      </c>
      <c r="K40" s="281"/>
      <c r="L40" s="282"/>
      <c r="M40" s="42"/>
      <c r="N40" s="51">
        <f>'SEM46'!N90</f>
        <v>14.835416666666667</v>
      </c>
      <c r="O40" s="43"/>
    </row>
    <row r="41" spans="1:23" ht="30.75" customHeight="1" x14ac:dyDescent="0.2">
      <c r="H41" s="38"/>
      <c r="I41" s="38"/>
      <c r="J41" s="281" t="s">
        <v>40</v>
      </c>
      <c r="K41" s="281"/>
      <c r="L41" s="282"/>
      <c r="M41" s="44"/>
      <c r="N41" s="52">
        <f>N39+N40</f>
        <v>15.330555555555556</v>
      </c>
      <c r="O41" s="45"/>
    </row>
    <row r="48" spans="1:23" x14ac:dyDescent="0.2">
      <c r="F48" s="38"/>
      <c r="G48" s="38"/>
      <c r="H48" s="38"/>
      <c r="I48" s="38"/>
    </row>
    <row r="49" spans="6:9" x14ac:dyDescent="0.2">
      <c r="F49" s="38"/>
      <c r="G49" s="38"/>
      <c r="H49" s="38"/>
      <c r="I49" s="38"/>
    </row>
    <row r="50" spans="6:9" x14ac:dyDescent="0.2">
      <c r="F50" s="38"/>
      <c r="G50" s="38"/>
      <c r="H50" s="38"/>
      <c r="I50" s="38"/>
    </row>
    <row r="51" spans="6:9" x14ac:dyDescent="0.2">
      <c r="F51" s="38"/>
      <c r="G51" s="38"/>
      <c r="H51" s="38"/>
      <c r="I51" s="38"/>
    </row>
    <row r="52" spans="6:9" x14ac:dyDescent="0.2">
      <c r="F52" s="38"/>
      <c r="G52" s="38"/>
      <c r="H52" s="38"/>
      <c r="I52" s="38"/>
    </row>
    <row r="53" spans="6:9" x14ac:dyDescent="0.2">
      <c r="F53" s="38"/>
      <c r="G53" s="38"/>
      <c r="H53" s="38"/>
      <c r="I53" s="38"/>
    </row>
  </sheetData>
  <mergeCells count="99">
    <mergeCell ref="N34:N35"/>
    <mergeCell ref="O34:O35"/>
    <mergeCell ref="P34:P35"/>
    <mergeCell ref="I34:I35"/>
    <mergeCell ref="J34:J35"/>
    <mergeCell ref="K34:K35"/>
    <mergeCell ref="L34:L35"/>
    <mergeCell ref="M34:M35"/>
    <mergeCell ref="C34:D35"/>
    <mergeCell ref="E34:E35"/>
    <mergeCell ref="F34:F35"/>
    <mergeCell ref="G34:G35"/>
    <mergeCell ref="H34:H35"/>
    <mergeCell ref="L23:L28"/>
    <mergeCell ref="K29:K33"/>
    <mergeCell ref="L29:L33"/>
    <mergeCell ref="G9:G12"/>
    <mergeCell ref="G13:G16"/>
    <mergeCell ref="G17:G22"/>
    <mergeCell ref="G23:G28"/>
    <mergeCell ref="G29:G33"/>
    <mergeCell ref="H9:H12"/>
    <mergeCell ref="H13:H16"/>
    <mergeCell ref="H17:H22"/>
    <mergeCell ref="H23:H28"/>
    <mergeCell ref="H29:H33"/>
    <mergeCell ref="I9:I12"/>
    <mergeCell ref="I13:I16"/>
    <mergeCell ref="I17:I22"/>
    <mergeCell ref="E29:E33"/>
    <mergeCell ref="F29:F33"/>
    <mergeCell ref="K9:K12"/>
    <mergeCell ref="K23:K28"/>
    <mergeCell ref="I23:I28"/>
    <mergeCell ref="I29:I33"/>
    <mergeCell ref="J9:J12"/>
    <mergeCell ref="J13:J16"/>
    <mergeCell ref="J17:J22"/>
    <mergeCell ref="J23:J28"/>
    <mergeCell ref="J29:J33"/>
    <mergeCell ref="E9:E12"/>
    <mergeCell ref="F9:F12"/>
    <mergeCell ref="E13:E16"/>
    <mergeCell ref="K13:K16"/>
    <mergeCell ref="K17:K22"/>
    <mergeCell ref="C29:D33"/>
    <mergeCell ref="Q6:Q7"/>
    <mergeCell ref="A1:N1"/>
    <mergeCell ref="G6:H6"/>
    <mergeCell ref="I6:J6"/>
    <mergeCell ref="K6:L6"/>
    <mergeCell ref="M6:P6"/>
    <mergeCell ref="A29:A33"/>
    <mergeCell ref="B9:B12"/>
    <mergeCell ref="B13:B16"/>
    <mergeCell ref="B17:B22"/>
    <mergeCell ref="B23:B28"/>
    <mergeCell ref="B29:B33"/>
    <mergeCell ref="A9:A12"/>
    <mergeCell ref="A13:A16"/>
    <mergeCell ref="F13:F16"/>
    <mergeCell ref="J41:L41"/>
    <mergeCell ref="J37:L37"/>
    <mergeCell ref="J38:L38"/>
    <mergeCell ref="J39:L39"/>
    <mergeCell ref="J40:L40"/>
    <mergeCell ref="A17:A22"/>
    <mergeCell ref="A23:A28"/>
    <mergeCell ref="M9:M12"/>
    <mergeCell ref="N9:N12"/>
    <mergeCell ref="O9:O12"/>
    <mergeCell ref="C23:D28"/>
    <mergeCell ref="E17:E22"/>
    <mergeCell ref="F17:F22"/>
    <mergeCell ref="C9:D12"/>
    <mergeCell ref="C13:D16"/>
    <mergeCell ref="C17:D22"/>
    <mergeCell ref="E23:E28"/>
    <mergeCell ref="F23:F28"/>
    <mergeCell ref="L9:L12"/>
    <mergeCell ref="L13:L16"/>
    <mergeCell ref="L17:L22"/>
    <mergeCell ref="P9:P12"/>
    <mergeCell ref="M13:M16"/>
    <mergeCell ref="N13:N16"/>
    <mergeCell ref="O13:O16"/>
    <mergeCell ref="P13:P16"/>
    <mergeCell ref="M29:M33"/>
    <mergeCell ref="N29:N33"/>
    <mergeCell ref="O29:O33"/>
    <mergeCell ref="P29:P33"/>
    <mergeCell ref="M17:M22"/>
    <mergeCell ref="N17:N22"/>
    <mergeCell ref="O17:O22"/>
    <mergeCell ref="P17:P22"/>
    <mergeCell ref="M23:M28"/>
    <mergeCell ref="N23:N28"/>
    <mergeCell ref="O23:O28"/>
    <mergeCell ref="P23:P28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2" orientation="landscape" r:id="rId1"/>
  <headerFooter alignWithMargins="0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Feuil78">
    <pageSetUpPr fitToPage="1"/>
  </sheetPr>
  <dimension ref="A1:AC123"/>
  <sheetViews>
    <sheetView topLeftCell="A6" zoomScale="85" zoomScaleNormal="85" workbookViewId="0">
      <selection activeCell="Z90" sqref="Z90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6.140625" customWidth="1"/>
    <col min="22" max="22" width="14.28515625" customWidth="1"/>
    <col min="23" max="23" width="13" customWidth="1"/>
  </cols>
  <sheetData>
    <row r="1" spans="1:24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4" ht="60.6" hidden="1" customHeight="1" x14ac:dyDescent="0.2"/>
    <row r="3" spans="1:24" s="3" customFormat="1" ht="12.75" customHeight="1" x14ac:dyDescent="0.2">
      <c r="K3" s="4"/>
      <c r="L3" s="4"/>
      <c r="M3" s="4"/>
      <c r="O3" s="5"/>
      <c r="P3" s="5"/>
      <c r="Q3" s="60"/>
    </row>
    <row r="4" spans="1:24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4" ht="39" customHeight="1" x14ac:dyDescent="0.2">
      <c r="A5" s="12" t="s">
        <v>131</v>
      </c>
      <c r="B5" s="13" t="s">
        <v>3</v>
      </c>
      <c r="C5" s="14">
        <f>SUM('SEM47'!B35+1)</f>
        <v>45985</v>
      </c>
      <c r="D5" s="15" t="s">
        <v>4</v>
      </c>
      <c r="E5" s="16">
        <f>SUM(B105)</f>
        <v>45991</v>
      </c>
      <c r="F5" s="17"/>
      <c r="G5" s="17"/>
      <c r="H5" s="17"/>
      <c r="I5" s="17"/>
      <c r="J5" s="17"/>
      <c r="K5" s="18"/>
      <c r="L5" s="18"/>
      <c r="P5" s="19"/>
    </row>
    <row r="6" spans="1:24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4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4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4" ht="19.5" customHeight="1" x14ac:dyDescent="0.2">
      <c r="A9" s="275" t="s">
        <v>20</v>
      </c>
      <c r="B9" s="278">
        <f>SUM(C5)</f>
        <v>45985</v>
      </c>
      <c r="C9" s="294" t="s">
        <v>2257</v>
      </c>
      <c r="D9" s="295"/>
      <c r="E9" s="310"/>
      <c r="F9" s="310"/>
      <c r="G9" s="303">
        <v>0.34097222222222223</v>
      </c>
      <c r="H9" s="303">
        <v>0.52083333333333337</v>
      </c>
      <c r="I9" s="306">
        <v>0.56944444444444442</v>
      </c>
      <c r="J9" s="306">
        <v>0.74861111111111112</v>
      </c>
      <c r="K9" s="310"/>
      <c r="L9" s="310"/>
      <c r="M9" s="263">
        <f>(F9-E9)+(L9-K9)</f>
        <v>0</v>
      </c>
      <c r="N9" s="266">
        <f>(H9-G9)</f>
        <v>0.17986111111111114</v>
      </c>
      <c r="O9" s="269">
        <f>(J9-I9)</f>
        <v>0.1791666666666667</v>
      </c>
      <c r="P9" s="272">
        <f>SUM(M9:O33)</f>
        <v>0.35902777777777783</v>
      </c>
      <c r="R9" s="34" t="s">
        <v>975</v>
      </c>
      <c r="S9" s="34" t="s">
        <v>28</v>
      </c>
    </row>
    <row r="10" spans="1:24" ht="19.5" customHeight="1" x14ac:dyDescent="0.2">
      <c r="A10" s="276"/>
      <c r="B10" s="279"/>
      <c r="C10" s="296"/>
      <c r="D10" s="297"/>
      <c r="E10" s="311"/>
      <c r="F10" s="311"/>
      <c r="G10" s="304"/>
      <c r="H10" s="304"/>
      <c r="I10" s="307"/>
      <c r="J10" s="307"/>
      <c r="K10" s="311"/>
      <c r="L10" s="311"/>
      <c r="M10" s="265"/>
      <c r="N10" s="267"/>
      <c r="O10" s="270"/>
      <c r="P10" s="273"/>
      <c r="S10" s="34" t="s">
        <v>976</v>
      </c>
    </row>
    <row r="11" spans="1:24" ht="19.5" customHeight="1" x14ac:dyDescent="0.2">
      <c r="A11" s="276"/>
      <c r="B11" s="279"/>
      <c r="C11" s="296"/>
      <c r="D11" s="297"/>
      <c r="E11" s="311"/>
      <c r="F11" s="311"/>
      <c r="G11" s="304"/>
      <c r="H11" s="304"/>
      <c r="I11" s="307"/>
      <c r="J11" s="307"/>
      <c r="K11" s="311"/>
      <c r="L11" s="311"/>
      <c r="M11" s="265"/>
      <c r="N11" s="267"/>
      <c r="O11" s="270"/>
      <c r="P11" s="273"/>
      <c r="S11" s="34" t="s">
        <v>2248</v>
      </c>
      <c r="T11" s="202" t="s">
        <v>182</v>
      </c>
    </row>
    <row r="12" spans="1:24" ht="19.5" customHeight="1" x14ac:dyDescent="0.2">
      <c r="A12" s="276"/>
      <c r="B12" s="279"/>
      <c r="C12" s="296"/>
      <c r="D12" s="297"/>
      <c r="E12" s="311"/>
      <c r="F12" s="311"/>
      <c r="G12" s="304"/>
      <c r="H12" s="304"/>
      <c r="I12" s="307"/>
      <c r="J12" s="307"/>
      <c r="K12" s="311"/>
      <c r="L12" s="311"/>
      <c r="M12" s="265"/>
      <c r="N12" s="267"/>
      <c r="O12" s="270"/>
      <c r="P12" s="273"/>
      <c r="S12" s="34" t="s">
        <v>2250</v>
      </c>
      <c r="T12" s="34"/>
    </row>
    <row r="13" spans="1:24" ht="19.5" customHeight="1" x14ac:dyDescent="0.2">
      <c r="A13" s="276"/>
      <c r="B13" s="279"/>
      <c r="C13" s="296"/>
      <c r="D13" s="297"/>
      <c r="E13" s="311"/>
      <c r="F13" s="311"/>
      <c r="G13" s="304"/>
      <c r="H13" s="304"/>
      <c r="I13" s="307"/>
      <c r="J13" s="307"/>
      <c r="K13" s="311"/>
      <c r="L13" s="311"/>
      <c r="M13" s="265"/>
      <c r="N13" s="267"/>
      <c r="O13" s="270"/>
      <c r="P13" s="273"/>
      <c r="S13" s="34"/>
      <c r="T13" s="34" t="s">
        <v>2251</v>
      </c>
      <c r="W13" s="202" t="s">
        <v>182</v>
      </c>
    </row>
    <row r="14" spans="1:24" ht="19.5" customHeight="1" x14ac:dyDescent="0.2">
      <c r="A14" s="276"/>
      <c r="B14" s="279"/>
      <c r="C14" s="296"/>
      <c r="D14" s="297"/>
      <c r="E14" s="311"/>
      <c r="F14" s="31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S14" s="34"/>
      <c r="T14" s="34" t="s">
        <v>2252</v>
      </c>
      <c r="W14" s="202" t="s">
        <v>182</v>
      </c>
    </row>
    <row r="15" spans="1:24" ht="19.5" customHeight="1" x14ac:dyDescent="0.2">
      <c r="A15" s="276"/>
      <c r="B15" s="279"/>
      <c r="C15" s="296"/>
      <c r="D15" s="297"/>
      <c r="E15" s="311"/>
      <c r="F15" s="311"/>
      <c r="G15" s="304"/>
      <c r="H15" s="304"/>
      <c r="I15" s="307"/>
      <c r="J15" s="307"/>
      <c r="K15" s="311"/>
      <c r="L15" s="311"/>
      <c r="M15" s="265"/>
      <c r="N15" s="267"/>
      <c r="O15" s="270"/>
      <c r="P15" s="273"/>
      <c r="S15" s="34" t="s">
        <v>2253</v>
      </c>
      <c r="T15" s="34"/>
      <c r="W15" s="240" t="s">
        <v>694</v>
      </c>
      <c r="X15" s="255">
        <v>1025873</v>
      </c>
    </row>
    <row r="16" spans="1:24" ht="19.5" customHeight="1" x14ac:dyDescent="0.2">
      <c r="A16" s="276"/>
      <c r="B16" s="279"/>
      <c r="C16" s="296"/>
      <c r="D16" s="297"/>
      <c r="E16" s="311"/>
      <c r="F16" s="311"/>
      <c r="G16" s="304"/>
      <c r="H16" s="304"/>
      <c r="I16" s="307"/>
      <c r="J16" s="307"/>
      <c r="K16" s="311"/>
      <c r="L16" s="311"/>
      <c r="M16" s="265"/>
      <c r="N16" s="267"/>
      <c r="O16" s="270"/>
      <c r="P16" s="273"/>
      <c r="S16" s="34" t="s">
        <v>2254</v>
      </c>
      <c r="T16" s="34"/>
      <c r="W16" s="240" t="s">
        <v>694</v>
      </c>
      <c r="X16" s="255">
        <v>1025913</v>
      </c>
    </row>
    <row r="17" spans="1:28" ht="19.5" customHeight="1" x14ac:dyDescent="0.2">
      <c r="A17" s="276"/>
      <c r="B17" s="279"/>
      <c r="C17" s="296"/>
      <c r="D17" s="297"/>
      <c r="E17" s="311"/>
      <c r="F17" s="311"/>
      <c r="G17" s="304"/>
      <c r="H17" s="304"/>
      <c r="I17" s="307"/>
      <c r="J17" s="307"/>
      <c r="K17" s="311"/>
      <c r="L17" s="311"/>
      <c r="M17" s="265"/>
      <c r="N17" s="267"/>
      <c r="O17" s="270"/>
      <c r="P17" s="273"/>
      <c r="S17" s="34"/>
      <c r="T17" s="34"/>
      <c r="W17" s="240"/>
      <c r="X17" s="255"/>
    </row>
    <row r="18" spans="1:28" ht="19.5" customHeight="1" x14ac:dyDescent="0.2">
      <c r="A18" s="276"/>
      <c r="B18" s="279"/>
      <c r="C18" s="296"/>
      <c r="D18" s="297"/>
      <c r="E18" s="311"/>
      <c r="F18" s="31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R18" s="34" t="s">
        <v>158</v>
      </c>
      <c r="S18" s="34" t="s">
        <v>24</v>
      </c>
    </row>
    <row r="19" spans="1:28" ht="19.5" customHeight="1" x14ac:dyDescent="0.2">
      <c r="A19" s="276"/>
      <c r="B19" s="279"/>
      <c r="C19" s="296"/>
      <c r="D19" s="297"/>
      <c r="E19" s="311"/>
      <c r="F19" s="311"/>
      <c r="G19" s="304"/>
      <c r="H19" s="304"/>
      <c r="I19" s="307"/>
      <c r="J19" s="307"/>
      <c r="K19" s="311"/>
      <c r="L19" s="311"/>
      <c r="M19" s="265"/>
      <c r="N19" s="267"/>
      <c r="O19" s="270"/>
      <c r="P19" s="273"/>
      <c r="S19" s="34" t="s">
        <v>2249</v>
      </c>
      <c r="U19" s="202" t="s">
        <v>182</v>
      </c>
    </row>
    <row r="20" spans="1:28" ht="19.5" customHeight="1" x14ac:dyDescent="0.2">
      <c r="A20" s="276"/>
      <c r="B20" s="279"/>
      <c r="C20" s="296"/>
      <c r="D20" s="297"/>
      <c r="E20" s="311"/>
      <c r="F20" s="311"/>
      <c r="G20" s="304"/>
      <c r="H20" s="304"/>
      <c r="I20" s="307"/>
      <c r="J20" s="307"/>
      <c r="K20" s="311"/>
      <c r="L20" s="311"/>
      <c r="M20" s="265"/>
      <c r="N20" s="267"/>
      <c r="O20" s="270"/>
      <c r="P20" s="273"/>
      <c r="R20" t="s">
        <v>1336</v>
      </c>
      <c r="S20" s="34" t="s">
        <v>24</v>
      </c>
    </row>
    <row r="21" spans="1:28" ht="19.5" customHeight="1" x14ac:dyDescent="0.2">
      <c r="A21" s="276"/>
      <c r="B21" s="279"/>
      <c r="C21" s="296"/>
      <c r="D21" s="297"/>
      <c r="E21" s="311"/>
      <c r="F21" s="311"/>
      <c r="G21" s="304"/>
      <c r="H21" s="304"/>
      <c r="I21" s="307"/>
      <c r="J21" s="307"/>
      <c r="K21" s="311"/>
      <c r="L21" s="311"/>
      <c r="M21" s="265"/>
      <c r="N21" s="267"/>
      <c r="O21" s="270"/>
      <c r="P21" s="273"/>
      <c r="R21" s="34"/>
      <c r="S21" s="34" t="s">
        <v>1337</v>
      </c>
    </row>
    <row r="22" spans="1:28" ht="19.5" customHeight="1" x14ac:dyDescent="0.2">
      <c r="A22" s="276"/>
      <c r="B22" s="279"/>
      <c r="C22" s="296"/>
      <c r="D22" s="297"/>
      <c r="E22" s="311"/>
      <c r="F22" s="311"/>
      <c r="G22" s="304"/>
      <c r="H22" s="304"/>
      <c r="I22" s="307"/>
      <c r="J22" s="307"/>
      <c r="K22" s="311"/>
      <c r="L22" s="311"/>
      <c r="M22" s="265"/>
      <c r="N22" s="267"/>
      <c r="O22" s="270"/>
      <c r="P22" s="273"/>
      <c r="R22" s="34"/>
      <c r="S22" s="34" t="s">
        <v>1179</v>
      </c>
    </row>
    <row r="23" spans="1:28" ht="19.5" customHeight="1" x14ac:dyDescent="0.2">
      <c r="A23" s="276"/>
      <c r="B23" s="279"/>
      <c r="C23" s="296"/>
      <c r="D23" s="297"/>
      <c r="E23" s="311"/>
      <c r="F23" s="311"/>
      <c r="G23" s="304"/>
      <c r="H23" s="304"/>
      <c r="I23" s="307"/>
      <c r="J23" s="307"/>
      <c r="K23" s="311"/>
      <c r="L23" s="311"/>
      <c r="M23" s="265"/>
      <c r="N23" s="267"/>
      <c r="O23" s="270"/>
      <c r="P23" s="273"/>
      <c r="R23" s="34"/>
      <c r="S23" s="34"/>
      <c r="T23" s="34" t="s">
        <v>203</v>
      </c>
      <c r="U23" s="313">
        <v>2413412167301</v>
      </c>
      <c r="V23" s="313"/>
      <c r="W23" s="187" t="s">
        <v>180</v>
      </c>
      <c r="X23" s="240" t="s">
        <v>694</v>
      </c>
      <c r="Y23" s="255">
        <v>1024524</v>
      </c>
      <c r="Z23" s="193" t="s">
        <v>1320</v>
      </c>
      <c r="AA23" s="189"/>
      <c r="AB23" s="189"/>
    </row>
    <row r="24" spans="1:28" ht="19.5" customHeight="1" x14ac:dyDescent="0.2">
      <c r="A24" s="276"/>
      <c r="B24" s="279"/>
      <c r="C24" s="296"/>
      <c r="D24" s="297"/>
      <c r="E24" s="311"/>
      <c r="F24" s="311"/>
      <c r="G24" s="304"/>
      <c r="H24" s="304"/>
      <c r="I24" s="307"/>
      <c r="J24" s="307"/>
      <c r="K24" s="311"/>
      <c r="L24" s="311"/>
      <c r="M24" s="265"/>
      <c r="N24" s="267"/>
      <c r="O24" s="270"/>
      <c r="P24" s="273"/>
      <c r="R24" s="34"/>
      <c r="S24" s="34"/>
      <c r="T24" s="34" t="s">
        <v>2258</v>
      </c>
      <c r="U24" s="213"/>
      <c r="V24" s="213"/>
      <c r="W24" s="34"/>
      <c r="Y24" s="176"/>
      <c r="Z24" s="34"/>
    </row>
    <row r="25" spans="1:28" ht="19.5" customHeight="1" x14ac:dyDescent="0.2">
      <c r="A25" s="276"/>
      <c r="B25" s="279"/>
      <c r="C25" s="296"/>
      <c r="D25" s="297"/>
      <c r="E25" s="311"/>
      <c r="F25" s="311"/>
      <c r="G25" s="304"/>
      <c r="H25" s="304"/>
      <c r="I25" s="307"/>
      <c r="J25" s="307"/>
      <c r="K25" s="311"/>
      <c r="L25" s="311"/>
      <c r="M25" s="265"/>
      <c r="N25" s="267"/>
      <c r="O25" s="270"/>
      <c r="P25" s="273"/>
      <c r="R25" s="34" t="s">
        <v>242</v>
      </c>
      <c r="S25" s="34" t="s">
        <v>24</v>
      </c>
    </row>
    <row r="26" spans="1:28" ht="19.5" customHeight="1" x14ac:dyDescent="0.2">
      <c r="A26" s="276"/>
      <c r="B26" s="279"/>
      <c r="C26" s="296"/>
      <c r="D26" s="297"/>
      <c r="E26" s="311"/>
      <c r="F26" s="311"/>
      <c r="G26" s="304"/>
      <c r="H26" s="304"/>
      <c r="I26" s="307"/>
      <c r="J26" s="307"/>
      <c r="K26" s="311"/>
      <c r="L26" s="311"/>
      <c r="M26" s="265"/>
      <c r="N26" s="267"/>
      <c r="O26" s="270"/>
      <c r="P26" s="273"/>
      <c r="R26" s="34"/>
      <c r="S26" s="34" t="s">
        <v>477</v>
      </c>
    </row>
    <row r="27" spans="1:28" ht="19.5" customHeight="1" x14ac:dyDescent="0.2">
      <c r="A27" s="276"/>
      <c r="B27" s="279"/>
      <c r="C27" s="296"/>
      <c r="D27" s="297"/>
      <c r="E27" s="311"/>
      <c r="F27" s="311"/>
      <c r="G27" s="304"/>
      <c r="H27" s="304"/>
      <c r="I27" s="307"/>
      <c r="J27" s="307"/>
      <c r="K27" s="311"/>
      <c r="L27" s="311"/>
      <c r="M27" s="265"/>
      <c r="N27" s="267"/>
      <c r="O27" s="270"/>
      <c r="P27" s="273"/>
      <c r="R27" s="34"/>
      <c r="S27" s="34" t="s">
        <v>1179</v>
      </c>
    </row>
    <row r="28" spans="1:28" ht="19.5" customHeight="1" x14ac:dyDescent="0.2">
      <c r="A28" s="276"/>
      <c r="B28" s="279"/>
      <c r="C28" s="296"/>
      <c r="D28" s="297"/>
      <c r="E28" s="311"/>
      <c r="F28" s="311"/>
      <c r="G28" s="304"/>
      <c r="H28" s="304"/>
      <c r="I28" s="307"/>
      <c r="J28" s="307"/>
      <c r="K28" s="311"/>
      <c r="L28" s="311"/>
      <c r="M28" s="265"/>
      <c r="N28" s="267"/>
      <c r="O28" s="270"/>
      <c r="P28" s="273"/>
      <c r="R28" s="34"/>
      <c r="S28" s="34"/>
      <c r="T28" s="34" t="s">
        <v>203</v>
      </c>
      <c r="U28" s="351" t="s">
        <v>1120</v>
      </c>
      <c r="V28" s="313"/>
      <c r="W28" s="187" t="s">
        <v>180</v>
      </c>
      <c r="X28" s="240" t="s">
        <v>694</v>
      </c>
      <c r="Y28" s="255">
        <v>1024524</v>
      </c>
      <c r="Z28" s="214" t="s">
        <v>1320</v>
      </c>
      <c r="AA28" s="191"/>
      <c r="AB28" s="191"/>
    </row>
    <row r="29" spans="1:28" ht="19.5" customHeight="1" x14ac:dyDescent="0.2">
      <c r="A29" s="276"/>
      <c r="B29" s="279"/>
      <c r="C29" s="296"/>
      <c r="D29" s="297"/>
      <c r="E29" s="311"/>
      <c r="F29" s="311"/>
      <c r="G29" s="304"/>
      <c r="H29" s="304"/>
      <c r="I29" s="307"/>
      <c r="J29" s="307"/>
      <c r="K29" s="311"/>
      <c r="L29" s="311"/>
      <c r="M29" s="265"/>
      <c r="N29" s="267"/>
      <c r="O29" s="270"/>
      <c r="P29" s="273"/>
      <c r="R29" s="34" t="s">
        <v>300</v>
      </c>
      <c r="S29" s="34" t="s">
        <v>28</v>
      </c>
    </row>
    <row r="30" spans="1:28" ht="19.5" customHeight="1" x14ac:dyDescent="0.2">
      <c r="A30" s="276"/>
      <c r="B30" s="279"/>
      <c r="C30" s="296"/>
      <c r="D30" s="297"/>
      <c r="E30" s="311"/>
      <c r="F30" s="311"/>
      <c r="G30" s="304"/>
      <c r="H30" s="304"/>
      <c r="I30" s="307"/>
      <c r="J30" s="307"/>
      <c r="K30" s="311"/>
      <c r="L30" s="311"/>
      <c r="M30" s="265"/>
      <c r="N30" s="267"/>
      <c r="O30" s="270"/>
      <c r="P30" s="273"/>
      <c r="R30" s="34"/>
      <c r="S30" s="34" t="s">
        <v>299</v>
      </c>
    </row>
    <row r="31" spans="1:28" ht="19.5" customHeight="1" x14ac:dyDescent="0.2">
      <c r="A31" s="276"/>
      <c r="B31" s="279"/>
      <c r="C31" s="296"/>
      <c r="D31" s="297"/>
      <c r="E31" s="311"/>
      <c r="F31" s="311"/>
      <c r="G31" s="304"/>
      <c r="H31" s="304"/>
      <c r="I31" s="307"/>
      <c r="J31" s="307"/>
      <c r="K31" s="311"/>
      <c r="L31" s="311"/>
      <c r="M31" s="265"/>
      <c r="N31" s="267"/>
      <c r="O31" s="270"/>
      <c r="P31" s="273"/>
      <c r="R31" s="34"/>
      <c r="S31" s="34" t="s">
        <v>2255</v>
      </c>
      <c r="W31" s="187" t="s">
        <v>180</v>
      </c>
    </row>
    <row r="32" spans="1:28" ht="19.5" customHeight="1" x14ac:dyDescent="0.2">
      <c r="A32" s="276"/>
      <c r="B32" s="279"/>
      <c r="C32" s="296"/>
      <c r="D32" s="297"/>
      <c r="E32" s="311"/>
      <c r="F32" s="311"/>
      <c r="G32" s="304"/>
      <c r="H32" s="304"/>
      <c r="I32" s="307"/>
      <c r="J32" s="307"/>
      <c r="K32" s="311"/>
      <c r="L32" s="311"/>
      <c r="M32" s="265"/>
      <c r="N32" s="267"/>
      <c r="O32" s="270"/>
      <c r="P32" s="273"/>
      <c r="R32" s="34"/>
      <c r="S32" s="34" t="s">
        <v>2256</v>
      </c>
      <c r="W32" s="187" t="s">
        <v>180</v>
      </c>
      <c r="X32" s="240" t="s">
        <v>694</v>
      </c>
      <c r="Y32" s="255">
        <v>1025928</v>
      </c>
    </row>
    <row r="33" spans="1:28" ht="19.5" customHeight="1" x14ac:dyDescent="0.2">
      <c r="A33" s="277"/>
      <c r="B33" s="280"/>
      <c r="C33" s="298"/>
      <c r="D33" s="299"/>
      <c r="E33" s="312"/>
      <c r="F33" s="312"/>
      <c r="G33" s="305"/>
      <c r="H33" s="305"/>
      <c r="I33" s="308"/>
      <c r="J33" s="308"/>
      <c r="K33" s="312"/>
      <c r="L33" s="312"/>
      <c r="M33" s="264"/>
      <c r="N33" s="268"/>
      <c r="O33" s="271"/>
      <c r="P33" s="274"/>
      <c r="Q33" s="62">
        <v>0.29166666666666669</v>
      </c>
      <c r="S33" s="34"/>
    </row>
    <row r="34" spans="1:28" ht="19.5" customHeight="1" x14ac:dyDescent="0.2">
      <c r="A34" s="479" t="s">
        <v>22</v>
      </c>
      <c r="B34" s="278">
        <f>SUM(B9+1)</f>
        <v>45986</v>
      </c>
      <c r="C34" s="294" t="s">
        <v>2262</v>
      </c>
      <c r="D34" s="295"/>
      <c r="E34" s="256"/>
      <c r="F34" s="256"/>
      <c r="G34" s="303">
        <v>0.31874999999999998</v>
      </c>
      <c r="H34" s="303">
        <v>0.52083333333333337</v>
      </c>
      <c r="I34" s="306">
        <v>0.55208333333333337</v>
      </c>
      <c r="J34" s="306">
        <v>0.72916666666666663</v>
      </c>
      <c r="K34" s="256"/>
      <c r="L34" s="256"/>
      <c r="M34" s="310">
        <f>(F34-E34)+(L34-K34)</f>
        <v>0</v>
      </c>
      <c r="N34" s="303">
        <f>(H34-G34)</f>
        <v>0.20208333333333339</v>
      </c>
      <c r="O34" s="306">
        <f>(J34-I34)</f>
        <v>0.17708333333333326</v>
      </c>
      <c r="P34" s="476">
        <f>SUM(M34:O60)</f>
        <v>0.37916666666666665</v>
      </c>
      <c r="R34" s="34" t="s">
        <v>300</v>
      </c>
      <c r="S34" s="34" t="s">
        <v>25</v>
      </c>
    </row>
    <row r="35" spans="1:28" ht="19.5" customHeight="1" x14ac:dyDescent="0.2">
      <c r="A35" s="480"/>
      <c r="B35" s="279"/>
      <c r="C35" s="296"/>
      <c r="D35" s="297"/>
      <c r="E35" s="257"/>
      <c r="F35" s="257"/>
      <c r="G35" s="304"/>
      <c r="H35" s="304"/>
      <c r="I35" s="307"/>
      <c r="J35" s="307"/>
      <c r="K35" s="257"/>
      <c r="L35" s="257"/>
      <c r="M35" s="311"/>
      <c r="N35" s="304"/>
      <c r="O35" s="307"/>
      <c r="P35" s="477"/>
      <c r="R35" s="34"/>
      <c r="S35" s="34" t="s">
        <v>299</v>
      </c>
    </row>
    <row r="36" spans="1:28" ht="19.5" customHeight="1" x14ac:dyDescent="0.2">
      <c r="A36" s="480"/>
      <c r="B36" s="279"/>
      <c r="C36" s="296"/>
      <c r="D36" s="297"/>
      <c r="E36" s="257"/>
      <c r="F36" s="257"/>
      <c r="G36" s="304"/>
      <c r="H36" s="304"/>
      <c r="I36" s="307"/>
      <c r="J36" s="307"/>
      <c r="K36" s="257"/>
      <c r="L36" s="257"/>
      <c r="M36" s="311"/>
      <c r="N36" s="304"/>
      <c r="O36" s="307"/>
      <c r="P36" s="477"/>
      <c r="R36" s="34"/>
      <c r="S36" s="34" t="s">
        <v>2259</v>
      </c>
      <c r="W36" s="187" t="s">
        <v>180</v>
      </c>
      <c r="X36" s="240" t="s">
        <v>694</v>
      </c>
      <c r="Y36" s="255">
        <v>1025928</v>
      </c>
    </row>
    <row r="37" spans="1:28" ht="19.5" customHeight="1" x14ac:dyDescent="0.2">
      <c r="A37" s="480"/>
      <c r="B37" s="279"/>
      <c r="C37" s="296"/>
      <c r="D37" s="297"/>
      <c r="E37" s="257"/>
      <c r="F37" s="257"/>
      <c r="G37" s="304"/>
      <c r="H37" s="304"/>
      <c r="I37" s="307"/>
      <c r="J37" s="307"/>
      <c r="K37" s="257"/>
      <c r="L37" s="257"/>
      <c r="M37" s="311"/>
      <c r="N37" s="304"/>
      <c r="O37" s="307"/>
      <c r="P37" s="477"/>
      <c r="R37" s="34"/>
      <c r="S37" s="34" t="s">
        <v>2265</v>
      </c>
      <c r="W37" s="187" t="s">
        <v>180</v>
      </c>
      <c r="Y37" s="176"/>
    </row>
    <row r="38" spans="1:28" ht="19.5" customHeight="1" x14ac:dyDescent="0.2">
      <c r="A38" s="480"/>
      <c r="B38" s="279"/>
      <c r="C38" s="296"/>
      <c r="D38" s="297"/>
      <c r="E38" s="257"/>
      <c r="F38" s="257"/>
      <c r="G38" s="304"/>
      <c r="H38" s="304"/>
      <c r="I38" s="307"/>
      <c r="J38" s="307"/>
      <c r="K38" s="257"/>
      <c r="L38" s="257"/>
      <c r="M38" s="311"/>
      <c r="N38" s="304"/>
      <c r="O38" s="307"/>
      <c r="P38" s="477"/>
      <c r="R38" t="s">
        <v>1336</v>
      </c>
      <c r="S38" s="34" t="s">
        <v>32</v>
      </c>
    </row>
    <row r="39" spans="1:28" ht="19.5" customHeight="1" x14ac:dyDescent="0.2">
      <c r="A39" s="480"/>
      <c r="B39" s="279"/>
      <c r="C39" s="296"/>
      <c r="D39" s="297"/>
      <c r="E39" s="257"/>
      <c r="F39" s="257"/>
      <c r="G39" s="304"/>
      <c r="H39" s="304"/>
      <c r="I39" s="307"/>
      <c r="J39" s="307"/>
      <c r="K39" s="257"/>
      <c r="L39" s="257"/>
      <c r="M39" s="311"/>
      <c r="N39" s="304"/>
      <c r="O39" s="307"/>
      <c r="P39" s="477"/>
      <c r="R39" s="34"/>
      <c r="S39" s="34" t="s">
        <v>1337</v>
      </c>
    </row>
    <row r="40" spans="1:28" ht="19.5" customHeight="1" x14ac:dyDescent="0.2">
      <c r="A40" s="480"/>
      <c r="B40" s="279"/>
      <c r="C40" s="296"/>
      <c r="D40" s="297"/>
      <c r="E40" s="257"/>
      <c r="F40" s="257"/>
      <c r="G40" s="304"/>
      <c r="H40" s="304"/>
      <c r="I40" s="307"/>
      <c r="J40" s="307"/>
      <c r="K40" s="257"/>
      <c r="L40" s="257"/>
      <c r="M40" s="311"/>
      <c r="N40" s="304"/>
      <c r="O40" s="307"/>
      <c r="P40" s="477"/>
      <c r="R40" s="34"/>
      <c r="S40" s="34" t="s">
        <v>1179</v>
      </c>
    </row>
    <row r="41" spans="1:28" ht="19.5" customHeight="1" x14ac:dyDescent="0.2">
      <c r="A41" s="480"/>
      <c r="B41" s="279"/>
      <c r="C41" s="296"/>
      <c r="D41" s="297"/>
      <c r="E41" s="257"/>
      <c r="F41" s="257"/>
      <c r="G41" s="304"/>
      <c r="H41" s="304"/>
      <c r="I41" s="307"/>
      <c r="J41" s="307"/>
      <c r="K41" s="257"/>
      <c r="L41" s="257"/>
      <c r="M41" s="311"/>
      <c r="N41" s="304"/>
      <c r="O41" s="307"/>
      <c r="P41" s="477"/>
      <c r="R41" s="34"/>
      <c r="S41" s="34"/>
      <c r="T41" s="34" t="s">
        <v>203</v>
      </c>
      <c r="U41" s="313">
        <v>2413412167301</v>
      </c>
      <c r="V41" s="313"/>
      <c r="W41" s="202" t="s">
        <v>182</v>
      </c>
      <c r="X41" s="251" t="s">
        <v>694</v>
      </c>
      <c r="Y41" s="250">
        <v>1024524</v>
      </c>
      <c r="Z41" s="198" t="s">
        <v>1320</v>
      </c>
      <c r="AA41" s="192"/>
      <c r="AB41" s="192"/>
    </row>
    <row r="42" spans="1:28" ht="19.5" customHeight="1" x14ac:dyDescent="0.2">
      <c r="A42" s="480"/>
      <c r="B42" s="279"/>
      <c r="C42" s="296"/>
      <c r="D42" s="297"/>
      <c r="E42" s="257"/>
      <c r="F42" s="257"/>
      <c r="G42" s="304"/>
      <c r="H42" s="304"/>
      <c r="I42" s="307"/>
      <c r="J42" s="307"/>
      <c r="K42" s="257"/>
      <c r="L42" s="257"/>
      <c r="M42" s="311"/>
      <c r="N42" s="304"/>
      <c r="O42" s="307"/>
      <c r="P42" s="477"/>
      <c r="R42" s="34"/>
      <c r="S42" s="34"/>
      <c r="T42" s="34" t="s">
        <v>2263</v>
      </c>
      <c r="U42" s="213"/>
      <c r="V42" s="213"/>
      <c r="W42" s="34"/>
      <c r="Y42" s="176"/>
      <c r="Z42" s="34"/>
    </row>
    <row r="43" spans="1:28" ht="19.5" customHeight="1" x14ac:dyDescent="0.2">
      <c r="A43" s="480"/>
      <c r="B43" s="279"/>
      <c r="C43" s="296"/>
      <c r="D43" s="297"/>
      <c r="E43" s="257"/>
      <c r="F43" s="257"/>
      <c r="G43" s="304"/>
      <c r="H43" s="304"/>
      <c r="I43" s="307"/>
      <c r="J43" s="307"/>
      <c r="K43" s="257"/>
      <c r="L43" s="257"/>
      <c r="M43" s="311"/>
      <c r="N43" s="304"/>
      <c r="O43" s="307"/>
      <c r="P43" s="477"/>
      <c r="R43" s="34" t="s">
        <v>975</v>
      </c>
      <c r="S43" s="34" t="s">
        <v>32</v>
      </c>
    </row>
    <row r="44" spans="1:28" ht="19.5" customHeight="1" x14ac:dyDescent="0.2">
      <c r="A44" s="480"/>
      <c r="B44" s="279"/>
      <c r="C44" s="296"/>
      <c r="D44" s="297"/>
      <c r="E44" s="257"/>
      <c r="F44" s="257"/>
      <c r="G44" s="304"/>
      <c r="H44" s="304"/>
      <c r="I44" s="307"/>
      <c r="J44" s="307"/>
      <c r="K44" s="257"/>
      <c r="L44" s="257"/>
      <c r="M44" s="311"/>
      <c r="N44" s="304"/>
      <c r="O44" s="307"/>
      <c r="P44" s="477"/>
      <c r="S44" s="34" t="s">
        <v>976</v>
      </c>
    </row>
    <row r="45" spans="1:28" ht="19.5" customHeight="1" x14ac:dyDescent="0.2">
      <c r="A45" s="480"/>
      <c r="B45" s="279"/>
      <c r="C45" s="296"/>
      <c r="D45" s="297"/>
      <c r="E45" s="257"/>
      <c r="F45" s="257"/>
      <c r="G45" s="304"/>
      <c r="H45" s="304"/>
      <c r="I45" s="307"/>
      <c r="J45" s="307"/>
      <c r="K45" s="257"/>
      <c r="L45" s="257"/>
      <c r="M45" s="311"/>
      <c r="N45" s="304"/>
      <c r="O45" s="307"/>
      <c r="P45" s="477"/>
      <c r="S45" s="34" t="s">
        <v>2260</v>
      </c>
      <c r="V45" s="202" t="s">
        <v>182</v>
      </c>
    </row>
    <row r="46" spans="1:28" ht="19.5" customHeight="1" x14ac:dyDescent="0.2">
      <c r="A46" s="480"/>
      <c r="B46" s="279"/>
      <c r="C46" s="296"/>
      <c r="D46" s="297"/>
      <c r="E46" s="257"/>
      <c r="F46" s="257"/>
      <c r="G46" s="304"/>
      <c r="H46" s="304"/>
      <c r="I46" s="307"/>
      <c r="J46" s="307"/>
      <c r="K46" s="257"/>
      <c r="L46" s="257"/>
      <c r="M46" s="311"/>
      <c r="N46" s="304"/>
      <c r="O46" s="307"/>
      <c r="P46" s="477"/>
      <c r="S46" s="34"/>
      <c r="T46" t="s">
        <v>2261</v>
      </c>
    </row>
    <row r="47" spans="1:28" ht="19.5" customHeight="1" x14ac:dyDescent="0.2">
      <c r="A47" s="480"/>
      <c r="B47" s="279"/>
      <c r="C47" s="296"/>
      <c r="D47" s="297"/>
      <c r="E47" s="257"/>
      <c r="F47" s="257"/>
      <c r="G47" s="304"/>
      <c r="H47" s="304"/>
      <c r="I47" s="307"/>
      <c r="J47" s="307"/>
      <c r="K47" s="257"/>
      <c r="L47" s="257"/>
      <c r="M47" s="311"/>
      <c r="N47" s="304"/>
      <c r="O47" s="307"/>
      <c r="P47" s="477"/>
      <c r="R47" s="34" t="s">
        <v>242</v>
      </c>
      <c r="S47" s="34" t="s">
        <v>28</v>
      </c>
    </row>
    <row r="48" spans="1:28" ht="19.5" customHeight="1" x14ac:dyDescent="0.2">
      <c r="A48" s="480"/>
      <c r="B48" s="279"/>
      <c r="C48" s="296"/>
      <c r="D48" s="297"/>
      <c r="E48" s="257"/>
      <c r="F48" s="257"/>
      <c r="G48" s="304"/>
      <c r="H48" s="304"/>
      <c r="I48" s="307"/>
      <c r="J48" s="307"/>
      <c r="K48" s="257"/>
      <c r="L48" s="257"/>
      <c r="M48" s="311"/>
      <c r="N48" s="304"/>
      <c r="O48" s="307"/>
      <c r="P48" s="477"/>
      <c r="R48" s="34"/>
      <c r="S48" s="34" t="s">
        <v>477</v>
      </c>
    </row>
    <row r="49" spans="1:28" ht="19.5" customHeight="1" x14ac:dyDescent="0.2">
      <c r="A49" s="480"/>
      <c r="B49" s="279"/>
      <c r="C49" s="296"/>
      <c r="D49" s="297"/>
      <c r="E49" s="257"/>
      <c r="F49" s="257"/>
      <c r="G49" s="304"/>
      <c r="H49" s="304"/>
      <c r="I49" s="307"/>
      <c r="J49" s="307"/>
      <c r="K49" s="257"/>
      <c r="L49" s="257"/>
      <c r="M49" s="311"/>
      <c r="N49" s="304"/>
      <c r="O49" s="307"/>
      <c r="P49" s="477"/>
      <c r="R49" s="34"/>
      <c r="S49" s="34" t="s">
        <v>1179</v>
      </c>
    </row>
    <row r="50" spans="1:28" ht="19.5" customHeight="1" x14ac:dyDescent="0.2">
      <c r="A50" s="480"/>
      <c r="B50" s="279"/>
      <c r="C50" s="296"/>
      <c r="D50" s="297"/>
      <c r="E50" s="257"/>
      <c r="F50" s="257"/>
      <c r="G50" s="304"/>
      <c r="H50" s="304"/>
      <c r="I50" s="307"/>
      <c r="J50" s="307"/>
      <c r="K50" s="257"/>
      <c r="L50" s="257"/>
      <c r="M50" s="311"/>
      <c r="N50" s="304"/>
      <c r="O50" s="307"/>
      <c r="P50" s="477"/>
      <c r="R50" s="34"/>
      <c r="S50" s="34"/>
      <c r="T50" t="s">
        <v>239</v>
      </c>
      <c r="U50" t="s">
        <v>1316</v>
      </c>
      <c r="W50" s="202" t="s">
        <v>182</v>
      </c>
      <c r="X50" s="251" t="s">
        <v>694</v>
      </c>
      <c r="Y50" s="250">
        <v>1025535</v>
      </c>
      <c r="Z50" s="198" t="s">
        <v>1320</v>
      </c>
      <c r="AA50" s="192"/>
      <c r="AB50" s="192"/>
    </row>
    <row r="51" spans="1:28" ht="19.5" customHeight="1" x14ac:dyDescent="0.2">
      <c r="A51" s="480"/>
      <c r="B51" s="279"/>
      <c r="C51" s="296"/>
      <c r="D51" s="297"/>
      <c r="E51" s="257"/>
      <c r="F51" s="257"/>
      <c r="G51" s="304"/>
      <c r="H51" s="304"/>
      <c r="I51" s="307"/>
      <c r="J51" s="307"/>
      <c r="K51" s="257"/>
      <c r="L51" s="257"/>
      <c r="M51" s="311"/>
      <c r="N51" s="304"/>
      <c r="O51" s="307"/>
      <c r="P51" s="477"/>
      <c r="R51" s="34"/>
      <c r="S51" s="34"/>
      <c r="U51" s="1"/>
      <c r="V51" s="1"/>
      <c r="W51" s="34"/>
      <c r="Y51" s="176"/>
      <c r="Z51" s="34"/>
    </row>
    <row r="52" spans="1:28" ht="19.5" customHeight="1" x14ac:dyDescent="0.2">
      <c r="A52" s="480"/>
      <c r="B52" s="279"/>
      <c r="C52" s="296"/>
      <c r="D52" s="297"/>
      <c r="E52" s="257"/>
      <c r="F52" s="257"/>
      <c r="G52" s="304"/>
      <c r="H52" s="304"/>
      <c r="I52" s="307"/>
      <c r="J52" s="307"/>
      <c r="K52" s="257"/>
      <c r="L52" s="257"/>
      <c r="M52" s="311"/>
      <c r="N52" s="304"/>
      <c r="O52" s="307"/>
      <c r="P52" s="477"/>
      <c r="S52" s="34" t="s">
        <v>1119</v>
      </c>
      <c r="T52" s="34" t="s">
        <v>2264</v>
      </c>
      <c r="U52" s="34" t="s">
        <v>929</v>
      </c>
      <c r="W52" s="202" t="s">
        <v>182</v>
      </c>
      <c r="X52" s="251" t="s">
        <v>694</v>
      </c>
      <c r="Y52" s="250">
        <v>1025250</v>
      </c>
      <c r="Z52" s="198" t="s">
        <v>1320</v>
      </c>
      <c r="AA52" s="192"/>
      <c r="AB52" s="192"/>
    </row>
    <row r="53" spans="1:28" ht="19.5" customHeight="1" x14ac:dyDescent="0.2">
      <c r="A53" s="480"/>
      <c r="B53" s="279"/>
      <c r="C53" s="296"/>
      <c r="D53" s="297"/>
      <c r="E53" s="257"/>
      <c r="F53" s="257"/>
      <c r="G53" s="304"/>
      <c r="H53" s="304"/>
      <c r="I53" s="307"/>
      <c r="J53" s="307"/>
      <c r="K53" s="257"/>
      <c r="L53" s="257"/>
      <c r="M53" s="311"/>
      <c r="N53" s="304"/>
      <c r="O53" s="307"/>
      <c r="P53" s="477"/>
      <c r="S53" s="34" t="s">
        <v>1119</v>
      </c>
      <c r="T53" s="34" t="s">
        <v>203</v>
      </c>
      <c r="U53" s="34" t="s">
        <v>1120</v>
      </c>
      <c r="W53" s="202" t="s">
        <v>182</v>
      </c>
      <c r="Y53" s="176"/>
      <c r="Z53" s="34"/>
    </row>
    <row r="54" spans="1:28" ht="19.5" customHeight="1" x14ac:dyDescent="0.2">
      <c r="A54" s="480"/>
      <c r="B54" s="279"/>
      <c r="C54" s="296"/>
      <c r="D54" s="297"/>
      <c r="E54" s="257"/>
      <c r="F54" s="257"/>
      <c r="G54" s="304"/>
      <c r="H54" s="304"/>
      <c r="I54" s="307"/>
      <c r="J54" s="307"/>
      <c r="K54" s="257"/>
      <c r="L54" s="257"/>
      <c r="M54" s="311"/>
      <c r="N54" s="304"/>
      <c r="O54" s="307"/>
      <c r="P54" s="477"/>
      <c r="S54" s="34" t="s">
        <v>1119</v>
      </c>
      <c r="T54" s="34" t="s">
        <v>204</v>
      </c>
      <c r="U54" s="34" t="s">
        <v>1180</v>
      </c>
      <c r="W54" s="202" t="s">
        <v>182</v>
      </c>
      <c r="Y54" s="176"/>
      <c r="Z54" s="34"/>
    </row>
    <row r="55" spans="1:28" ht="19.5" customHeight="1" x14ac:dyDescent="0.2">
      <c r="A55" s="480"/>
      <c r="B55" s="279"/>
      <c r="C55" s="296"/>
      <c r="D55" s="297"/>
      <c r="E55" s="257"/>
      <c r="F55" s="257"/>
      <c r="G55" s="304"/>
      <c r="H55" s="304"/>
      <c r="I55" s="307"/>
      <c r="J55" s="307"/>
      <c r="K55" s="257"/>
      <c r="L55" s="257"/>
      <c r="M55" s="311"/>
      <c r="N55" s="304"/>
      <c r="O55" s="307"/>
      <c r="P55" s="477"/>
      <c r="S55" s="34" t="s">
        <v>2118</v>
      </c>
      <c r="T55" s="34" t="s">
        <v>206</v>
      </c>
      <c r="U55" s="34" t="s">
        <v>2200</v>
      </c>
      <c r="W55" s="202" t="s">
        <v>182</v>
      </c>
      <c r="Y55" s="176"/>
      <c r="Z55" s="34"/>
    </row>
    <row r="56" spans="1:28" ht="19.5" customHeight="1" x14ac:dyDescent="0.2">
      <c r="A56" s="480"/>
      <c r="B56" s="279"/>
      <c r="C56" s="296"/>
      <c r="D56" s="297"/>
      <c r="E56" s="257"/>
      <c r="F56" s="257"/>
      <c r="G56" s="304"/>
      <c r="H56" s="304"/>
      <c r="I56" s="307"/>
      <c r="J56" s="307"/>
      <c r="K56" s="257"/>
      <c r="L56" s="257"/>
      <c r="M56" s="311"/>
      <c r="N56" s="304"/>
      <c r="O56" s="307"/>
      <c r="P56" s="477"/>
      <c r="S56" s="34"/>
      <c r="T56" s="34"/>
      <c r="U56" s="34"/>
      <c r="Y56" s="176"/>
      <c r="Z56" s="34"/>
    </row>
    <row r="57" spans="1:28" ht="19.5" customHeight="1" x14ac:dyDescent="0.2">
      <c r="A57" s="480"/>
      <c r="B57" s="279"/>
      <c r="C57" s="296"/>
      <c r="D57" s="297"/>
      <c r="E57" s="257"/>
      <c r="F57" s="257"/>
      <c r="G57" s="304"/>
      <c r="H57" s="304"/>
      <c r="I57" s="307"/>
      <c r="J57" s="307"/>
      <c r="K57" s="257"/>
      <c r="L57" s="257"/>
      <c r="M57" s="311"/>
      <c r="N57" s="304"/>
      <c r="O57" s="307"/>
      <c r="P57" s="477"/>
      <c r="S57" s="34" t="s">
        <v>2118</v>
      </c>
      <c r="T57" s="34" t="s">
        <v>1020</v>
      </c>
      <c r="U57" s="34" t="s">
        <v>2201</v>
      </c>
      <c r="W57" s="193" t="s">
        <v>2274</v>
      </c>
      <c r="X57" s="251" t="s">
        <v>694</v>
      </c>
      <c r="Y57" s="250" t="s">
        <v>2237</v>
      </c>
      <c r="Z57" s="193" t="s">
        <v>2275</v>
      </c>
      <c r="AA57" s="189"/>
      <c r="AB57" s="189"/>
    </row>
    <row r="58" spans="1:28" ht="19.5" customHeight="1" x14ac:dyDescent="0.2">
      <c r="A58" s="480"/>
      <c r="B58" s="279"/>
      <c r="C58" s="296"/>
      <c r="D58" s="297"/>
      <c r="E58" s="257"/>
      <c r="F58" s="257"/>
      <c r="G58" s="304"/>
      <c r="H58" s="304"/>
      <c r="I58" s="307"/>
      <c r="J58" s="307"/>
      <c r="K58" s="257"/>
      <c r="L58" s="257"/>
      <c r="M58" s="311"/>
      <c r="N58" s="304"/>
      <c r="O58" s="307"/>
      <c r="P58" s="477"/>
      <c r="R58" t="s">
        <v>2266</v>
      </c>
      <c r="S58" s="34" t="s">
        <v>33</v>
      </c>
      <c r="U58" s="168"/>
      <c r="V58" s="1"/>
      <c r="Y58" s="176"/>
      <c r="Z58" s="34"/>
    </row>
    <row r="59" spans="1:28" ht="19.5" customHeight="1" x14ac:dyDescent="0.2">
      <c r="A59" s="480"/>
      <c r="B59" s="279"/>
      <c r="C59" s="296"/>
      <c r="D59" s="297"/>
      <c r="E59" s="257"/>
      <c r="F59" s="257"/>
      <c r="G59" s="304"/>
      <c r="H59" s="304"/>
      <c r="I59" s="307"/>
      <c r="J59" s="307"/>
      <c r="K59" s="257"/>
      <c r="L59" s="257"/>
      <c r="M59" s="311"/>
      <c r="N59" s="304"/>
      <c r="O59" s="307"/>
      <c r="P59" s="477"/>
      <c r="S59" s="34" t="s">
        <v>2267</v>
      </c>
      <c r="U59" s="168"/>
      <c r="V59" s="202" t="s">
        <v>182</v>
      </c>
      <c r="Y59" s="176"/>
      <c r="Z59" s="34"/>
    </row>
    <row r="60" spans="1:28" ht="19.5" customHeight="1" x14ac:dyDescent="0.2">
      <c r="A60" s="481"/>
      <c r="B60" s="280"/>
      <c r="C60" s="298"/>
      <c r="D60" s="299"/>
      <c r="E60" s="157"/>
      <c r="F60" s="157"/>
      <c r="G60" s="305"/>
      <c r="H60" s="305"/>
      <c r="I60" s="308"/>
      <c r="J60" s="308"/>
      <c r="K60" s="157"/>
      <c r="L60" s="157"/>
      <c r="M60" s="312"/>
      <c r="N60" s="305"/>
      <c r="O60" s="308"/>
      <c r="P60" s="478"/>
      <c r="Q60" s="62">
        <v>0.29166666666666669</v>
      </c>
      <c r="S60" s="34"/>
    </row>
    <row r="61" spans="1:28" ht="19.5" customHeight="1" x14ac:dyDescent="0.2">
      <c r="A61" s="275" t="s">
        <v>26</v>
      </c>
      <c r="B61" s="278">
        <f>SUM(B34+1)</f>
        <v>45987</v>
      </c>
      <c r="C61" s="294" t="s">
        <v>2277</v>
      </c>
      <c r="D61" s="295"/>
      <c r="E61" s="310"/>
      <c r="F61" s="310"/>
      <c r="G61" s="303">
        <v>0.29652777777777778</v>
      </c>
      <c r="H61" s="303">
        <v>0.52083333333333337</v>
      </c>
      <c r="I61" s="306">
        <v>0.56944444444444442</v>
      </c>
      <c r="J61" s="306">
        <v>0.72916666666666663</v>
      </c>
      <c r="K61" s="310"/>
      <c r="L61" s="310"/>
      <c r="M61" s="263">
        <f>(F61-E61)+(L61-K61)</f>
        <v>0</v>
      </c>
      <c r="N61" s="266">
        <f>(H61-G61)</f>
        <v>0.22430555555555559</v>
      </c>
      <c r="O61" s="269">
        <f>(J61-I61)</f>
        <v>0.15972222222222221</v>
      </c>
      <c r="P61" s="272">
        <f>SUM(M61:O74)</f>
        <v>0.3840277777777778</v>
      </c>
      <c r="R61" s="34" t="s">
        <v>2266</v>
      </c>
      <c r="S61" s="34" t="s">
        <v>24</v>
      </c>
    </row>
    <row r="62" spans="1:28" ht="19.5" customHeight="1" x14ac:dyDescent="0.2">
      <c r="A62" s="276"/>
      <c r="B62" s="279"/>
      <c r="C62" s="296"/>
      <c r="D62" s="297"/>
      <c r="E62" s="311"/>
      <c r="F62" s="311"/>
      <c r="G62" s="304"/>
      <c r="H62" s="304"/>
      <c r="I62" s="307"/>
      <c r="J62" s="307"/>
      <c r="K62" s="311"/>
      <c r="L62" s="311"/>
      <c r="M62" s="265"/>
      <c r="N62" s="267"/>
      <c r="O62" s="270"/>
      <c r="P62" s="273"/>
      <c r="R62" s="34"/>
      <c r="S62" s="34" t="s">
        <v>2268</v>
      </c>
      <c r="X62" s="202" t="s">
        <v>182</v>
      </c>
    </row>
    <row r="63" spans="1:28" ht="19.5" customHeight="1" x14ac:dyDescent="0.2">
      <c r="A63" s="276"/>
      <c r="B63" s="279"/>
      <c r="C63" s="296"/>
      <c r="D63" s="297"/>
      <c r="E63" s="311"/>
      <c r="F63" s="311"/>
      <c r="G63" s="304"/>
      <c r="H63" s="304"/>
      <c r="I63" s="307"/>
      <c r="J63" s="307"/>
      <c r="K63" s="311"/>
      <c r="L63" s="311"/>
      <c r="M63" s="265"/>
      <c r="N63" s="267"/>
      <c r="O63" s="270"/>
      <c r="P63" s="273"/>
      <c r="R63" t="s">
        <v>145</v>
      </c>
      <c r="S63" s="34" t="s">
        <v>23</v>
      </c>
    </row>
    <row r="64" spans="1:28" ht="19.5" customHeight="1" x14ac:dyDescent="0.2">
      <c r="A64" s="276"/>
      <c r="B64" s="279"/>
      <c r="C64" s="296"/>
      <c r="D64" s="297"/>
      <c r="E64" s="311"/>
      <c r="F64" s="311"/>
      <c r="G64" s="304"/>
      <c r="H64" s="304"/>
      <c r="I64" s="307"/>
      <c r="J64" s="307"/>
      <c r="K64" s="311"/>
      <c r="L64" s="311"/>
      <c r="M64" s="265"/>
      <c r="N64" s="267"/>
      <c r="O64" s="270"/>
      <c r="P64" s="273"/>
      <c r="S64" s="34" t="s">
        <v>189</v>
      </c>
    </row>
    <row r="65" spans="1:28" ht="19.5" customHeight="1" x14ac:dyDescent="0.2">
      <c r="A65" s="276"/>
      <c r="B65" s="279"/>
      <c r="C65" s="296"/>
      <c r="D65" s="297"/>
      <c r="E65" s="311"/>
      <c r="F65" s="311"/>
      <c r="G65" s="304"/>
      <c r="H65" s="304"/>
      <c r="I65" s="307"/>
      <c r="J65" s="307"/>
      <c r="K65" s="311"/>
      <c r="L65" s="311"/>
      <c r="M65" s="265"/>
      <c r="N65" s="267"/>
      <c r="O65" s="270"/>
      <c r="P65" s="273"/>
      <c r="R65" s="34"/>
      <c r="S65" t="s">
        <v>2269</v>
      </c>
      <c r="V65" s="202" t="s">
        <v>182</v>
      </c>
    </row>
    <row r="66" spans="1:28" ht="19.5" customHeight="1" x14ac:dyDescent="0.2">
      <c r="A66" s="276"/>
      <c r="B66" s="279"/>
      <c r="C66" s="296"/>
      <c r="D66" s="297"/>
      <c r="E66" s="311"/>
      <c r="F66" s="311"/>
      <c r="G66" s="304"/>
      <c r="H66" s="304"/>
      <c r="I66" s="307"/>
      <c r="J66" s="307"/>
      <c r="K66" s="311"/>
      <c r="L66" s="311"/>
      <c r="M66" s="265"/>
      <c r="N66" s="267"/>
      <c r="O66" s="270"/>
      <c r="P66" s="273"/>
      <c r="R66" s="34"/>
      <c r="S66" s="34" t="s">
        <v>2270</v>
      </c>
      <c r="Y66" s="202" t="s">
        <v>182</v>
      </c>
    </row>
    <row r="67" spans="1:28" ht="19.5" customHeight="1" x14ac:dyDescent="0.2">
      <c r="A67" s="276"/>
      <c r="B67" s="279"/>
      <c r="C67" s="296"/>
      <c r="D67" s="297"/>
      <c r="E67" s="311"/>
      <c r="F67" s="311"/>
      <c r="G67" s="304"/>
      <c r="H67" s="304"/>
      <c r="I67" s="307"/>
      <c r="J67" s="307"/>
      <c r="K67" s="311"/>
      <c r="L67" s="311"/>
      <c r="M67" s="265"/>
      <c r="N67" s="267"/>
      <c r="O67" s="270"/>
      <c r="P67" s="273"/>
      <c r="R67" s="34"/>
      <c r="S67" s="205" t="s">
        <v>2276</v>
      </c>
      <c r="T67" s="187"/>
      <c r="U67" s="187"/>
      <c r="V67" s="187"/>
      <c r="W67" s="187"/>
      <c r="X67" s="187"/>
      <c r="Y67" s="187"/>
      <c r="Z67" s="187"/>
    </row>
    <row r="68" spans="1:28" ht="19.5" customHeight="1" x14ac:dyDescent="0.2">
      <c r="A68" s="276"/>
      <c r="B68" s="279"/>
      <c r="C68" s="296"/>
      <c r="D68" s="297"/>
      <c r="E68" s="311"/>
      <c r="F68" s="311"/>
      <c r="G68" s="304"/>
      <c r="H68" s="304"/>
      <c r="I68" s="307"/>
      <c r="J68" s="307"/>
      <c r="K68" s="311"/>
      <c r="L68" s="311"/>
      <c r="M68" s="265"/>
      <c r="N68" s="267"/>
      <c r="O68" s="270"/>
      <c r="P68" s="273"/>
      <c r="R68" s="34" t="s">
        <v>300</v>
      </c>
      <c r="S68" s="34" t="s">
        <v>23</v>
      </c>
    </row>
    <row r="69" spans="1:28" ht="19.5" customHeight="1" x14ac:dyDescent="0.2">
      <c r="A69" s="276"/>
      <c r="B69" s="279"/>
      <c r="C69" s="296"/>
      <c r="D69" s="297"/>
      <c r="E69" s="311"/>
      <c r="F69" s="311"/>
      <c r="G69" s="304"/>
      <c r="H69" s="304"/>
      <c r="I69" s="307"/>
      <c r="J69" s="307"/>
      <c r="K69" s="311"/>
      <c r="L69" s="311"/>
      <c r="M69" s="265"/>
      <c r="N69" s="267"/>
      <c r="O69" s="270"/>
      <c r="P69" s="273"/>
      <c r="R69" s="34"/>
      <c r="S69" s="34" t="s">
        <v>299</v>
      </c>
    </row>
    <row r="70" spans="1:28" ht="19.5" customHeight="1" x14ac:dyDescent="0.2">
      <c r="A70" s="276"/>
      <c r="B70" s="279"/>
      <c r="C70" s="296"/>
      <c r="D70" s="297"/>
      <c r="E70" s="311"/>
      <c r="F70" s="311"/>
      <c r="G70" s="304"/>
      <c r="H70" s="304"/>
      <c r="I70" s="307"/>
      <c r="J70" s="307"/>
      <c r="K70" s="311"/>
      <c r="L70" s="311"/>
      <c r="M70" s="265"/>
      <c r="N70" s="267"/>
      <c r="O70" s="270"/>
      <c r="P70" s="273"/>
      <c r="R70" s="34"/>
      <c r="S70" s="34" t="s">
        <v>2259</v>
      </c>
      <c r="W70" s="202" t="s">
        <v>182</v>
      </c>
      <c r="X70" s="240" t="s">
        <v>694</v>
      </c>
      <c r="Y70" s="255">
        <v>1025928</v>
      </c>
      <c r="Z70" s="214" t="s">
        <v>1320</v>
      </c>
      <c r="AA70" s="191"/>
      <c r="AB70" s="191"/>
    </row>
    <row r="71" spans="1:28" ht="19.5" customHeight="1" x14ac:dyDescent="0.2">
      <c r="A71" s="276"/>
      <c r="B71" s="279"/>
      <c r="C71" s="296"/>
      <c r="D71" s="297"/>
      <c r="E71" s="311"/>
      <c r="F71" s="311"/>
      <c r="G71" s="304"/>
      <c r="H71" s="304"/>
      <c r="I71" s="307"/>
      <c r="J71" s="307"/>
      <c r="K71" s="311"/>
      <c r="L71" s="311"/>
      <c r="M71" s="265"/>
      <c r="N71" s="267"/>
      <c r="O71" s="270"/>
      <c r="P71" s="273"/>
      <c r="R71" s="34"/>
      <c r="T71" s="34" t="s">
        <v>2271</v>
      </c>
    </row>
    <row r="72" spans="1:28" ht="19.5" customHeight="1" x14ac:dyDescent="0.2">
      <c r="A72" s="276"/>
      <c r="B72" s="279"/>
      <c r="C72" s="296"/>
      <c r="D72" s="297"/>
      <c r="E72" s="311"/>
      <c r="F72" s="311"/>
      <c r="G72" s="304"/>
      <c r="H72" s="304"/>
      <c r="I72" s="307"/>
      <c r="J72" s="307"/>
      <c r="K72" s="311"/>
      <c r="L72" s="311"/>
      <c r="M72" s="265"/>
      <c r="N72" s="267"/>
      <c r="O72" s="270"/>
      <c r="P72" s="273"/>
      <c r="R72" s="34"/>
      <c r="S72" s="34" t="s">
        <v>533</v>
      </c>
    </row>
    <row r="73" spans="1:28" ht="19.5" customHeight="1" x14ac:dyDescent="0.2">
      <c r="A73" s="276"/>
      <c r="B73" s="279"/>
      <c r="C73" s="296"/>
      <c r="D73" s="297"/>
      <c r="E73" s="311"/>
      <c r="F73" s="311"/>
      <c r="G73" s="304"/>
      <c r="H73" s="304"/>
      <c r="I73" s="307"/>
      <c r="J73" s="307"/>
      <c r="K73" s="311"/>
      <c r="L73" s="311"/>
      <c r="M73" s="265"/>
      <c r="N73" s="267"/>
      <c r="O73" s="270"/>
      <c r="P73" s="273"/>
      <c r="R73" s="34"/>
      <c r="S73" s="34"/>
      <c r="T73" s="34" t="s">
        <v>2272</v>
      </c>
      <c r="U73" s="314" t="s">
        <v>2273</v>
      </c>
      <c r="V73" s="314"/>
      <c r="W73" s="187" t="s">
        <v>180</v>
      </c>
      <c r="X73" s="240" t="s">
        <v>694</v>
      </c>
      <c r="Y73" s="255">
        <v>1026000</v>
      </c>
      <c r="Z73" s="214" t="s">
        <v>1320</v>
      </c>
      <c r="AA73" s="191"/>
      <c r="AB73" s="191"/>
    </row>
    <row r="74" spans="1:28" ht="19.5" customHeight="1" x14ac:dyDescent="0.2">
      <c r="A74" s="277"/>
      <c r="B74" s="280"/>
      <c r="C74" s="298"/>
      <c r="D74" s="299"/>
      <c r="E74" s="312"/>
      <c r="F74" s="312"/>
      <c r="G74" s="305"/>
      <c r="H74" s="305"/>
      <c r="I74" s="308"/>
      <c r="J74" s="308"/>
      <c r="K74" s="312"/>
      <c r="L74" s="312"/>
      <c r="M74" s="264"/>
      <c r="N74" s="268"/>
      <c r="O74" s="271"/>
      <c r="P74" s="274"/>
      <c r="Q74" s="62">
        <v>0.29166666666666669</v>
      </c>
      <c r="S74" s="34"/>
    </row>
    <row r="75" spans="1:28" ht="19.5" customHeight="1" x14ac:dyDescent="0.2">
      <c r="A75" s="275" t="s">
        <v>30</v>
      </c>
      <c r="B75" s="278">
        <f>SUM(B61+1)</f>
        <v>45988</v>
      </c>
      <c r="C75" s="294" t="s">
        <v>242</v>
      </c>
      <c r="D75" s="295"/>
      <c r="E75" s="310"/>
      <c r="F75" s="310"/>
      <c r="G75" s="303">
        <v>0.36666666666666664</v>
      </c>
      <c r="H75" s="303">
        <v>0.52083333333333337</v>
      </c>
      <c r="I75" s="306">
        <v>0.56944444444444442</v>
      </c>
      <c r="J75" s="306">
        <v>0.74652777777777779</v>
      </c>
      <c r="K75" s="310"/>
      <c r="L75" s="310"/>
      <c r="M75" s="263">
        <f>(F75-E75)+(L75-K75)</f>
        <v>0</v>
      </c>
      <c r="N75" s="266">
        <f>(H75-G75)</f>
        <v>0.15416666666666673</v>
      </c>
      <c r="O75" s="269">
        <f>(J75-I75)</f>
        <v>0.17708333333333337</v>
      </c>
      <c r="P75" s="272">
        <f>SUM(M75:O87)</f>
        <v>0.3312500000000001</v>
      </c>
      <c r="R75" s="34" t="s">
        <v>242</v>
      </c>
      <c r="S75" s="34" t="s">
        <v>42</v>
      </c>
    </row>
    <row r="76" spans="1:28" ht="19.5" customHeight="1" x14ac:dyDescent="0.2">
      <c r="A76" s="276"/>
      <c r="B76" s="279"/>
      <c r="C76" s="296"/>
      <c r="D76" s="297"/>
      <c r="E76" s="311"/>
      <c r="F76" s="311"/>
      <c r="G76" s="304"/>
      <c r="H76" s="304"/>
      <c r="I76" s="307"/>
      <c r="J76" s="307"/>
      <c r="K76" s="311"/>
      <c r="L76" s="311"/>
      <c r="M76" s="265"/>
      <c r="N76" s="267"/>
      <c r="O76" s="270"/>
      <c r="P76" s="273"/>
      <c r="S76" t="s">
        <v>477</v>
      </c>
    </row>
    <row r="77" spans="1:28" ht="19.5" customHeight="1" x14ac:dyDescent="0.2">
      <c r="A77" s="276"/>
      <c r="B77" s="279"/>
      <c r="C77" s="296"/>
      <c r="D77" s="297"/>
      <c r="E77" s="311"/>
      <c r="F77" s="311"/>
      <c r="G77" s="304"/>
      <c r="H77" s="304"/>
      <c r="I77" s="307"/>
      <c r="J77" s="307"/>
      <c r="K77" s="311"/>
      <c r="L77" s="311"/>
      <c r="M77" s="265"/>
      <c r="N77" s="267"/>
      <c r="O77" s="270"/>
      <c r="P77" s="273"/>
      <c r="S77" s="34" t="s">
        <v>2278</v>
      </c>
      <c r="W77" s="202" t="s">
        <v>182</v>
      </c>
    </row>
    <row r="78" spans="1:28" ht="19.5" customHeight="1" x14ac:dyDescent="0.2">
      <c r="A78" s="276"/>
      <c r="B78" s="279"/>
      <c r="C78" s="296"/>
      <c r="D78" s="297"/>
      <c r="E78" s="311"/>
      <c r="F78" s="311"/>
      <c r="G78" s="304"/>
      <c r="H78" s="304"/>
      <c r="I78" s="307"/>
      <c r="J78" s="307"/>
      <c r="K78" s="311"/>
      <c r="L78" s="311"/>
      <c r="M78" s="265"/>
      <c r="N78" s="267"/>
      <c r="O78" s="270"/>
      <c r="P78" s="273"/>
      <c r="S78" s="34" t="s">
        <v>2280</v>
      </c>
      <c r="W78" s="202" t="s">
        <v>182</v>
      </c>
    </row>
    <row r="79" spans="1:28" ht="19.5" customHeight="1" x14ac:dyDescent="0.2">
      <c r="A79" s="276"/>
      <c r="B79" s="279"/>
      <c r="C79" s="296"/>
      <c r="D79" s="297"/>
      <c r="E79" s="311"/>
      <c r="F79" s="311"/>
      <c r="G79" s="304"/>
      <c r="H79" s="304"/>
      <c r="I79" s="307"/>
      <c r="J79" s="307"/>
      <c r="K79" s="311"/>
      <c r="L79" s="311"/>
      <c r="M79" s="265"/>
      <c r="N79" s="267"/>
      <c r="O79" s="270"/>
      <c r="P79" s="273"/>
      <c r="R79" s="34"/>
      <c r="S79" s="34" t="s">
        <v>2279</v>
      </c>
      <c r="Y79" s="187" t="s">
        <v>180</v>
      </c>
    </row>
    <row r="80" spans="1:28" ht="19.5" customHeight="1" x14ac:dyDescent="0.2">
      <c r="A80" s="276"/>
      <c r="B80" s="279"/>
      <c r="C80" s="296"/>
      <c r="D80" s="297"/>
      <c r="E80" s="311"/>
      <c r="F80" s="311"/>
      <c r="G80" s="304"/>
      <c r="H80" s="304"/>
      <c r="I80" s="307"/>
      <c r="J80" s="307"/>
      <c r="K80" s="311"/>
      <c r="L80" s="311"/>
      <c r="M80" s="265"/>
      <c r="N80" s="267"/>
      <c r="O80" s="270"/>
      <c r="P80" s="273"/>
      <c r="R80" s="34"/>
      <c r="S80" s="34"/>
      <c r="T80" t="s">
        <v>2281</v>
      </c>
      <c r="V80" s="202" t="s">
        <v>182</v>
      </c>
      <c r="W80" s="240" t="s">
        <v>694</v>
      </c>
      <c r="X80" s="255">
        <v>1026021</v>
      </c>
      <c r="Y80" s="214" t="s">
        <v>1331</v>
      </c>
      <c r="Z80" s="191"/>
      <c r="AA80" s="191"/>
    </row>
    <row r="81" spans="1:29" ht="19.5" customHeight="1" x14ac:dyDescent="0.2">
      <c r="A81" s="276"/>
      <c r="B81" s="279"/>
      <c r="C81" s="296"/>
      <c r="D81" s="297"/>
      <c r="E81" s="311"/>
      <c r="F81" s="311"/>
      <c r="G81" s="304"/>
      <c r="H81" s="304"/>
      <c r="I81" s="307"/>
      <c r="J81" s="307"/>
      <c r="K81" s="311"/>
      <c r="L81" s="311"/>
      <c r="M81" s="265"/>
      <c r="N81" s="267"/>
      <c r="O81" s="270"/>
      <c r="P81" s="273"/>
      <c r="R81" s="34"/>
      <c r="S81" s="34"/>
      <c r="T81" t="s">
        <v>2282</v>
      </c>
      <c r="V81" s="202" t="s">
        <v>182</v>
      </c>
      <c r="W81" s="240" t="s">
        <v>694</v>
      </c>
      <c r="X81" s="255">
        <v>1026027</v>
      </c>
      <c r="Y81" s="214" t="s">
        <v>1331</v>
      </c>
      <c r="Z81" s="191"/>
      <c r="AA81" s="191"/>
    </row>
    <row r="82" spans="1:29" ht="19.5" customHeight="1" x14ac:dyDescent="0.2">
      <c r="A82" s="276"/>
      <c r="B82" s="279"/>
      <c r="C82" s="296"/>
      <c r="D82" s="297"/>
      <c r="E82" s="311"/>
      <c r="F82" s="311"/>
      <c r="G82" s="304"/>
      <c r="H82" s="304"/>
      <c r="I82" s="307"/>
      <c r="J82" s="307"/>
      <c r="K82" s="311"/>
      <c r="L82" s="311"/>
      <c r="M82" s="265"/>
      <c r="N82" s="267"/>
      <c r="O82" s="270"/>
      <c r="P82" s="273"/>
      <c r="R82" s="34"/>
      <c r="S82" s="34"/>
      <c r="T82" t="s">
        <v>2283</v>
      </c>
    </row>
    <row r="83" spans="1:29" ht="19.5" customHeight="1" x14ac:dyDescent="0.2">
      <c r="A83" s="276"/>
      <c r="B83" s="279"/>
      <c r="C83" s="296"/>
      <c r="D83" s="297"/>
      <c r="E83" s="311"/>
      <c r="F83" s="311"/>
      <c r="G83" s="304"/>
      <c r="H83" s="304"/>
      <c r="I83" s="307"/>
      <c r="J83" s="307"/>
      <c r="K83" s="311"/>
      <c r="L83" s="311"/>
      <c r="M83" s="265"/>
      <c r="N83" s="267"/>
      <c r="O83" s="270"/>
      <c r="P83" s="273"/>
      <c r="R83" s="34"/>
      <c r="S83" s="34"/>
      <c r="U83" t="s">
        <v>2284</v>
      </c>
      <c r="V83" s="316" t="s">
        <v>2285</v>
      </c>
      <c r="W83" s="316"/>
      <c r="Y83" s="240" t="s">
        <v>694</v>
      </c>
      <c r="Z83" s="255">
        <v>1026032</v>
      </c>
      <c r="AA83" s="214" t="s">
        <v>1331</v>
      </c>
      <c r="AB83" s="191"/>
      <c r="AC83" s="191"/>
    </row>
    <row r="84" spans="1:29" ht="19.5" customHeight="1" x14ac:dyDescent="0.2">
      <c r="A84" s="276"/>
      <c r="B84" s="279"/>
      <c r="C84" s="296"/>
      <c r="D84" s="297"/>
      <c r="E84" s="311"/>
      <c r="F84" s="311"/>
      <c r="G84" s="304"/>
      <c r="H84" s="304"/>
      <c r="I84" s="307"/>
      <c r="J84" s="307"/>
      <c r="K84" s="311"/>
      <c r="L84" s="311"/>
      <c r="M84" s="265"/>
      <c r="N84" s="267"/>
      <c r="O84" s="270"/>
      <c r="P84" s="273"/>
      <c r="R84" s="34"/>
      <c r="S84" s="34"/>
      <c r="U84" t="s">
        <v>2289</v>
      </c>
      <c r="V84" s="316" t="s">
        <v>2286</v>
      </c>
      <c r="W84" s="316"/>
      <c r="AA84" s="214" t="s">
        <v>1331</v>
      </c>
      <c r="AB84" s="191"/>
      <c r="AC84" s="191"/>
    </row>
    <row r="85" spans="1:29" ht="19.5" customHeight="1" x14ac:dyDescent="0.2">
      <c r="A85" s="276"/>
      <c r="B85" s="279"/>
      <c r="C85" s="296"/>
      <c r="D85" s="297"/>
      <c r="E85" s="311"/>
      <c r="F85" s="311"/>
      <c r="G85" s="304"/>
      <c r="H85" s="304"/>
      <c r="I85" s="307"/>
      <c r="J85" s="307"/>
      <c r="K85" s="311"/>
      <c r="L85" s="311"/>
      <c r="M85" s="265"/>
      <c r="N85" s="267"/>
      <c r="O85" s="270"/>
      <c r="P85" s="273"/>
      <c r="R85" s="34"/>
      <c r="S85" s="34"/>
      <c r="U85" t="s">
        <v>2290</v>
      </c>
      <c r="V85" s="316" t="s">
        <v>2287</v>
      </c>
      <c r="W85" s="316"/>
    </row>
    <row r="86" spans="1:29" ht="19.5" customHeight="1" x14ac:dyDescent="0.2">
      <c r="A86" s="276"/>
      <c r="B86" s="279"/>
      <c r="C86" s="296"/>
      <c r="D86" s="297"/>
      <c r="E86" s="311"/>
      <c r="F86" s="311"/>
      <c r="G86" s="304"/>
      <c r="H86" s="304"/>
      <c r="I86" s="307"/>
      <c r="J86" s="307"/>
      <c r="K86" s="311"/>
      <c r="L86" s="311"/>
      <c r="M86" s="265"/>
      <c r="N86" s="267"/>
      <c r="O86" s="270"/>
      <c r="P86" s="273"/>
      <c r="R86" s="34"/>
      <c r="S86" s="34"/>
      <c r="U86" t="s">
        <v>2291</v>
      </c>
      <c r="V86" s="316" t="s">
        <v>2288</v>
      </c>
      <c r="W86" s="316"/>
    </row>
    <row r="87" spans="1:29" ht="19.5" customHeight="1" x14ac:dyDescent="0.2">
      <c r="A87" s="277"/>
      <c r="B87" s="280"/>
      <c r="C87" s="298"/>
      <c r="D87" s="299"/>
      <c r="E87" s="312"/>
      <c r="F87" s="312"/>
      <c r="G87" s="305"/>
      <c r="H87" s="305"/>
      <c r="I87" s="308"/>
      <c r="J87" s="308"/>
      <c r="K87" s="312"/>
      <c r="L87" s="312"/>
      <c r="M87" s="264"/>
      <c r="N87" s="268"/>
      <c r="O87" s="271"/>
      <c r="P87" s="274"/>
      <c r="Q87" s="62">
        <v>0.29166666666666669</v>
      </c>
      <c r="S87" s="34"/>
    </row>
    <row r="88" spans="1:29" ht="19.5" customHeight="1" x14ac:dyDescent="0.2">
      <c r="A88" s="275" t="s">
        <v>31</v>
      </c>
      <c r="B88" s="278">
        <f>SUM(B75+1)</f>
        <v>45989</v>
      </c>
      <c r="C88" s="294" t="s">
        <v>2293</v>
      </c>
      <c r="D88" s="295"/>
      <c r="E88" s="310"/>
      <c r="F88" s="310"/>
      <c r="G88" s="303">
        <v>0.3347222222222222</v>
      </c>
      <c r="H88" s="303">
        <v>0.52083333333333337</v>
      </c>
      <c r="I88" s="306">
        <v>0.55208333333333337</v>
      </c>
      <c r="J88" s="306">
        <v>0.7055555555555556</v>
      </c>
      <c r="K88" s="310"/>
      <c r="L88" s="310"/>
      <c r="M88" s="263">
        <f>(F88-E88)+(L88-K88)</f>
        <v>0</v>
      </c>
      <c r="N88" s="266">
        <f>(H88-G88)</f>
        <v>0.18611111111111117</v>
      </c>
      <c r="O88" s="269">
        <f>(J88-I88)</f>
        <v>0.15347222222222223</v>
      </c>
      <c r="P88" s="272">
        <f>SUM(M88:O103)</f>
        <v>0.3395833333333334</v>
      </c>
      <c r="R88" s="34" t="s">
        <v>242</v>
      </c>
      <c r="S88" s="34" t="s">
        <v>24</v>
      </c>
      <c r="W88" s="34"/>
    </row>
    <row r="89" spans="1:29" ht="19.5" customHeight="1" x14ac:dyDescent="0.2">
      <c r="A89" s="276"/>
      <c r="B89" s="279"/>
      <c r="C89" s="296"/>
      <c r="D89" s="297"/>
      <c r="E89" s="311"/>
      <c r="F89" s="311"/>
      <c r="G89" s="304"/>
      <c r="H89" s="304"/>
      <c r="I89" s="307"/>
      <c r="J89" s="307"/>
      <c r="K89" s="311"/>
      <c r="L89" s="311"/>
      <c r="M89" s="265"/>
      <c r="N89" s="267"/>
      <c r="O89" s="270"/>
      <c r="P89" s="273"/>
      <c r="S89" t="s">
        <v>477</v>
      </c>
      <c r="W89" s="34"/>
    </row>
    <row r="90" spans="1:29" ht="19.5" customHeight="1" x14ac:dyDescent="0.2">
      <c r="A90" s="276"/>
      <c r="B90" s="279"/>
      <c r="C90" s="296"/>
      <c r="D90" s="297"/>
      <c r="E90" s="311"/>
      <c r="F90" s="311"/>
      <c r="G90" s="304"/>
      <c r="H90" s="304"/>
      <c r="I90" s="307"/>
      <c r="J90" s="307"/>
      <c r="K90" s="311"/>
      <c r="L90" s="311"/>
      <c r="M90" s="265"/>
      <c r="N90" s="267"/>
      <c r="O90" s="270"/>
      <c r="P90" s="273"/>
      <c r="R90" s="34"/>
      <c r="S90" s="34" t="s">
        <v>2292</v>
      </c>
      <c r="V90" s="202" t="s">
        <v>182</v>
      </c>
    </row>
    <row r="91" spans="1:29" ht="19.5" customHeight="1" x14ac:dyDescent="0.2">
      <c r="A91" s="276"/>
      <c r="B91" s="279"/>
      <c r="C91" s="296"/>
      <c r="D91" s="297"/>
      <c r="E91" s="311"/>
      <c r="F91" s="311"/>
      <c r="G91" s="304"/>
      <c r="H91" s="304"/>
      <c r="I91" s="307"/>
      <c r="J91" s="307"/>
      <c r="K91" s="311"/>
      <c r="L91" s="311"/>
      <c r="M91" s="265"/>
      <c r="N91" s="267"/>
      <c r="O91" s="270"/>
      <c r="P91" s="273"/>
      <c r="R91" s="34"/>
      <c r="S91" t="s">
        <v>2283</v>
      </c>
    </row>
    <row r="92" spans="1:29" ht="19.5" customHeight="1" x14ac:dyDescent="0.2">
      <c r="A92" s="276"/>
      <c r="B92" s="279"/>
      <c r="C92" s="296"/>
      <c r="D92" s="297"/>
      <c r="E92" s="311"/>
      <c r="F92" s="311"/>
      <c r="G92" s="304"/>
      <c r="H92" s="304"/>
      <c r="I92" s="307"/>
      <c r="J92" s="307"/>
      <c r="K92" s="311"/>
      <c r="L92" s="311"/>
      <c r="M92" s="265"/>
      <c r="N92" s="267"/>
      <c r="O92" s="270"/>
      <c r="P92" s="273"/>
      <c r="T92" t="s">
        <v>2284</v>
      </c>
      <c r="U92" s="316" t="s">
        <v>2285</v>
      </c>
      <c r="V92" s="316"/>
      <c r="X92" s="240" t="s">
        <v>694</v>
      </c>
      <c r="Y92" s="255">
        <v>1026032</v>
      </c>
      <c r="Z92" s="214" t="s">
        <v>1331</v>
      </c>
      <c r="AA92" s="191"/>
      <c r="AB92" s="191"/>
    </row>
    <row r="93" spans="1:29" ht="19.5" customHeight="1" x14ac:dyDescent="0.2">
      <c r="A93" s="276"/>
      <c r="B93" s="279"/>
      <c r="C93" s="296"/>
      <c r="D93" s="297"/>
      <c r="E93" s="311"/>
      <c r="F93" s="311"/>
      <c r="G93" s="304"/>
      <c r="H93" s="304"/>
      <c r="I93" s="307"/>
      <c r="J93" s="307"/>
      <c r="K93" s="311"/>
      <c r="L93" s="311"/>
      <c r="M93" s="265"/>
      <c r="N93" s="267"/>
      <c r="O93" s="270"/>
      <c r="P93" s="273"/>
      <c r="T93" t="s">
        <v>2289</v>
      </c>
      <c r="U93" s="316" t="s">
        <v>2286</v>
      </c>
      <c r="V93" s="316"/>
      <c r="Z93" s="214" t="s">
        <v>1331</v>
      </c>
      <c r="AA93" s="191"/>
      <c r="AB93" s="191"/>
    </row>
    <row r="94" spans="1:29" ht="19.5" customHeight="1" x14ac:dyDescent="0.2">
      <c r="A94" s="276"/>
      <c r="B94" s="279"/>
      <c r="C94" s="296"/>
      <c r="D94" s="297"/>
      <c r="E94" s="311"/>
      <c r="F94" s="311"/>
      <c r="G94" s="304"/>
      <c r="H94" s="304"/>
      <c r="I94" s="307"/>
      <c r="J94" s="307"/>
      <c r="K94" s="311"/>
      <c r="L94" s="311"/>
      <c r="M94" s="265"/>
      <c r="N94" s="267"/>
      <c r="O94" s="270"/>
      <c r="P94" s="273"/>
      <c r="T94" t="s">
        <v>2290</v>
      </c>
      <c r="U94" s="316" t="s">
        <v>2287</v>
      </c>
      <c r="V94" s="316"/>
    </row>
    <row r="95" spans="1:29" ht="19.5" customHeight="1" x14ac:dyDescent="0.2">
      <c r="A95" s="276"/>
      <c r="B95" s="279"/>
      <c r="C95" s="296"/>
      <c r="D95" s="297"/>
      <c r="E95" s="311"/>
      <c r="F95" s="311"/>
      <c r="G95" s="304"/>
      <c r="H95" s="304"/>
      <c r="I95" s="307"/>
      <c r="J95" s="307"/>
      <c r="K95" s="311"/>
      <c r="L95" s="311"/>
      <c r="M95" s="265"/>
      <c r="N95" s="267"/>
      <c r="O95" s="270"/>
      <c r="P95" s="273"/>
      <c r="R95" s="34"/>
      <c r="T95" t="s">
        <v>2291</v>
      </c>
      <c r="U95" s="316" t="s">
        <v>2288</v>
      </c>
      <c r="V95" s="316"/>
    </row>
    <row r="96" spans="1:29" ht="19.5" customHeight="1" x14ac:dyDescent="0.2">
      <c r="A96" s="276"/>
      <c r="B96" s="279"/>
      <c r="C96" s="296"/>
      <c r="D96" s="297"/>
      <c r="E96" s="311"/>
      <c r="F96" s="311"/>
      <c r="G96" s="304"/>
      <c r="H96" s="304"/>
      <c r="I96" s="307"/>
      <c r="J96" s="307"/>
      <c r="K96" s="311"/>
      <c r="L96" s="311"/>
      <c r="M96" s="265"/>
      <c r="N96" s="267"/>
      <c r="O96" s="270"/>
      <c r="P96" s="273"/>
      <c r="R96" t="s">
        <v>2294</v>
      </c>
      <c r="S96" s="34" t="s">
        <v>33</v>
      </c>
    </row>
    <row r="97" spans="1:28" ht="19.5" customHeight="1" x14ac:dyDescent="0.2">
      <c r="A97" s="276"/>
      <c r="B97" s="279"/>
      <c r="C97" s="296"/>
      <c r="D97" s="297"/>
      <c r="E97" s="311"/>
      <c r="F97" s="311"/>
      <c r="G97" s="304"/>
      <c r="H97" s="304"/>
      <c r="I97" s="307"/>
      <c r="J97" s="307"/>
      <c r="K97" s="311"/>
      <c r="L97" s="311"/>
      <c r="M97" s="265"/>
      <c r="N97" s="267"/>
      <c r="O97" s="270"/>
      <c r="P97" s="273"/>
      <c r="S97" s="34" t="s">
        <v>2295</v>
      </c>
      <c r="V97" s="202" t="s">
        <v>182</v>
      </c>
    </row>
    <row r="98" spans="1:28" ht="19.5" customHeight="1" x14ac:dyDescent="0.2">
      <c r="A98" s="276"/>
      <c r="B98" s="279"/>
      <c r="C98" s="296"/>
      <c r="D98" s="297"/>
      <c r="E98" s="311"/>
      <c r="F98" s="311"/>
      <c r="G98" s="304"/>
      <c r="H98" s="304"/>
      <c r="I98" s="307"/>
      <c r="J98" s="307"/>
      <c r="K98" s="311"/>
      <c r="L98" s="311"/>
      <c r="M98" s="265"/>
      <c r="N98" s="267"/>
      <c r="O98" s="270"/>
      <c r="P98" s="273"/>
      <c r="R98" s="34" t="s">
        <v>300</v>
      </c>
      <c r="S98" s="34" t="s">
        <v>25</v>
      </c>
      <c r="V98" s="34"/>
    </row>
    <row r="99" spans="1:28" ht="19.5" customHeight="1" x14ac:dyDescent="0.2">
      <c r="A99" s="276"/>
      <c r="B99" s="279"/>
      <c r="C99" s="296"/>
      <c r="D99" s="297"/>
      <c r="E99" s="311"/>
      <c r="F99" s="311"/>
      <c r="G99" s="304"/>
      <c r="H99" s="304"/>
      <c r="I99" s="307"/>
      <c r="J99" s="307"/>
      <c r="K99" s="311"/>
      <c r="L99" s="311"/>
      <c r="M99" s="265"/>
      <c r="N99" s="267"/>
      <c r="O99" s="270"/>
      <c r="P99" s="273"/>
      <c r="R99" s="34"/>
      <c r="S99" s="34" t="s">
        <v>299</v>
      </c>
      <c r="V99" s="34"/>
    </row>
    <row r="100" spans="1:28" ht="19.5" customHeight="1" x14ac:dyDescent="0.2">
      <c r="A100" s="276"/>
      <c r="B100" s="279"/>
      <c r="C100" s="296"/>
      <c r="D100" s="297"/>
      <c r="E100" s="311"/>
      <c r="F100" s="311"/>
      <c r="G100" s="304"/>
      <c r="H100" s="304"/>
      <c r="I100" s="307"/>
      <c r="J100" s="307"/>
      <c r="K100" s="311"/>
      <c r="L100" s="311"/>
      <c r="M100" s="265"/>
      <c r="N100" s="267"/>
      <c r="O100" s="270"/>
      <c r="P100" s="273"/>
      <c r="S100" s="34" t="s">
        <v>533</v>
      </c>
    </row>
    <row r="101" spans="1:28" ht="19.5" customHeight="1" x14ac:dyDescent="0.2">
      <c r="A101" s="276"/>
      <c r="B101" s="279"/>
      <c r="C101" s="296"/>
      <c r="D101" s="297"/>
      <c r="E101" s="311"/>
      <c r="F101" s="311"/>
      <c r="G101" s="304"/>
      <c r="H101" s="304"/>
      <c r="I101" s="307"/>
      <c r="J101" s="307"/>
      <c r="K101" s="311"/>
      <c r="L101" s="311"/>
      <c r="M101" s="265"/>
      <c r="N101" s="267"/>
      <c r="O101" s="270"/>
      <c r="P101" s="273"/>
      <c r="S101" s="34"/>
      <c r="T101" s="34" t="s">
        <v>2272</v>
      </c>
      <c r="U101" s="314" t="s">
        <v>2273</v>
      </c>
      <c r="V101" s="314"/>
      <c r="W101" s="187" t="s">
        <v>180</v>
      </c>
      <c r="X101" s="240" t="s">
        <v>694</v>
      </c>
      <c r="Y101" s="255">
        <v>1026000</v>
      </c>
      <c r="Z101" s="214" t="s">
        <v>1320</v>
      </c>
      <c r="AA101" s="191"/>
      <c r="AB101" s="191"/>
    </row>
    <row r="102" spans="1:28" ht="19.5" customHeight="1" x14ac:dyDescent="0.2">
      <c r="A102" s="276"/>
      <c r="B102" s="279"/>
      <c r="C102" s="296"/>
      <c r="D102" s="297"/>
      <c r="E102" s="311"/>
      <c r="F102" s="311"/>
      <c r="G102" s="304"/>
      <c r="H102" s="304"/>
      <c r="I102" s="307"/>
      <c r="J102" s="307"/>
      <c r="K102" s="311"/>
      <c r="L102" s="311"/>
      <c r="M102" s="265"/>
      <c r="N102" s="267"/>
      <c r="O102" s="270"/>
      <c r="P102" s="273"/>
      <c r="S102" s="34"/>
      <c r="T102" s="34"/>
      <c r="U102" s="314" t="s">
        <v>2245</v>
      </c>
      <c r="V102" s="314"/>
      <c r="W102" s="187" t="s">
        <v>180</v>
      </c>
      <c r="Y102" s="176"/>
      <c r="Z102" s="34"/>
    </row>
    <row r="103" spans="1:28" ht="19.5" customHeight="1" x14ac:dyDescent="0.2">
      <c r="A103" s="277"/>
      <c r="B103" s="280"/>
      <c r="C103" s="298"/>
      <c r="D103" s="299"/>
      <c r="E103" s="312"/>
      <c r="F103" s="312"/>
      <c r="G103" s="305"/>
      <c r="H103" s="305"/>
      <c r="I103" s="308"/>
      <c r="J103" s="308"/>
      <c r="K103" s="312"/>
      <c r="L103" s="312"/>
      <c r="M103" s="264"/>
      <c r="N103" s="268"/>
      <c r="O103" s="271"/>
      <c r="P103" s="274"/>
      <c r="Q103" s="62">
        <v>0.29166666666666669</v>
      </c>
      <c r="S103" s="34"/>
      <c r="W103" s="34"/>
    </row>
    <row r="104" spans="1:28" ht="19.5" customHeight="1" x14ac:dyDescent="0.2">
      <c r="A104" s="35" t="s">
        <v>34</v>
      </c>
      <c r="B104" s="36">
        <f>SUM(B88+1)</f>
        <v>45990</v>
      </c>
      <c r="C104" s="294"/>
      <c r="D104" s="295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</row>
    <row r="105" spans="1:28" ht="19.5" customHeight="1" x14ac:dyDescent="0.2">
      <c r="A105" s="37" t="s">
        <v>35</v>
      </c>
      <c r="B105" s="36">
        <f>SUM(B104+1)</f>
        <v>45991</v>
      </c>
      <c r="C105" s="298"/>
      <c r="D105" s="299"/>
      <c r="E105" s="312"/>
      <c r="F105" s="312"/>
      <c r="G105" s="312"/>
      <c r="H105" s="312"/>
      <c r="I105" s="312"/>
      <c r="J105" s="312"/>
      <c r="K105" s="312"/>
      <c r="L105" s="312"/>
      <c r="M105" s="312"/>
      <c r="N105" s="312"/>
      <c r="O105" s="312"/>
      <c r="P105" s="312"/>
    </row>
    <row r="106" spans="1:28" ht="30" customHeight="1" x14ac:dyDescent="0.2">
      <c r="A106" s="38"/>
      <c r="B106" s="38"/>
      <c r="C106" s="38"/>
      <c r="D106" s="38"/>
      <c r="E106" s="39"/>
      <c r="F106" s="40"/>
      <c r="G106" s="40"/>
      <c r="H106" s="38"/>
      <c r="I106" s="38"/>
      <c r="J106" s="38"/>
      <c r="K106" s="41"/>
      <c r="L106" s="41"/>
      <c r="M106" s="41"/>
      <c r="N106" s="38"/>
    </row>
    <row r="107" spans="1:28" ht="30.75" customHeight="1" x14ac:dyDescent="0.2">
      <c r="A107" s="38"/>
      <c r="B107" s="38"/>
      <c r="C107" s="38"/>
      <c r="D107" s="38"/>
      <c r="F107" s="38"/>
      <c r="G107" s="38"/>
      <c r="H107" s="38"/>
      <c r="I107" s="38"/>
      <c r="J107" s="281" t="s">
        <v>36</v>
      </c>
      <c r="K107" s="281"/>
      <c r="L107" s="281"/>
      <c r="M107" s="108">
        <f>SUM(M9+M34+M61+M75+M88+M104+M105)</f>
        <v>0</v>
      </c>
      <c r="N107" s="110">
        <f>SUM(N9+N34+N61+N75+N88+N104+N105)</f>
        <v>0.94652777777777808</v>
      </c>
      <c r="O107" s="109">
        <f>SUM(O9+O34+O61+O75+O88+O104+O105)</f>
        <v>0.84652777777777777</v>
      </c>
      <c r="P107" s="111">
        <f>SUM(P9+P34+P61+P75+P88+P104+P105)</f>
        <v>1.7930555555555556</v>
      </c>
    </row>
    <row r="108" spans="1:28" ht="30.75" customHeight="1" x14ac:dyDescent="0.2">
      <c r="A108" s="38"/>
      <c r="B108" s="38"/>
      <c r="C108" s="38"/>
      <c r="D108" s="38"/>
      <c r="F108" s="38"/>
      <c r="G108" s="38"/>
      <c r="H108" s="38"/>
      <c r="I108" s="38"/>
      <c r="J108" s="281" t="s">
        <v>37</v>
      </c>
      <c r="K108" s="281"/>
      <c r="L108" s="282"/>
      <c r="M108" s="42"/>
      <c r="N108" s="51">
        <f>SUM(Q9:Q105)</f>
        <v>1.4583333333333335</v>
      </c>
      <c r="O108" s="43"/>
    </row>
    <row r="109" spans="1:28" ht="30.75" customHeight="1" x14ac:dyDescent="0.2">
      <c r="A109" s="38"/>
      <c r="B109" s="38"/>
      <c r="C109" s="38"/>
      <c r="D109" s="38"/>
      <c r="F109" s="38"/>
      <c r="G109" s="38"/>
      <c r="H109" s="38"/>
      <c r="I109" s="38"/>
      <c r="J109" s="281" t="s">
        <v>38</v>
      </c>
      <c r="K109" s="281"/>
      <c r="L109" s="282"/>
      <c r="M109" s="42"/>
      <c r="N109" s="51">
        <f>SUM(P107-N108)</f>
        <v>0.33472222222222214</v>
      </c>
      <c r="O109" s="43"/>
    </row>
    <row r="110" spans="1:28" ht="30.75" customHeight="1" x14ac:dyDescent="0.2">
      <c r="A110" s="38"/>
      <c r="B110" s="38"/>
      <c r="C110" s="38"/>
      <c r="D110" s="38"/>
      <c r="F110" s="38"/>
      <c r="G110" s="38"/>
      <c r="H110" s="38"/>
      <c r="I110" s="38"/>
      <c r="J110" s="281" t="s">
        <v>39</v>
      </c>
      <c r="K110" s="281"/>
      <c r="L110" s="282"/>
      <c r="M110" s="42"/>
      <c r="N110" s="51">
        <f>'SEM47'!N41</f>
        <v>15.330555555555556</v>
      </c>
      <c r="O110" s="43"/>
    </row>
    <row r="111" spans="1:28" ht="30.75" customHeight="1" x14ac:dyDescent="0.2">
      <c r="H111" s="38"/>
      <c r="I111" s="38"/>
      <c r="J111" s="281" t="s">
        <v>40</v>
      </c>
      <c r="K111" s="281"/>
      <c r="L111" s="282"/>
      <c r="M111" s="44"/>
      <c r="N111" s="52">
        <f>N109+N110</f>
        <v>15.665277777777778</v>
      </c>
      <c r="O111" s="45"/>
    </row>
    <row r="118" spans="6:9" x14ac:dyDescent="0.2">
      <c r="F118" s="38"/>
      <c r="G118" s="38"/>
      <c r="H118" s="38"/>
      <c r="I118" s="38"/>
    </row>
    <row r="119" spans="6:9" x14ac:dyDescent="0.2">
      <c r="F119" s="38"/>
      <c r="G119" s="38"/>
      <c r="H119" s="38"/>
      <c r="I119" s="38"/>
    </row>
    <row r="120" spans="6:9" x14ac:dyDescent="0.2">
      <c r="F120" s="38"/>
      <c r="G120" s="38"/>
      <c r="H120" s="38"/>
      <c r="I120" s="38"/>
    </row>
    <row r="121" spans="6:9" x14ac:dyDescent="0.2">
      <c r="F121" s="38"/>
      <c r="G121" s="38"/>
      <c r="H121" s="38"/>
      <c r="I121" s="38"/>
    </row>
    <row r="122" spans="6:9" x14ac:dyDescent="0.2">
      <c r="F122" s="38"/>
      <c r="G122" s="38"/>
      <c r="H122" s="38"/>
      <c r="I122" s="38"/>
    </row>
    <row r="123" spans="6:9" x14ac:dyDescent="0.2">
      <c r="F123" s="38"/>
      <c r="G123" s="38"/>
      <c r="H123" s="38"/>
      <c r="I123" s="38"/>
    </row>
  </sheetData>
  <mergeCells count="109">
    <mergeCell ref="V83:W83"/>
    <mergeCell ref="V84:W84"/>
    <mergeCell ref="V85:W85"/>
    <mergeCell ref="V86:W86"/>
    <mergeCell ref="U41:V41"/>
    <mergeCell ref="C104:D105"/>
    <mergeCell ref="E104:E105"/>
    <mergeCell ref="F104:F105"/>
    <mergeCell ref="G104:G105"/>
    <mergeCell ref="H104:H105"/>
    <mergeCell ref="P104:P105"/>
    <mergeCell ref="I104:I105"/>
    <mergeCell ref="J104:J105"/>
    <mergeCell ref="K104:K105"/>
    <mergeCell ref="L104:L105"/>
    <mergeCell ref="M104:M105"/>
    <mergeCell ref="K61:K74"/>
    <mergeCell ref="K75:K87"/>
    <mergeCell ref="L61:L74"/>
    <mergeCell ref="L75:L87"/>
    <mergeCell ref="P75:P87"/>
    <mergeCell ref="O104:O105"/>
    <mergeCell ref="U92:V92"/>
    <mergeCell ref="U93:V93"/>
    <mergeCell ref="Q6:Q7"/>
    <mergeCell ref="M88:M103"/>
    <mergeCell ref="N88:N103"/>
    <mergeCell ref="O88:O103"/>
    <mergeCell ref="P88:P103"/>
    <mergeCell ref="M75:M87"/>
    <mergeCell ref="N75:N87"/>
    <mergeCell ref="P9:P33"/>
    <mergeCell ref="M61:M74"/>
    <mergeCell ref="O61:O74"/>
    <mergeCell ref="P61:P74"/>
    <mergeCell ref="N61:N74"/>
    <mergeCell ref="M34:M60"/>
    <mergeCell ref="N34:N60"/>
    <mergeCell ref="O34:O60"/>
    <mergeCell ref="O75:O87"/>
    <mergeCell ref="M9:M33"/>
    <mergeCell ref="A88:A103"/>
    <mergeCell ref="B9:B33"/>
    <mergeCell ref="B88:B103"/>
    <mergeCell ref="A9:A33"/>
    <mergeCell ref="A61:A74"/>
    <mergeCell ref="A75:A87"/>
    <mergeCell ref="B61:B74"/>
    <mergeCell ref="B75:B87"/>
    <mergeCell ref="N104:N105"/>
    <mergeCell ref="J88:J103"/>
    <mergeCell ref="C9:D33"/>
    <mergeCell ref="C61:D74"/>
    <mergeCell ref="C75:D87"/>
    <mergeCell ref="C88:D103"/>
    <mergeCell ref="E61:E74"/>
    <mergeCell ref="E75:E87"/>
    <mergeCell ref="E88:E103"/>
    <mergeCell ref="J61:J74"/>
    <mergeCell ref="J75:J87"/>
    <mergeCell ref="G61:G74"/>
    <mergeCell ref="G75:G87"/>
    <mergeCell ref="G88:G103"/>
    <mergeCell ref="H61:H74"/>
    <mergeCell ref="E9:E33"/>
    <mergeCell ref="J111:L111"/>
    <mergeCell ref="J107:L107"/>
    <mergeCell ref="J108:L108"/>
    <mergeCell ref="J109:L109"/>
    <mergeCell ref="J110:L110"/>
    <mergeCell ref="K9:K33"/>
    <mergeCell ref="F61:F74"/>
    <mergeCell ref="F75:F87"/>
    <mergeCell ref="F88:F103"/>
    <mergeCell ref="K88:K103"/>
    <mergeCell ref="L88:L103"/>
    <mergeCell ref="H75:H87"/>
    <mergeCell ref="I61:I74"/>
    <mergeCell ref="I75:I87"/>
    <mergeCell ref="I88:I103"/>
    <mergeCell ref="H88:H103"/>
    <mergeCell ref="F9:F33"/>
    <mergeCell ref="I9:I33"/>
    <mergeCell ref="G9:G33"/>
    <mergeCell ref="H9:H33"/>
    <mergeCell ref="U94:V94"/>
    <mergeCell ref="U95:V95"/>
    <mergeCell ref="U101:V101"/>
    <mergeCell ref="U102:V102"/>
    <mergeCell ref="A1:N1"/>
    <mergeCell ref="G6:H6"/>
    <mergeCell ref="I6:J6"/>
    <mergeCell ref="K6:L6"/>
    <mergeCell ref="M6:P6"/>
    <mergeCell ref="P34:P60"/>
    <mergeCell ref="U73:V73"/>
    <mergeCell ref="L9:L33"/>
    <mergeCell ref="J9:J33"/>
    <mergeCell ref="A34:A60"/>
    <mergeCell ref="B34:B60"/>
    <mergeCell ref="C34:D60"/>
    <mergeCell ref="G34:G60"/>
    <mergeCell ref="H34:H60"/>
    <mergeCell ref="I34:I60"/>
    <mergeCell ref="J34:J60"/>
    <mergeCell ref="U23:V23"/>
    <mergeCell ref="U28:V28"/>
    <mergeCell ref="O9:O33"/>
    <mergeCell ref="N9:N33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9" orientation="landscape" r:id="rId1"/>
  <headerFooter alignWithMargins="0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Feuil77">
    <pageSetUpPr fitToPage="1"/>
  </sheetPr>
  <dimension ref="A1:AC98"/>
  <sheetViews>
    <sheetView topLeftCell="C53" zoomScale="90" workbookViewId="0">
      <selection activeCell="T51" sqref="T51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4.5703125" customWidth="1"/>
    <col min="20" max="20" width="14.85546875" customWidth="1"/>
    <col min="21" max="21" width="12.85546875" customWidth="1"/>
    <col min="23" max="23" width="13.140625" customWidth="1"/>
  </cols>
  <sheetData>
    <row r="1" spans="1:28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8" ht="60.6" hidden="1" customHeight="1" x14ac:dyDescent="0.2"/>
    <row r="3" spans="1:28" s="3" customFormat="1" ht="12.75" customHeight="1" x14ac:dyDescent="0.2">
      <c r="K3" s="4"/>
      <c r="L3" s="4"/>
      <c r="M3" s="4"/>
      <c r="O3" s="5"/>
      <c r="P3" s="5"/>
      <c r="Q3" s="60"/>
    </row>
    <row r="4" spans="1:28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8" ht="39" customHeight="1" x14ac:dyDescent="0.2">
      <c r="A5" s="12" t="s">
        <v>132</v>
      </c>
      <c r="B5" s="13" t="s">
        <v>3</v>
      </c>
      <c r="C5" s="14">
        <f>SUM('SEM48'!B105+1)</f>
        <v>45992</v>
      </c>
      <c r="D5" s="15" t="s">
        <v>4</v>
      </c>
      <c r="E5" s="16">
        <f>SUM(B80)</f>
        <v>45998</v>
      </c>
      <c r="F5" s="17"/>
      <c r="G5" s="17"/>
      <c r="H5" s="17"/>
      <c r="I5" s="17"/>
      <c r="J5" s="17"/>
      <c r="K5" s="18"/>
      <c r="L5" s="18"/>
      <c r="P5" s="19"/>
    </row>
    <row r="6" spans="1:28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8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8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8" ht="19.5" customHeight="1" x14ac:dyDescent="0.2">
      <c r="A9" s="275" t="s">
        <v>20</v>
      </c>
      <c r="B9" s="278">
        <f>SUM(C5)</f>
        <v>45992</v>
      </c>
      <c r="C9" s="294" t="s">
        <v>2299</v>
      </c>
      <c r="D9" s="295"/>
      <c r="E9" s="300"/>
      <c r="F9" s="300"/>
      <c r="G9" s="303">
        <v>0.3347222222222222</v>
      </c>
      <c r="H9" s="303">
        <v>0.52083333333333337</v>
      </c>
      <c r="I9" s="306">
        <v>0</v>
      </c>
      <c r="J9" s="306">
        <v>0</v>
      </c>
      <c r="K9" s="310"/>
      <c r="L9" s="310"/>
      <c r="M9" s="263">
        <f>(F9-E9)+(L9-K9)</f>
        <v>0</v>
      </c>
      <c r="N9" s="266">
        <f>(H9-G9)</f>
        <v>0.18611111111111117</v>
      </c>
      <c r="O9" s="269">
        <f>(J9-I9)</f>
        <v>0</v>
      </c>
      <c r="P9" s="272">
        <f>SUM(M9:O21)</f>
        <v>0.18611111111111117</v>
      </c>
      <c r="R9" s="34" t="s">
        <v>55</v>
      </c>
      <c r="S9" s="34" t="s">
        <v>32</v>
      </c>
      <c r="W9" s="34"/>
    </row>
    <row r="10" spans="1:28" ht="19.5" customHeight="1" x14ac:dyDescent="0.2">
      <c r="A10" s="276"/>
      <c r="B10" s="279"/>
      <c r="C10" s="296"/>
      <c r="D10" s="297"/>
      <c r="E10" s="301"/>
      <c r="F10" s="301"/>
      <c r="G10" s="304"/>
      <c r="H10" s="304"/>
      <c r="I10" s="307"/>
      <c r="J10" s="307"/>
      <c r="K10" s="311"/>
      <c r="L10" s="311"/>
      <c r="M10" s="265"/>
      <c r="N10" s="267"/>
      <c r="O10" s="270"/>
      <c r="P10" s="273"/>
      <c r="R10" s="34"/>
      <c r="S10" s="34" t="s">
        <v>86</v>
      </c>
      <c r="W10" s="34"/>
    </row>
    <row r="11" spans="1:28" ht="19.5" customHeight="1" x14ac:dyDescent="0.2">
      <c r="A11" s="276"/>
      <c r="B11" s="279"/>
      <c r="C11" s="296"/>
      <c r="D11" s="297"/>
      <c r="E11" s="301"/>
      <c r="F11" s="301"/>
      <c r="G11" s="304"/>
      <c r="H11" s="304"/>
      <c r="I11" s="307"/>
      <c r="J11" s="307"/>
      <c r="K11" s="311"/>
      <c r="L11" s="311"/>
      <c r="M11" s="265"/>
      <c r="N11" s="267"/>
      <c r="O11" s="270"/>
      <c r="P11" s="273"/>
      <c r="R11" s="34"/>
      <c r="S11" s="34" t="s">
        <v>2296</v>
      </c>
      <c r="W11" s="34"/>
      <c r="Y11" s="202" t="s">
        <v>182</v>
      </c>
      <c r="Z11" s="214" t="s">
        <v>2297</v>
      </c>
      <c r="AA11" s="191"/>
      <c r="AB11" s="191"/>
    </row>
    <row r="12" spans="1:28" ht="19.5" customHeight="1" x14ac:dyDescent="0.2">
      <c r="A12" s="276"/>
      <c r="B12" s="279"/>
      <c r="C12" s="296"/>
      <c r="D12" s="297"/>
      <c r="E12" s="301"/>
      <c r="F12" s="301"/>
      <c r="G12" s="304"/>
      <c r="H12" s="304"/>
      <c r="I12" s="307"/>
      <c r="J12" s="307"/>
      <c r="K12" s="311"/>
      <c r="L12" s="311"/>
      <c r="M12" s="265"/>
      <c r="N12" s="267"/>
      <c r="O12" s="270"/>
      <c r="P12" s="273"/>
      <c r="R12" s="34" t="s">
        <v>300</v>
      </c>
      <c r="S12" s="34" t="s">
        <v>32</v>
      </c>
      <c r="W12" s="34"/>
    </row>
    <row r="13" spans="1:28" ht="19.5" customHeight="1" x14ac:dyDescent="0.2">
      <c r="A13" s="276"/>
      <c r="B13" s="279"/>
      <c r="C13" s="296"/>
      <c r="D13" s="297"/>
      <c r="E13" s="301"/>
      <c r="F13" s="301"/>
      <c r="G13" s="304"/>
      <c r="H13" s="304"/>
      <c r="I13" s="307"/>
      <c r="J13" s="307"/>
      <c r="K13" s="311"/>
      <c r="L13" s="311"/>
      <c r="M13" s="265"/>
      <c r="N13" s="267"/>
      <c r="O13" s="270"/>
      <c r="P13" s="273"/>
      <c r="S13" s="34" t="s">
        <v>299</v>
      </c>
      <c r="W13" s="34"/>
    </row>
    <row r="14" spans="1:28" ht="19.5" customHeight="1" x14ac:dyDescent="0.2">
      <c r="A14" s="276"/>
      <c r="B14" s="279"/>
      <c r="C14" s="296"/>
      <c r="D14" s="297"/>
      <c r="E14" s="301"/>
      <c r="F14" s="30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S14" s="34" t="s">
        <v>2298</v>
      </c>
      <c r="W14" s="34"/>
      <c r="X14" s="202" t="s">
        <v>182</v>
      </c>
      <c r="Y14" s="214" t="s">
        <v>2300</v>
      </c>
      <c r="Z14" s="191"/>
      <c r="AA14" s="191"/>
    </row>
    <row r="15" spans="1:28" ht="19.5" customHeight="1" x14ac:dyDescent="0.2">
      <c r="A15" s="276"/>
      <c r="B15" s="279"/>
      <c r="C15" s="296"/>
      <c r="D15" s="297"/>
      <c r="E15" s="301"/>
      <c r="F15" s="301"/>
      <c r="G15" s="304"/>
      <c r="H15" s="304"/>
      <c r="I15" s="307"/>
      <c r="J15" s="307"/>
      <c r="K15" s="311"/>
      <c r="L15" s="311"/>
      <c r="M15" s="265"/>
      <c r="N15" s="267"/>
      <c r="O15" s="270"/>
      <c r="P15" s="273"/>
      <c r="R15" t="s">
        <v>1423</v>
      </c>
      <c r="S15" s="34" t="s">
        <v>43</v>
      </c>
      <c r="W15" s="34"/>
    </row>
    <row r="16" spans="1:28" ht="19.5" customHeight="1" x14ac:dyDescent="0.2">
      <c r="A16" s="276"/>
      <c r="B16" s="279"/>
      <c r="C16" s="296"/>
      <c r="D16" s="297"/>
      <c r="E16" s="301"/>
      <c r="F16" s="301"/>
      <c r="G16" s="304"/>
      <c r="H16" s="304"/>
      <c r="I16" s="307"/>
      <c r="J16" s="307"/>
      <c r="K16" s="311"/>
      <c r="L16" s="311"/>
      <c r="M16" s="265"/>
      <c r="N16" s="267"/>
      <c r="O16" s="270"/>
      <c r="P16" s="273"/>
      <c r="S16" s="34" t="s">
        <v>1553</v>
      </c>
      <c r="W16" s="34"/>
    </row>
    <row r="17" spans="1:29" ht="19.5" customHeight="1" x14ac:dyDescent="0.2">
      <c r="A17" s="276"/>
      <c r="B17" s="279"/>
      <c r="C17" s="296"/>
      <c r="D17" s="297"/>
      <c r="E17" s="301"/>
      <c r="F17" s="301"/>
      <c r="G17" s="304"/>
      <c r="H17" s="304"/>
      <c r="I17" s="307"/>
      <c r="J17" s="307"/>
      <c r="K17" s="311"/>
      <c r="L17" s="311"/>
      <c r="M17" s="265"/>
      <c r="N17" s="267"/>
      <c r="O17" s="270"/>
      <c r="P17" s="273"/>
      <c r="S17" s="34" t="s">
        <v>528</v>
      </c>
      <c r="W17" s="34"/>
    </row>
    <row r="18" spans="1:29" ht="19.5" customHeight="1" x14ac:dyDescent="0.2">
      <c r="A18" s="276"/>
      <c r="B18" s="279"/>
      <c r="C18" s="296"/>
      <c r="D18" s="297"/>
      <c r="E18" s="301"/>
      <c r="F18" s="30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S18" s="34"/>
      <c r="T18" t="s">
        <v>413</v>
      </c>
      <c r="U18" s="316" t="s">
        <v>1893</v>
      </c>
      <c r="V18" s="316"/>
      <c r="W18" s="187" t="s">
        <v>180</v>
      </c>
      <c r="X18" s="240" t="s">
        <v>694</v>
      </c>
      <c r="Y18" s="255">
        <v>1024071</v>
      </c>
    </row>
    <row r="19" spans="1:29" ht="19.5" customHeight="1" x14ac:dyDescent="0.2">
      <c r="A19" s="276"/>
      <c r="B19" s="279"/>
      <c r="C19" s="296"/>
      <c r="D19" s="297"/>
      <c r="E19" s="301"/>
      <c r="F19" s="301"/>
      <c r="G19" s="304"/>
      <c r="H19" s="304"/>
      <c r="I19" s="307"/>
      <c r="J19" s="307"/>
      <c r="K19" s="311"/>
      <c r="L19" s="311"/>
      <c r="M19" s="265"/>
      <c r="N19" s="267"/>
      <c r="O19" s="270"/>
      <c r="P19" s="273"/>
      <c r="S19" s="34"/>
      <c r="T19" t="s">
        <v>204</v>
      </c>
      <c r="U19" s="313">
        <v>3303012168501</v>
      </c>
      <c r="V19" s="313"/>
      <c r="W19" s="34"/>
    </row>
    <row r="20" spans="1:29" ht="19.5" customHeight="1" x14ac:dyDescent="0.2">
      <c r="A20" s="276"/>
      <c r="B20" s="279"/>
      <c r="C20" s="296"/>
      <c r="D20" s="297"/>
      <c r="E20" s="301"/>
      <c r="F20" s="301"/>
      <c r="G20" s="304"/>
      <c r="H20" s="304"/>
      <c r="I20" s="307"/>
      <c r="J20" s="307"/>
      <c r="K20" s="311"/>
      <c r="L20" s="311"/>
      <c r="M20" s="265"/>
      <c r="N20" s="267"/>
      <c r="O20" s="270"/>
      <c r="P20" s="273"/>
      <c r="S20" s="34"/>
      <c r="W20" s="34"/>
    </row>
    <row r="21" spans="1:29" ht="19.5" customHeight="1" x14ac:dyDescent="0.2">
      <c r="A21" s="277"/>
      <c r="B21" s="280"/>
      <c r="C21" s="298"/>
      <c r="D21" s="299"/>
      <c r="E21" s="302"/>
      <c r="F21" s="302"/>
      <c r="G21" s="305"/>
      <c r="H21" s="305"/>
      <c r="I21" s="308"/>
      <c r="J21" s="308"/>
      <c r="K21" s="312"/>
      <c r="L21" s="312"/>
      <c r="M21" s="264"/>
      <c r="N21" s="268"/>
      <c r="O21" s="271"/>
      <c r="P21" s="274"/>
      <c r="Q21" s="62">
        <v>0.29166666666666669</v>
      </c>
      <c r="R21" s="34"/>
      <c r="S21" s="34"/>
    </row>
    <row r="22" spans="1:29" ht="19.5" customHeight="1" x14ac:dyDescent="0.2">
      <c r="A22" s="275" t="s">
        <v>22</v>
      </c>
      <c r="B22" s="278">
        <f>SUM(B9+1)</f>
        <v>45993</v>
      </c>
      <c r="C22" s="294" t="s">
        <v>2307</v>
      </c>
      <c r="D22" s="295"/>
      <c r="E22" s="300"/>
      <c r="F22" s="300"/>
      <c r="G22" s="303">
        <v>0.3215277777777778</v>
      </c>
      <c r="H22" s="303">
        <v>0.52083333333333337</v>
      </c>
      <c r="I22" s="306">
        <v>0.55208333333333337</v>
      </c>
      <c r="J22" s="306">
        <v>0.7583333333333333</v>
      </c>
      <c r="K22" s="300"/>
      <c r="L22" s="300"/>
      <c r="M22" s="263">
        <f>(F37-E37)+(L37-K37)</f>
        <v>0</v>
      </c>
      <c r="N22" s="266">
        <f>(H22-G22)</f>
        <v>0.19930555555555557</v>
      </c>
      <c r="O22" s="269">
        <f>(J22-I22)</f>
        <v>0.20624999999999993</v>
      </c>
      <c r="P22" s="272">
        <f>SUM(M22:O37)</f>
        <v>0.4055555555555555</v>
      </c>
      <c r="R22" t="s">
        <v>1423</v>
      </c>
      <c r="S22" s="34" t="s">
        <v>25</v>
      </c>
      <c r="W22" s="34"/>
    </row>
    <row r="23" spans="1:29" ht="19.5" customHeight="1" x14ac:dyDescent="0.2">
      <c r="A23" s="276"/>
      <c r="B23" s="279"/>
      <c r="C23" s="296"/>
      <c r="D23" s="297"/>
      <c r="E23" s="301"/>
      <c r="F23" s="301"/>
      <c r="G23" s="304"/>
      <c r="H23" s="304"/>
      <c r="I23" s="307"/>
      <c r="J23" s="307"/>
      <c r="K23" s="301"/>
      <c r="L23" s="301"/>
      <c r="M23" s="265"/>
      <c r="N23" s="267"/>
      <c r="O23" s="270"/>
      <c r="P23" s="273"/>
      <c r="S23" s="34" t="s">
        <v>1553</v>
      </c>
      <c r="W23" s="34"/>
      <c r="Z23" s="1"/>
    </row>
    <row r="24" spans="1:29" ht="19.5" customHeight="1" x14ac:dyDescent="0.2">
      <c r="A24" s="276"/>
      <c r="B24" s="279"/>
      <c r="C24" s="296"/>
      <c r="D24" s="297"/>
      <c r="E24" s="301"/>
      <c r="F24" s="301"/>
      <c r="G24" s="304"/>
      <c r="H24" s="304"/>
      <c r="I24" s="307"/>
      <c r="J24" s="307"/>
      <c r="K24" s="301"/>
      <c r="L24" s="301"/>
      <c r="M24" s="265"/>
      <c r="N24" s="267"/>
      <c r="O24" s="270"/>
      <c r="P24" s="273"/>
      <c r="S24" s="34" t="s">
        <v>528</v>
      </c>
      <c r="W24" s="34"/>
      <c r="Z24" s="1"/>
    </row>
    <row r="25" spans="1:29" ht="19.5" customHeight="1" x14ac:dyDescent="0.2">
      <c r="A25" s="276"/>
      <c r="B25" s="279"/>
      <c r="C25" s="296"/>
      <c r="D25" s="297"/>
      <c r="E25" s="301"/>
      <c r="F25" s="301"/>
      <c r="G25" s="304"/>
      <c r="H25" s="304"/>
      <c r="I25" s="307"/>
      <c r="J25" s="307"/>
      <c r="K25" s="301"/>
      <c r="L25" s="301"/>
      <c r="M25" s="265"/>
      <c r="N25" s="267"/>
      <c r="O25" s="270"/>
      <c r="P25" s="273"/>
      <c r="S25" s="34"/>
      <c r="T25" t="s">
        <v>413</v>
      </c>
      <c r="U25" s="316" t="s">
        <v>1893</v>
      </c>
      <c r="V25" s="316"/>
      <c r="W25" s="202" t="s">
        <v>182</v>
      </c>
      <c r="X25" s="240" t="s">
        <v>694</v>
      </c>
      <c r="Y25" s="255">
        <v>1026120</v>
      </c>
      <c r="Z25" s="214" t="s">
        <v>2092</v>
      </c>
      <c r="AA25" s="191"/>
      <c r="AB25" s="191"/>
      <c r="AC25" s="191"/>
    </row>
    <row r="26" spans="1:29" ht="19.5" customHeight="1" x14ac:dyDescent="0.2">
      <c r="A26" s="276"/>
      <c r="B26" s="279"/>
      <c r="C26" s="296"/>
      <c r="D26" s="297"/>
      <c r="E26" s="301"/>
      <c r="F26" s="301"/>
      <c r="G26" s="304"/>
      <c r="H26" s="304"/>
      <c r="I26" s="307"/>
      <c r="J26" s="307"/>
      <c r="K26" s="301"/>
      <c r="L26" s="301"/>
      <c r="M26" s="265"/>
      <c r="N26" s="267"/>
      <c r="O26" s="270"/>
      <c r="P26" s="273"/>
      <c r="S26" s="34"/>
      <c r="T26" s="34" t="s">
        <v>204</v>
      </c>
      <c r="U26" s="313">
        <v>3303012168501</v>
      </c>
      <c r="V26" s="313"/>
      <c r="W26" s="187" t="s">
        <v>180</v>
      </c>
      <c r="X26" s="240" t="s">
        <v>694</v>
      </c>
      <c r="Y26" s="255"/>
      <c r="Z26" s="34"/>
    </row>
    <row r="27" spans="1:29" ht="19.5" customHeight="1" x14ac:dyDescent="0.2">
      <c r="A27" s="276"/>
      <c r="B27" s="279"/>
      <c r="C27" s="296"/>
      <c r="D27" s="297"/>
      <c r="E27" s="301"/>
      <c r="F27" s="301"/>
      <c r="G27" s="304"/>
      <c r="H27" s="304"/>
      <c r="I27" s="307"/>
      <c r="J27" s="307"/>
      <c r="K27" s="301"/>
      <c r="L27" s="301"/>
      <c r="M27" s="265"/>
      <c r="N27" s="267"/>
      <c r="O27" s="270"/>
      <c r="P27" s="273"/>
      <c r="R27" s="34" t="s">
        <v>1801</v>
      </c>
      <c r="S27" s="34" t="s">
        <v>24</v>
      </c>
      <c r="T27" s="34"/>
      <c r="U27" s="213"/>
      <c r="V27" s="213"/>
      <c r="Y27" s="176"/>
      <c r="Z27" s="34"/>
    </row>
    <row r="28" spans="1:29" ht="19.5" customHeight="1" x14ac:dyDescent="0.2">
      <c r="A28" s="276"/>
      <c r="B28" s="279"/>
      <c r="C28" s="296"/>
      <c r="D28" s="297"/>
      <c r="E28" s="301"/>
      <c r="F28" s="301"/>
      <c r="G28" s="304"/>
      <c r="H28" s="304"/>
      <c r="I28" s="307"/>
      <c r="J28" s="307"/>
      <c r="K28" s="301"/>
      <c r="L28" s="301"/>
      <c r="M28" s="265"/>
      <c r="N28" s="267"/>
      <c r="O28" s="270"/>
      <c r="P28" s="273"/>
      <c r="S28" s="34" t="s">
        <v>2306</v>
      </c>
      <c r="T28" s="34"/>
      <c r="U28" s="213"/>
      <c r="V28" s="213"/>
      <c r="Y28" s="176"/>
      <c r="Z28" s="34"/>
    </row>
    <row r="29" spans="1:29" ht="19.5" customHeight="1" x14ac:dyDescent="0.2">
      <c r="A29" s="276"/>
      <c r="B29" s="279"/>
      <c r="C29" s="296"/>
      <c r="D29" s="297"/>
      <c r="E29" s="301"/>
      <c r="F29" s="301"/>
      <c r="G29" s="304"/>
      <c r="H29" s="304"/>
      <c r="I29" s="307"/>
      <c r="J29" s="307"/>
      <c r="K29" s="301"/>
      <c r="L29" s="301"/>
      <c r="M29" s="265"/>
      <c r="N29" s="267"/>
      <c r="O29" s="270"/>
      <c r="P29" s="273"/>
      <c r="S29" s="34" t="s">
        <v>2305</v>
      </c>
      <c r="T29" s="34"/>
      <c r="U29" s="213"/>
      <c r="V29" s="213"/>
      <c r="X29" s="202" t="s">
        <v>182</v>
      </c>
      <c r="Y29" s="176"/>
      <c r="Z29" s="34"/>
    </row>
    <row r="30" spans="1:29" ht="19.5" customHeight="1" x14ac:dyDescent="0.2">
      <c r="A30" s="276"/>
      <c r="B30" s="279"/>
      <c r="C30" s="296"/>
      <c r="D30" s="297"/>
      <c r="E30" s="301"/>
      <c r="F30" s="301"/>
      <c r="G30" s="304"/>
      <c r="H30" s="304"/>
      <c r="I30" s="307"/>
      <c r="J30" s="307"/>
      <c r="K30" s="301"/>
      <c r="L30" s="301"/>
      <c r="M30" s="265"/>
      <c r="N30" s="267"/>
      <c r="O30" s="270"/>
      <c r="P30" s="273"/>
      <c r="S30" s="34"/>
      <c r="T30" s="34"/>
      <c r="U30" s="213"/>
      <c r="V30" s="213"/>
      <c r="Y30" s="176"/>
      <c r="Z30" s="34"/>
    </row>
    <row r="31" spans="1:29" ht="19.5" customHeight="1" x14ac:dyDescent="0.2">
      <c r="A31" s="276"/>
      <c r="B31" s="279"/>
      <c r="C31" s="296"/>
      <c r="D31" s="297"/>
      <c r="E31" s="301"/>
      <c r="F31" s="301"/>
      <c r="G31" s="304"/>
      <c r="H31" s="304"/>
      <c r="I31" s="307"/>
      <c r="J31" s="307"/>
      <c r="K31" s="301"/>
      <c r="L31" s="301"/>
      <c r="M31" s="265"/>
      <c r="N31" s="267"/>
      <c r="O31" s="270"/>
      <c r="P31" s="273"/>
      <c r="R31" s="34" t="s">
        <v>300</v>
      </c>
      <c r="S31" s="34" t="s">
        <v>23</v>
      </c>
      <c r="W31" s="34"/>
      <c r="Z31" s="1"/>
    </row>
    <row r="32" spans="1:29" ht="19.5" customHeight="1" x14ac:dyDescent="0.2">
      <c r="A32" s="276"/>
      <c r="B32" s="279"/>
      <c r="C32" s="296"/>
      <c r="D32" s="297"/>
      <c r="E32" s="301"/>
      <c r="F32" s="301"/>
      <c r="G32" s="304"/>
      <c r="H32" s="304"/>
      <c r="I32" s="307"/>
      <c r="J32" s="307"/>
      <c r="K32" s="301"/>
      <c r="L32" s="301"/>
      <c r="M32" s="265"/>
      <c r="N32" s="267"/>
      <c r="O32" s="270"/>
      <c r="P32" s="273"/>
      <c r="R32" s="34"/>
      <c r="S32" s="34" t="s">
        <v>299</v>
      </c>
      <c r="W32" s="34"/>
      <c r="Z32" s="1"/>
    </row>
    <row r="33" spans="1:28" ht="19.5" customHeight="1" x14ac:dyDescent="0.2">
      <c r="A33" s="276"/>
      <c r="B33" s="279"/>
      <c r="C33" s="296"/>
      <c r="D33" s="297"/>
      <c r="E33" s="301"/>
      <c r="F33" s="301"/>
      <c r="G33" s="304"/>
      <c r="H33" s="304"/>
      <c r="I33" s="307"/>
      <c r="J33" s="307"/>
      <c r="K33" s="301"/>
      <c r="L33" s="301"/>
      <c r="M33" s="265"/>
      <c r="N33" s="267"/>
      <c r="O33" s="270"/>
      <c r="P33" s="273"/>
      <c r="R33" s="34"/>
      <c r="S33" s="34" t="s">
        <v>772</v>
      </c>
      <c r="W33" s="168"/>
      <c r="Z33" s="1"/>
    </row>
    <row r="34" spans="1:28" ht="19.5" customHeight="1" x14ac:dyDescent="0.2">
      <c r="A34" s="276"/>
      <c r="B34" s="279"/>
      <c r="C34" s="296"/>
      <c r="D34" s="297"/>
      <c r="E34" s="301"/>
      <c r="F34" s="301"/>
      <c r="G34" s="304"/>
      <c r="H34" s="304"/>
      <c r="I34" s="307"/>
      <c r="J34" s="307"/>
      <c r="K34" s="301"/>
      <c r="L34" s="301"/>
      <c r="M34" s="265"/>
      <c r="N34" s="267"/>
      <c r="O34" s="270"/>
      <c r="P34" s="273"/>
      <c r="R34" s="34"/>
      <c r="S34" s="34"/>
      <c r="T34" t="s">
        <v>2303</v>
      </c>
      <c r="U34" s="316" t="s">
        <v>2301</v>
      </c>
      <c r="V34" s="316"/>
      <c r="W34" s="187" t="s">
        <v>180</v>
      </c>
      <c r="X34" s="240" t="s">
        <v>694</v>
      </c>
      <c r="Y34" s="255">
        <v>1026124</v>
      </c>
      <c r="Z34" s="34"/>
    </row>
    <row r="35" spans="1:28" ht="19.5" customHeight="1" x14ac:dyDescent="0.2">
      <c r="A35" s="276"/>
      <c r="B35" s="279"/>
      <c r="C35" s="296"/>
      <c r="D35" s="297"/>
      <c r="E35" s="301"/>
      <c r="F35" s="301"/>
      <c r="G35" s="304"/>
      <c r="H35" s="304"/>
      <c r="I35" s="307"/>
      <c r="J35" s="307"/>
      <c r="K35" s="301"/>
      <c r="L35" s="301"/>
      <c r="M35" s="265"/>
      <c r="N35" s="267"/>
      <c r="O35" s="270"/>
      <c r="P35" s="273"/>
      <c r="R35" s="34"/>
      <c r="S35" s="34"/>
      <c r="T35" s="34" t="s">
        <v>2304</v>
      </c>
      <c r="U35" s="316" t="s">
        <v>2302</v>
      </c>
      <c r="V35" s="316"/>
      <c r="W35" s="187" t="s">
        <v>180</v>
      </c>
      <c r="X35" s="240" t="s">
        <v>694</v>
      </c>
      <c r="Y35" s="255">
        <v>1026124</v>
      </c>
      <c r="Z35" s="1"/>
    </row>
    <row r="36" spans="1:28" ht="19.5" customHeight="1" x14ac:dyDescent="0.2">
      <c r="A36" s="276"/>
      <c r="B36" s="279"/>
      <c r="C36" s="296"/>
      <c r="D36" s="297"/>
      <c r="E36" s="301"/>
      <c r="F36" s="301"/>
      <c r="G36" s="304"/>
      <c r="H36" s="304"/>
      <c r="I36" s="307"/>
      <c r="J36" s="307"/>
      <c r="K36" s="301"/>
      <c r="L36" s="301"/>
      <c r="M36" s="265"/>
      <c r="N36" s="267"/>
      <c r="O36" s="270"/>
      <c r="P36" s="273"/>
      <c r="R36" s="34"/>
      <c r="S36" s="34"/>
      <c r="W36" s="168"/>
      <c r="Z36" s="1"/>
    </row>
    <row r="37" spans="1:28" ht="19.5" customHeight="1" x14ac:dyDescent="0.2">
      <c r="A37" s="277"/>
      <c r="B37" s="280"/>
      <c r="C37" s="298"/>
      <c r="D37" s="299"/>
      <c r="E37" s="302"/>
      <c r="F37" s="302"/>
      <c r="G37" s="305"/>
      <c r="H37" s="305"/>
      <c r="I37" s="308"/>
      <c r="J37" s="308"/>
      <c r="K37" s="302"/>
      <c r="L37" s="302"/>
      <c r="M37" s="264"/>
      <c r="N37" s="268"/>
      <c r="O37" s="271"/>
      <c r="P37" s="274"/>
      <c r="Q37" s="62">
        <v>0.29166666666666669</v>
      </c>
      <c r="R37" s="34"/>
      <c r="S37" s="34"/>
    </row>
    <row r="38" spans="1:28" ht="19.5" customHeight="1" x14ac:dyDescent="0.2">
      <c r="A38" s="275" t="s">
        <v>26</v>
      </c>
      <c r="B38" s="278">
        <f>SUM(B22+1)</f>
        <v>45994</v>
      </c>
      <c r="C38" s="294" t="s">
        <v>1468</v>
      </c>
      <c r="D38" s="295"/>
      <c r="E38" s="300"/>
      <c r="F38" s="300"/>
      <c r="G38" s="303">
        <v>0.30277777777777776</v>
      </c>
      <c r="H38" s="303">
        <v>0.5</v>
      </c>
      <c r="I38" s="306">
        <v>0.5625</v>
      </c>
      <c r="J38" s="306">
        <v>0.75</v>
      </c>
      <c r="K38" s="300"/>
      <c r="L38" s="300"/>
      <c r="M38" s="263">
        <f>(F43-E43)+(L43-K43)</f>
        <v>0</v>
      </c>
      <c r="N38" s="266">
        <f>(H38-G38)</f>
        <v>0.19722222222222224</v>
      </c>
      <c r="O38" s="269">
        <f>(J38-I38)</f>
        <v>0.1875</v>
      </c>
      <c r="P38" s="272">
        <f>SUM(M38:O43)</f>
        <v>0.38472222222222224</v>
      </c>
      <c r="R38" s="34" t="s">
        <v>300</v>
      </c>
      <c r="S38" s="34" t="s">
        <v>42</v>
      </c>
      <c r="W38" s="34"/>
    </row>
    <row r="39" spans="1:28" ht="19.5" customHeight="1" x14ac:dyDescent="0.2">
      <c r="A39" s="276"/>
      <c r="B39" s="279"/>
      <c r="C39" s="296"/>
      <c r="D39" s="297"/>
      <c r="E39" s="301"/>
      <c r="F39" s="301"/>
      <c r="G39" s="304"/>
      <c r="H39" s="304"/>
      <c r="I39" s="307"/>
      <c r="J39" s="307"/>
      <c r="K39" s="301"/>
      <c r="L39" s="301"/>
      <c r="M39" s="265"/>
      <c r="N39" s="267"/>
      <c r="O39" s="270"/>
      <c r="P39" s="273"/>
      <c r="R39" s="34"/>
      <c r="S39" s="34" t="s">
        <v>299</v>
      </c>
      <c r="W39" s="34"/>
    </row>
    <row r="40" spans="1:28" ht="19.5" customHeight="1" x14ac:dyDescent="0.2">
      <c r="A40" s="276"/>
      <c r="B40" s="279"/>
      <c r="C40" s="296"/>
      <c r="D40" s="297"/>
      <c r="E40" s="301"/>
      <c r="F40" s="301"/>
      <c r="G40" s="304"/>
      <c r="H40" s="304"/>
      <c r="I40" s="307"/>
      <c r="J40" s="307"/>
      <c r="K40" s="301"/>
      <c r="L40" s="301"/>
      <c r="M40" s="265"/>
      <c r="N40" s="267"/>
      <c r="O40" s="270"/>
      <c r="P40" s="273"/>
      <c r="R40" s="34"/>
      <c r="S40" s="34" t="s">
        <v>772</v>
      </c>
      <c r="W40" s="168"/>
    </row>
    <row r="41" spans="1:28" ht="19.5" customHeight="1" x14ac:dyDescent="0.2">
      <c r="A41" s="276"/>
      <c r="B41" s="279"/>
      <c r="C41" s="296"/>
      <c r="D41" s="297"/>
      <c r="E41" s="301"/>
      <c r="F41" s="301"/>
      <c r="G41" s="304"/>
      <c r="H41" s="304"/>
      <c r="I41" s="307"/>
      <c r="J41" s="307"/>
      <c r="K41" s="301"/>
      <c r="L41" s="301"/>
      <c r="M41" s="265"/>
      <c r="N41" s="267"/>
      <c r="O41" s="270"/>
      <c r="P41" s="273"/>
      <c r="R41" s="34"/>
      <c r="S41" s="34"/>
      <c r="T41" t="s">
        <v>2303</v>
      </c>
      <c r="U41" s="316" t="s">
        <v>2301</v>
      </c>
      <c r="V41" s="316"/>
      <c r="W41" s="187" t="s">
        <v>180</v>
      </c>
      <c r="X41" s="240" t="s">
        <v>694</v>
      </c>
      <c r="Y41" s="255">
        <v>1026124</v>
      </c>
    </row>
    <row r="42" spans="1:28" ht="19.5" customHeight="1" x14ac:dyDescent="0.2">
      <c r="A42" s="276"/>
      <c r="B42" s="279"/>
      <c r="C42" s="296"/>
      <c r="D42" s="297"/>
      <c r="E42" s="301"/>
      <c r="F42" s="301"/>
      <c r="G42" s="304"/>
      <c r="H42" s="304"/>
      <c r="I42" s="307"/>
      <c r="J42" s="307"/>
      <c r="K42" s="301"/>
      <c r="L42" s="301"/>
      <c r="M42" s="265"/>
      <c r="N42" s="267"/>
      <c r="O42" s="270"/>
      <c r="P42" s="273"/>
      <c r="R42" s="34"/>
      <c r="S42" s="34"/>
      <c r="T42" s="34" t="s">
        <v>2304</v>
      </c>
      <c r="U42" s="316" t="s">
        <v>2302</v>
      </c>
      <c r="V42" s="316"/>
      <c r="W42" s="187" t="s">
        <v>180</v>
      </c>
      <c r="X42" s="240" t="s">
        <v>694</v>
      </c>
      <c r="Y42" s="255">
        <v>1026124</v>
      </c>
    </row>
    <row r="43" spans="1:28" ht="19.5" customHeight="1" x14ac:dyDescent="0.2">
      <c r="A43" s="277"/>
      <c r="B43" s="280"/>
      <c r="C43" s="298"/>
      <c r="D43" s="299"/>
      <c r="E43" s="302"/>
      <c r="F43" s="302"/>
      <c r="G43" s="305"/>
      <c r="H43" s="305"/>
      <c r="I43" s="308"/>
      <c r="J43" s="308"/>
      <c r="K43" s="302"/>
      <c r="L43" s="302"/>
      <c r="M43" s="264"/>
      <c r="N43" s="268"/>
      <c r="O43" s="271"/>
      <c r="P43" s="274"/>
      <c r="Q43" s="62">
        <v>0.29166666666666669</v>
      </c>
      <c r="S43" s="34"/>
    </row>
    <row r="44" spans="1:28" ht="19.5" customHeight="1" x14ac:dyDescent="0.2">
      <c r="A44" s="275" t="s">
        <v>30</v>
      </c>
      <c r="B44" s="278">
        <f>SUM(B38+1)</f>
        <v>45995</v>
      </c>
      <c r="C44" s="294" t="s">
        <v>2309</v>
      </c>
      <c r="D44" s="295"/>
      <c r="E44" s="300"/>
      <c r="F44" s="300"/>
      <c r="G44" s="303">
        <v>0.36388888888888887</v>
      </c>
      <c r="H44" s="303">
        <v>0.52083333333333337</v>
      </c>
      <c r="I44" s="306">
        <v>0.56944444444444442</v>
      </c>
      <c r="J44" s="306">
        <v>0.73819444444444449</v>
      </c>
      <c r="K44" s="310"/>
      <c r="L44" s="310"/>
      <c r="M44" s="263">
        <f>(F44-E44)+(L44-K44)</f>
        <v>0</v>
      </c>
      <c r="N44" s="266">
        <f>(H44-G44)</f>
        <v>0.1569444444444445</v>
      </c>
      <c r="O44" s="269">
        <f>(J44-I44)</f>
        <v>0.16875000000000007</v>
      </c>
      <c r="P44" s="272">
        <f>SUM(M44:O57)</f>
        <v>0.32569444444444456</v>
      </c>
      <c r="R44" s="34" t="s">
        <v>300</v>
      </c>
      <c r="S44" s="34" t="s">
        <v>45</v>
      </c>
      <c r="W44" s="34"/>
    </row>
    <row r="45" spans="1:28" ht="19.5" customHeight="1" x14ac:dyDescent="0.2">
      <c r="A45" s="276"/>
      <c r="B45" s="279"/>
      <c r="C45" s="296"/>
      <c r="D45" s="297"/>
      <c r="E45" s="301"/>
      <c r="F45" s="301"/>
      <c r="G45" s="304"/>
      <c r="H45" s="304"/>
      <c r="I45" s="307"/>
      <c r="J45" s="307"/>
      <c r="K45" s="311"/>
      <c r="L45" s="311"/>
      <c r="M45" s="265"/>
      <c r="N45" s="267"/>
      <c r="O45" s="270"/>
      <c r="P45" s="273"/>
      <c r="R45" s="34"/>
      <c r="S45" s="34" t="s">
        <v>299</v>
      </c>
      <c r="W45" s="34"/>
    </row>
    <row r="46" spans="1:28" ht="19.5" customHeight="1" x14ac:dyDescent="0.2">
      <c r="A46" s="276"/>
      <c r="B46" s="279"/>
      <c r="C46" s="296"/>
      <c r="D46" s="297"/>
      <c r="E46" s="301"/>
      <c r="F46" s="301"/>
      <c r="G46" s="304"/>
      <c r="H46" s="304"/>
      <c r="I46" s="307"/>
      <c r="J46" s="307"/>
      <c r="K46" s="311"/>
      <c r="L46" s="311"/>
      <c r="M46" s="265"/>
      <c r="N46" s="267"/>
      <c r="O46" s="270"/>
      <c r="P46" s="273"/>
      <c r="R46" s="34"/>
      <c r="S46" s="34" t="s">
        <v>772</v>
      </c>
      <c r="W46" s="168"/>
    </row>
    <row r="47" spans="1:28" ht="19.5" customHeight="1" x14ac:dyDescent="0.2">
      <c r="A47" s="276"/>
      <c r="B47" s="279"/>
      <c r="C47" s="296"/>
      <c r="D47" s="297"/>
      <c r="E47" s="301"/>
      <c r="F47" s="301"/>
      <c r="G47" s="304"/>
      <c r="H47" s="304"/>
      <c r="I47" s="307"/>
      <c r="J47" s="307"/>
      <c r="K47" s="311"/>
      <c r="L47" s="311"/>
      <c r="M47" s="265"/>
      <c r="N47" s="267"/>
      <c r="O47" s="270"/>
      <c r="P47" s="273"/>
      <c r="R47" s="34"/>
      <c r="S47" s="34"/>
      <c r="T47" t="s">
        <v>2303</v>
      </c>
      <c r="U47" s="316" t="s">
        <v>2301</v>
      </c>
      <c r="V47" s="316"/>
      <c r="W47" s="202" t="s">
        <v>182</v>
      </c>
      <c r="X47" s="240" t="s">
        <v>694</v>
      </c>
      <c r="Y47" s="255">
        <v>1026124</v>
      </c>
      <c r="Z47" s="198" t="s">
        <v>1579</v>
      </c>
      <c r="AA47" s="192"/>
      <c r="AB47" s="192"/>
    </row>
    <row r="48" spans="1:28" ht="19.5" customHeight="1" x14ac:dyDescent="0.2">
      <c r="A48" s="276"/>
      <c r="B48" s="279"/>
      <c r="C48" s="296"/>
      <c r="D48" s="297"/>
      <c r="E48" s="301"/>
      <c r="F48" s="301"/>
      <c r="G48" s="304"/>
      <c r="H48" s="304"/>
      <c r="I48" s="307"/>
      <c r="J48" s="307"/>
      <c r="K48" s="311"/>
      <c r="L48" s="311"/>
      <c r="M48" s="265"/>
      <c r="N48" s="267"/>
      <c r="O48" s="270"/>
      <c r="P48" s="273"/>
      <c r="R48" s="34"/>
      <c r="S48" s="34"/>
      <c r="T48" s="34" t="s">
        <v>2304</v>
      </c>
      <c r="U48" s="316" t="s">
        <v>2302</v>
      </c>
      <c r="V48" s="316"/>
      <c r="W48" s="202" t="s">
        <v>182</v>
      </c>
      <c r="X48" s="240" t="s">
        <v>694</v>
      </c>
      <c r="Y48" s="255">
        <v>1026124</v>
      </c>
    </row>
    <row r="49" spans="1:29" ht="19.5" customHeight="1" x14ac:dyDescent="0.2">
      <c r="A49" s="276"/>
      <c r="B49" s="279"/>
      <c r="C49" s="296"/>
      <c r="D49" s="297"/>
      <c r="E49" s="301"/>
      <c r="F49" s="301"/>
      <c r="G49" s="304"/>
      <c r="H49" s="304"/>
      <c r="I49" s="307"/>
      <c r="J49" s="307"/>
      <c r="K49" s="311"/>
      <c r="L49" s="311"/>
      <c r="M49" s="265"/>
      <c r="N49" s="267"/>
      <c r="O49" s="270"/>
      <c r="P49" s="273"/>
      <c r="R49" s="34"/>
      <c r="S49" s="34"/>
      <c r="T49" s="34" t="s">
        <v>2308</v>
      </c>
      <c r="U49" s="314" t="s">
        <v>2273</v>
      </c>
      <c r="V49" s="316"/>
      <c r="W49" s="202" t="s">
        <v>182</v>
      </c>
      <c r="X49" s="251" t="s">
        <v>694</v>
      </c>
      <c r="Y49" s="250">
        <v>1026000</v>
      </c>
      <c r="Z49" s="198" t="s">
        <v>2092</v>
      </c>
      <c r="AA49" s="192"/>
      <c r="AB49" s="192"/>
      <c r="AC49" s="192"/>
    </row>
    <row r="50" spans="1:29" ht="19.5" customHeight="1" x14ac:dyDescent="0.2">
      <c r="A50" s="276"/>
      <c r="B50" s="279"/>
      <c r="C50" s="296"/>
      <c r="D50" s="297"/>
      <c r="E50" s="301"/>
      <c r="F50" s="301"/>
      <c r="G50" s="304"/>
      <c r="H50" s="304"/>
      <c r="I50" s="307"/>
      <c r="J50" s="307"/>
      <c r="K50" s="311"/>
      <c r="L50" s="311"/>
      <c r="M50" s="265"/>
      <c r="N50" s="267"/>
      <c r="O50" s="270"/>
      <c r="P50" s="273"/>
      <c r="R50" s="34" t="s">
        <v>242</v>
      </c>
      <c r="S50" s="34" t="s">
        <v>24</v>
      </c>
    </row>
    <row r="51" spans="1:29" ht="19.5" customHeight="1" x14ac:dyDescent="0.2">
      <c r="A51" s="276"/>
      <c r="B51" s="279"/>
      <c r="C51" s="296"/>
      <c r="D51" s="297"/>
      <c r="E51" s="301"/>
      <c r="F51" s="301"/>
      <c r="G51" s="304"/>
      <c r="H51" s="304"/>
      <c r="I51" s="307"/>
      <c r="J51" s="307"/>
      <c r="K51" s="311"/>
      <c r="L51" s="311"/>
      <c r="M51" s="265"/>
      <c r="N51" s="267"/>
      <c r="O51" s="270"/>
      <c r="P51" s="273"/>
      <c r="R51" s="34"/>
      <c r="S51" s="34" t="s">
        <v>477</v>
      </c>
    </row>
    <row r="52" spans="1:29" ht="19.5" customHeight="1" x14ac:dyDescent="0.2">
      <c r="A52" s="276"/>
      <c r="B52" s="279"/>
      <c r="C52" s="296"/>
      <c r="D52" s="297"/>
      <c r="E52" s="301"/>
      <c r="F52" s="301"/>
      <c r="G52" s="304"/>
      <c r="H52" s="304"/>
      <c r="I52" s="307"/>
      <c r="J52" s="307"/>
      <c r="K52" s="311"/>
      <c r="L52" s="311"/>
      <c r="M52" s="265"/>
      <c r="N52" s="267"/>
      <c r="O52" s="270"/>
      <c r="P52" s="273"/>
      <c r="R52" s="34"/>
      <c r="S52" s="34" t="s">
        <v>2310</v>
      </c>
    </row>
    <row r="53" spans="1:29" ht="19.5" customHeight="1" x14ac:dyDescent="0.2">
      <c r="A53" s="276"/>
      <c r="B53" s="279"/>
      <c r="C53" s="296"/>
      <c r="D53" s="297"/>
      <c r="E53" s="301"/>
      <c r="F53" s="301"/>
      <c r="G53" s="304"/>
      <c r="H53" s="304"/>
      <c r="I53" s="307"/>
      <c r="J53" s="307"/>
      <c r="K53" s="311"/>
      <c r="L53" s="311"/>
      <c r="M53" s="265"/>
      <c r="N53" s="267"/>
      <c r="O53" s="270"/>
      <c r="P53" s="273"/>
      <c r="R53" s="34"/>
      <c r="S53" s="34"/>
      <c r="T53" s="34" t="s">
        <v>2311</v>
      </c>
      <c r="W53" s="34" t="s">
        <v>839</v>
      </c>
      <c r="X53" s="34" t="s">
        <v>2312</v>
      </c>
      <c r="Z53" s="202" t="s">
        <v>182</v>
      </c>
    </row>
    <row r="54" spans="1:29" ht="19.5" customHeight="1" x14ac:dyDescent="0.2">
      <c r="A54" s="276"/>
      <c r="B54" s="279"/>
      <c r="C54" s="296"/>
      <c r="D54" s="297"/>
      <c r="E54" s="301"/>
      <c r="F54" s="301"/>
      <c r="G54" s="304"/>
      <c r="H54" s="304"/>
      <c r="I54" s="307"/>
      <c r="J54" s="307"/>
      <c r="K54" s="311"/>
      <c r="L54" s="311"/>
      <c r="M54" s="265"/>
      <c r="N54" s="267"/>
      <c r="O54" s="270"/>
      <c r="P54" s="273"/>
      <c r="R54" s="34"/>
      <c r="S54" s="34"/>
      <c r="T54" s="34" t="s">
        <v>2313</v>
      </c>
      <c r="X54" s="202" t="s">
        <v>182</v>
      </c>
    </row>
    <row r="55" spans="1:29" ht="19.5" customHeight="1" x14ac:dyDescent="0.2">
      <c r="A55" s="276"/>
      <c r="B55" s="279"/>
      <c r="C55" s="296"/>
      <c r="D55" s="297"/>
      <c r="E55" s="301"/>
      <c r="F55" s="301"/>
      <c r="G55" s="304"/>
      <c r="H55" s="304"/>
      <c r="I55" s="307"/>
      <c r="J55" s="307"/>
      <c r="K55" s="311"/>
      <c r="L55" s="311"/>
      <c r="M55" s="265"/>
      <c r="N55" s="267"/>
      <c r="O55" s="270"/>
      <c r="P55" s="273"/>
      <c r="R55" s="34"/>
      <c r="S55" s="34"/>
      <c r="T55" s="34" t="s">
        <v>2314</v>
      </c>
      <c r="X55" s="202" t="s">
        <v>182</v>
      </c>
    </row>
    <row r="56" spans="1:29" ht="19.5" customHeight="1" x14ac:dyDescent="0.2">
      <c r="A56" s="276"/>
      <c r="B56" s="279"/>
      <c r="C56" s="296"/>
      <c r="D56" s="297"/>
      <c r="E56" s="301"/>
      <c r="F56" s="301"/>
      <c r="G56" s="304"/>
      <c r="H56" s="304"/>
      <c r="I56" s="307"/>
      <c r="J56" s="307"/>
      <c r="K56" s="311"/>
      <c r="L56" s="311"/>
      <c r="M56" s="265"/>
      <c r="N56" s="267"/>
      <c r="O56" s="270"/>
      <c r="P56" s="273"/>
      <c r="R56" s="34"/>
      <c r="S56" s="34"/>
    </row>
    <row r="57" spans="1:29" ht="19.5" customHeight="1" x14ac:dyDescent="0.2">
      <c r="A57" s="277"/>
      <c r="B57" s="280"/>
      <c r="C57" s="298"/>
      <c r="D57" s="299"/>
      <c r="E57" s="302"/>
      <c r="F57" s="302"/>
      <c r="G57" s="305"/>
      <c r="H57" s="305"/>
      <c r="I57" s="308"/>
      <c r="J57" s="308"/>
      <c r="K57" s="312"/>
      <c r="L57" s="312"/>
      <c r="M57" s="264"/>
      <c r="N57" s="268"/>
      <c r="O57" s="271"/>
      <c r="P57" s="274"/>
      <c r="Q57" s="62">
        <v>0.29166666666666669</v>
      </c>
      <c r="S57" s="34"/>
    </row>
    <row r="58" spans="1:29" ht="19.5" customHeight="1" x14ac:dyDescent="0.2">
      <c r="A58" s="275" t="s">
        <v>31</v>
      </c>
      <c r="B58" s="278">
        <f>SUM(B44+1)</f>
        <v>45996</v>
      </c>
      <c r="C58" s="294" t="s">
        <v>242</v>
      </c>
      <c r="D58" s="295"/>
      <c r="E58" s="300"/>
      <c r="F58" s="300"/>
      <c r="G58" s="303">
        <v>0.33680555555555558</v>
      </c>
      <c r="H58" s="303">
        <v>0.52083333333333337</v>
      </c>
      <c r="I58" s="306">
        <v>0.55208333333333337</v>
      </c>
      <c r="J58" s="306">
        <v>0.66736111111111107</v>
      </c>
      <c r="K58" s="300"/>
      <c r="L58" s="300"/>
      <c r="M58" s="263">
        <f>(F78-E78)+(L78-K78)</f>
        <v>0</v>
      </c>
      <c r="N58" s="266">
        <f>(H58-G58)</f>
        <v>0.18402777777777779</v>
      </c>
      <c r="O58" s="269">
        <f>(J58-I58)</f>
        <v>0.1152777777777777</v>
      </c>
      <c r="P58" s="272">
        <f>SUM(M58:O78)</f>
        <v>0.29930555555555549</v>
      </c>
      <c r="R58" s="34" t="s">
        <v>242</v>
      </c>
      <c r="S58" s="34" t="s">
        <v>47</v>
      </c>
    </row>
    <row r="59" spans="1:29" ht="19.5" customHeight="1" x14ac:dyDescent="0.2">
      <c r="A59" s="276"/>
      <c r="B59" s="279"/>
      <c r="C59" s="296"/>
      <c r="D59" s="297"/>
      <c r="E59" s="301"/>
      <c r="F59" s="301"/>
      <c r="G59" s="304"/>
      <c r="H59" s="304"/>
      <c r="I59" s="307"/>
      <c r="J59" s="307"/>
      <c r="K59" s="301"/>
      <c r="L59" s="301"/>
      <c r="M59" s="265"/>
      <c r="N59" s="267"/>
      <c r="O59" s="270"/>
      <c r="P59" s="273"/>
      <c r="R59" s="34"/>
      <c r="S59" s="34" t="s">
        <v>477</v>
      </c>
    </row>
    <row r="60" spans="1:29" ht="19.5" customHeight="1" x14ac:dyDescent="0.2">
      <c r="A60" s="276"/>
      <c r="B60" s="279"/>
      <c r="C60" s="296"/>
      <c r="D60" s="297"/>
      <c r="E60" s="301"/>
      <c r="F60" s="301"/>
      <c r="G60" s="304"/>
      <c r="H60" s="304"/>
      <c r="I60" s="307"/>
      <c r="J60" s="307"/>
      <c r="K60" s="301"/>
      <c r="L60" s="301"/>
      <c r="M60" s="265"/>
      <c r="N60" s="267"/>
      <c r="O60" s="270"/>
      <c r="P60" s="273"/>
      <c r="R60" s="34"/>
      <c r="S60" s="34" t="s">
        <v>2315</v>
      </c>
    </row>
    <row r="61" spans="1:29" ht="19.5" customHeight="1" x14ac:dyDescent="0.2">
      <c r="A61" s="276"/>
      <c r="B61" s="279"/>
      <c r="C61" s="296"/>
      <c r="D61" s="297"/>
      <c r="E61" s="301"/>
      <c r="F61" s="301"/>
      <c r="G61" s="304"/>
      <c r="H61" s="304"/>
      <c r="I61" s="307"/>
      <c r="J61" s="307"/>
      <c r="K61" s="301"/>
      <c r="L61" s="301"/>
      <c r="M61" s="265"/>
      <c r="N61" s="267"/>
      <c r="O61" s="270"/>
      <c r="P61" s="273"/>
      <c r="R61" s="34"/>
      <c r="S61" s="34"/>
      <c r="T61" s="34" t="s">
        <v>2316</v>
      </c>
      <c r="U61" s="202" t="s">
        <v>182</v>
      </c>
      <c r="W61" s="34"/>
      <c r="X61" s="34"/>
      <c r="Z61" s="34"/>
    </row>
    <row r="62" spans="1:29" ht="19.5" customHeight="1" x14ac:dyDescent="0.2">
      <c r="A62" s="276"/>
      <c r="B62" s="279"/>
      <c r="C62" s="296"/>
      <c r="D62" s="297"/>
      <c r="E62" s="301"/>
      <c r="F62" s="301"/>
      <c r="G62" s="304"/>
      <c r="H62" s="304"/>
      <c r="I62" s="307"/>
      <c r="J62" s="307"/>
      <c r="K62" s="301"/>
      <c r="L62" s="301"/>
      <c r="M62" s="265"/>
      <c r="N62" s="267"/>
      <c r="O62" s="270"/>
      <c r="P62" s="273"/>
      <c r="R62" s="34"/>
      <c r="S62" s="34"/>
      <c r="T62" s="34" t="s">
        <v>2333</v>
      </c>
      <c r="V62" s="202" t="s">
        <v>182</v>
      </c>
      <c r="W62" s="34"/>
      <c r="X62" s="34"/>
      <c r="Z62" s="34"/>
    </row>
    <row r="63" spans="1:29" ht="19.5" customHeight="1" x14ac:dyDescent="0.2">
      <c r="A63" s="276"/>
      <c r="B63" s="279"/>
      <c r="C63" s="296"/>
      <c r="D63" s="297"/>
      <c r="E63" s="301"/>
      <c r="F63" s="301"/>
      <c r="G63" s="304"/>
      <c r="H63" s="304"/>
      <c r="I63" s="307"/>
      <c r="J63" s="307"/>
      <c r="K63" s="301"/>
      <c r="L63" s="301"/>
      <c r="M63" s="265"/>
      <c r="N63" s="267"/>
      <c r="O63" s="270"/>
      <c r="P63" s="273"/>
      <c r="R63" s="34"/>
      <c r="S63" s="34"/>
      <c r="T63" s="34" t="s">
        <v>2317</v>
      </c>
      <c r="U63" s="202" t="s">
        <v>182</v>
      </c>
      <c r="X63" s="34"/>
    </row>
    <row r="64" spans="1:29" ht="19.5" customHeight="1" x14ac:dyDescent="0.2">
      <c r="A64" s="276"/>
      <c r="B64" s="279"/>
      <c r="C64" s="296"/>
      <c r="D64" s="297"/>
      <c r="E64" s="301"/>
      <c r="F64" s="301"/>
      <c r="G64" s="304"/>
      <c r="H64" s="304"/>
      <c r="I64" s="307"/>
      <c r="J64" s="307"/>
      <c r="K64" s="301"/>
      <c r="L64" s="301"/>
      <c r="M64" s="265"/>
      <c r="N64" s="267"/>
      <c r="O64" s="270"/>
      <c r="P64" s="273"/>
      <c r="R64" s="34"/>
      <c r="S64" s="34"/>
      <c r="T64" s="34" t="s">
        <v>2318</v>
      </c>
      <c r="W64" s="187" t="s">
        <v>180</v>
      </c>
      <c r="X64" s="34" t="s">
        <v>2335</v>
      </c>
    </row>
    <row r="65" spans="1:28" ht="19.5" customHeight="1" x14ac:dyDescent="0.2">
      <c r="A65" s="276"/>
      <c r="B65" s="279"/>
      <c r="C65" s="296"/>
      <c r="D65" s="297"/>
      <c r="E65" s="301"/>
      <c r="F65" s="301"/>
      <c r="G65" s="304"/>
      <c r="H65" s="304"/>
      <c r="I65" s="307"/>
      <c r="J65" s="307"/>
      <c r="K65" s="301"/>
      <c r="L65" s="301"/>
      <c r="M65" s="265"/>
      <c r="N65" s="267"/>
      <c r="O65" s="270"/>
      <c r="P65" s="273"/>
      <c r="S65" s="34"/>
      <c r="T65" s="34" t="s">
        <v>2319</v>
      </c>
      <c r="U65" s="34"/>
      <c r="W65" s="187" t="s">
        <v>180</v>
      </c>
      <c r="X65" t="s">
        <v>2334</v>
      </c>
    </row>
    <row r="66" spans="1:28" ht="19.5" customHeight="1" x14ac:dyDescent="0.2">
      <c r="A66" s="276"/>
      <c r="B66" s="279"/>
      <c r="C66" s="296"/>
      <c r="D66" s="297"/>
      <c r="E66" s="301"/>
      <c r="F66" s="301"/>
      <c r="G66" s="304"/>
      <c r="H66" s="304"/>
      <c r="I66" s="307"/>
      <c r="J66" s="307"/>
      <c r="K66" s="301"/>
      <c r="L66" s="301"/>
      <c r="M66" s="265"/>
      <c r="N66" s="267"/>
      <c r="O66" s="270"/>
      <c r="P66" s="273"/>
      <c r="R66" t="s">
        <v>166</v>
      </c>
      <c r="S66" s="34" t="s">
        <v>33</v>
      </c>
      <c r="U66" s="34"/>
      <c r="W66" s="34"/>
    </row>
    <row r="67" spans="1:28" ht="19.5" customHeight="1" x14ac:dyDescent="0.2">
      <c r="A67" s="276"/>
      <c r="B67" s="279"/>
      <c r="C67" s="296"/>
      <c r="D67" s="297"/>
      <c r="E67" s="301"/>
      <c r="F67" s="301"/>
      <c r="G67" s="304"/>
      <c r="H67" s="304"/>
      <c r="I67" s="307"/>
      <c r="J67" s="307"/>
      <c r="K67" s="301"/>
      <c r="L67" s="301"/>
      <c r="M67" s="265"/>
      <c r="N67" s="267"/>
      <c r="O67" s="270"/>
      <c r="P67" s="273"/>
      <c r="S67" s="34" t="s">
        <v>2320</v>
      </c>
      <c r="U67" s="34"/>
      <c r="W67" s="187" t="s">
        <v>180</v>
      </c>
      <c r="X67" s="214" t="s">
        <v>2321</v>
      </c>
      <c r="Y67" s="191"/>
      <c r="Z67" s="191"/>
    </row>
    <row r="68" spans="1:28" ht="19.5" customHeight="1" x14ac:dyDescent="0.2">
      <c r="A68" s="276"/>
      <c r="B68" s="279"/>
      <c r="C68" s="296"/>
      <c r="D68" s="297"/>
      <c r="E68" s="301"/>
      <c r="F68" s="301"/>
      <c r="G68" s="304"/>
      <c r="H68" s="304"/>
      <c r="I68" s="307"/>
      <c r="J68" s="307"/>
      <c r="K68" s="301"/>
      <c r="L68" s="301"/>
      <c r="M68" s="265"/>
      <c r="N68" s="267"/>
      <c r="O68" s="270"/>
      <c r="P68" s="273"/>
      <c r="S68" s="34" t="s">
        <v>2332</v>
      </c>
      <c r="U68" s="34"/>
      <c r="W68" s="202" t="s">
        <v>182</v>
      </c>
      <c r="X68" s="34"/>
    </row>
    <row r="69" spans="1:28" ht="19.5" customHeight="1" x14ac:dyDescent="0.2">
      <c r="A69" s="276"/>
      <c r="B69" s="279"/>
      <c r="C69" s="296"/>
      <c r="D69" s="297"/>
      <c r="E69" s="301"/>
      <c r="F69" s="301"/>
      <c r="G69" s="304"/>
      <c r="H69" s="304"/>
      <c r="I69" s="307"/>
      <c r="J69" s="307"/>
      <c r="K69" s="301"/>
      <c r="L69" s="301"/>
      <c r="M69" s="265"/>
      <c r="N69" s="267"/>
      <c r="O69" s="270"/>
      <c r="P69" s="273"/>
      <c r="R69" t="s">
        <v>1801</v>
      </c>
      <c r="S69" s="34" t="s">
        <v>24</v>
      </c>
      <c r="U69" s="34"/>
      <c r="W69" s="34"/>
    </row>
    <row r="70" spans="1:28" ht="19.5" customHeight="1" x14ac:dyDescent="0.2">
      <c r="A70" s="276"/>
      <c r="B70" s="279"/>
      <c r="C70" s="296"/>
      <c r="D70" s="297"/>
      <c r="E70" s="301"/>
      <c r="F70" s="301"/>
      <c r="G70" s="304"/>
      <c r="H70" s="304"/>
      <c r="I70" s="307"/>
      <c r="J70" s="307"/>
      <c r="K70" s="301"/>
      <c r="L70" s="301"/>
      <c r="M70" s="265"/>
      <c r="N70" s="267"/>
      <c r="O70" s="270"/>
      <c r="P70" s="273"/>
      <c r="S70" s="34" t="s">
        <v>2322</v>
      </c>
      <c r="U70" s="202" t="s">
        <v>182</v>
      </c>
    </row>
    <row r="71" spans="1:28" ht="19.5" customHeight="1" x14ac:dyDescent="0.2">
      <c r="A71" s="276"/>
      <c r="B71" s="279"/>
      <c r="C71" s="296"/>
      <c r="D71" s="297"/>
      <c r="E71" s="301"/>
      <c r="F71" s="301"/>
      <c r="G71" s="304"/>
      <c r="H71" s="304"/>
      <c r="I71" s="307"/>
      <c r="J71" s="307"/>
      <c r="K71" s="301"/>
      <c r="L71" s="301"/>
      <c r="M71" s="265"/>
      <c r="N71" s="267"/>
      <c r="O71" s="270"/>
      <c r="P71" s="273"/>
      <c r="S71" s="34"/>
      <c r="T71" t="s">
        <v>238</v>
      </c>
      <c r="U71" s="314" t="s">
        <v>2324</v>
      </c>
      <c r="V71" s="314"/>
      <c r="W71" s="202" t="s">
        <v>182</v>
      </c>
      <c r="X71" s="240" t="s">
        <v>694</v>
      </c>
      <c r="Y71" s="255">
        <v>1026233</v>
      </c>
      <c r="Z71" s="214" t="s">
        <v>1331</v>
      </c>
      <c r="AA71" s="191"/>
      <c r="AB71" s="191"/>
    </row>
    <row r="72" spans="1:28" ht="19.5" customHeight="1" x14ac:dyDescent="0.2">
      <c r="A72" s="276"/>
      <c r="B72" s="279"/>
      <c r="C72" s="296"/>
      <c r="D72" s="297"/>
      <c r="E72" s="301"/>
      <c r="F72" s="301"/>
      <c r="G72" s="304"/>
      <c r="H72" s="304"/>
      <c r="I72" s="307"/>
      <c r="J72" s="307"/>
      <c r="K72" s="301"/>
      <c r="L72" s="301"/>
      <c r="M72" s="265"/>
      <c r="N72" s="267"/>
      <c r="O72" s="270"/>
      <c r="P72" s="273"/>
      <c r="S72" s="34"/>
      <c r="T72" t="s">
        <v>220</v>
      </c>
      <c r="U72" s="314" t="s">
        <v>2325</v>
      </c>
      <c r="V72" s="314"/>
      <c r="W72" s="202" t="s">
        <v>182</v>
      </c>
    </row>
    <row r="73" spans="1:28" ht="19.5" customHeight="1" x14ac:dyDescent="0.2">
      <c r="A73" s="276"/>
      <c r="B73" s="279"/>
      <c r="C73" s="296"/>
      <c r="D73" s="297"/>
      <c r="E73" s="301"/>
      <c r="F73" s="301"/>
      <c r="G73" s="304"/>
      <c r="H73" s="304"/>
      <c r="I73" s="307"/>
      <c r="J73" s="307"/>
      <c r="K73" s="301"/>
      <c r="L73" s="301"/>
      <c r="M73" s="265"/>
      <c r="N73" s="267"/>
      <c r="O73" s="270"/>
      <c r="P73" s="273"/>
      <c r="S73" s="34"/>
      <c r="T73" t="s">
        <v>239</v>
      </c>
      <c r="U73" s="314" t="s">
        <v>2326</v>
      </c>
      <c r="V73" s="314"/>
      <c r="W73" s="202" t="s">
        <v>182</v>
      </c>
    </row>
    <row r="74" spans="1:28" ht="19.5" customHeight="1" x14ac:dyDescent="0.2">
      <c r="A74" s="276"/>
      <c r="B74" s="279"/>
      <c r="C74" s="296"/>
      <c r="D74" s="297"/>
      <c r="E74" s="301"/>
      <c r="F74" s="301"/>
      <c r="G74" s="304"/>
      <c r="H74" s="304"/>
      <c r="I74" s="307"/>
      <c r="J74" s="307"/>
      <c r="K74" s="301"/>
      <c r="L74" s="301"/>
      <c r="M74" s="265"/>
      <c r="N74" s="267"/>
      <c r="O74" s="270"/>
      <c r="P74" s="273"/>
      <c r="S74" s="34"/>
      <c r="T74" t="s">
        <v>2323</v>
      </c>
      <c r="U74" s="314" t="s">
        <v>2327</v>
      </c>
      <c r="V74" s="314"/>
      <c r="W74" s="202" t="s">
        <v>182</v>
      </c>
    </row>
    <row r="75" spans="1:28" ht="19.5" customHeight="1" x14ac:dyDescent="0.2">
      <c r="A75" s="276"/>
      <c r="B75" s="279"/>
      <c r="C75" s="296"/>
      <c r="D75" s="297"/>
      <c r="E75" s="301"/>
      <c r="F75" s="301"/>
      <c r="G75" s="304"/>
      <c r="H75" s="304"/>
      <c r="I75" s="307"/>
      <c r="J75" s="307"/>
      <c r="K75" s="301"/>
      <c r="L75" s="301"/>
      <c r="M75" s="265"/>
      <c r="N75" s="267"/>
      <c r="O75" s="270"/>
      <c r="P75" s="273"/>
      <c r="S75" s="34" t="s">
        <v>2328</v>
      </c>
      <c r="U75" s="202" t="s">
        <v>182</v>
      </c>
    </row>
    <row r="76" spans="1:28" ht="19.5" customHeight="1" x14ac:dyDescent="0.2">
      <c r="A76" s="276"/>
      <c r="B76" s="279"/>
      <c r="C76" s="296"/>
      <c r="D76" s="297"/>
      <c r="E76" s="301"/>
      <c r="F76" s="301"/>
      <c r="G76" s="304"/>
      <c r="H76" s="304"/>
      <c r="I76" s="307"/>
      <c r="J76" s="307"/>
      <c r="K76" s="301"/>
      <c r="L76" s="301"/>
      <c r="M76" s="265"/>
      <c r="N76" s="267"/>
      <c r="O76" s="270"/>
      <c r="P76" s="273"/>
      <c r="S76" s="34"/>
      <c r="T76" t="s">
        <v>203</v>
      </c>
      <c r="U76" s="314" t="s">
        <v>2330</v>
      </c>
      <c r="V76" s="314"/>
      <c r="W76" s="202" t="s">
        <v>182</v>
      </c>
      <c r="X76" s="240" t="s">
        <v>694</v>
      </c>
      <c r="Y76" s="255">
        <v>1026237</v>
      </c>
      <c r="Z76" s="214" t="s">
        <v>1331</v>
      </c>
      <c r="AA76" s="191"/>
      <c r="AB76" s="191"/>
    </row>
    <row r="77" spans="1:28" ht="19.5" customHeight="1" x14ac:dyDescent="0.2">
      <c r="A77" s="276"/>
      <c r="B77" s="279"/>
      <c r="C77" s="296"/>
      <c r="D77" s="297"/>
      <c r="E77" s="301"/>
      <c r="F77" s="301"/>
      <c r="G77" s="304"/>
      <c r="H77" s="304"/>
      <c r="I77" s="307"/>
      <c r="J77" s="307"/>
      <c r="K77" s="301"/>
      <c r="L77" s="301"/>
      <c r="M77" s="265"/>
      <c r="N77" s="267"/>
      <c r="O77" s="270"/>
      <c r="P77" s="273"/>
      <c r="S77" s="34"/>
      <c r="T77" t="s">
        <v>2329</v>
      </c>
      <c r="U77" s="314" t="s">
        <v>2331</v>
      </c>
      <c r="V77" s="314"/>
      <c r="W77" s="202" t="s">
        <v>182</v>
      </c>
    </row>
    <row r="78" spans="1:28" ht="19.5" customHeight="1" x14ac:dyDescent="0.2">
      <c r="A78" s="277"/>
      <c r="B78" s="280"/>
      <c r="C78" s="298"/>
      <c r="D78" s="299"/>
      <c r="E78" s="302"/>
      <c r="F78" s="302"/>
      <c r="G78" s="305"/>
      <c r="H78" s="305"/>
      <c r="I78" s="308"/>
      <c r="J78" s="308"/>
      <c r="K78" s="302"/>
      <c r="L78" s="302"/>
      <c r="M78" s="264"/>
      <c r="N78" s="268"/>
      <c r="O78" s="271"/>
      <c r="P78" s="274"/>
      <c r="Q78" s="62">
        <v>0.29166666666666669</v>
      </c>
      <c r="S78" s="34"/>
      <c r="W78" s="34"/>
    </row>
    <row r="79" spans="1:28" ht="19.5" customHeight="1" x14ac:dyDescent="0.2">
      <c r="A79" s="35" t="s">
        <v>34</v>
      </c>
      <c r="B79" s="36">
        <f>SUM(B58+1)</f>
        <v>45997</v>
      </c>
      <c r="C79" s="294"/>
      <c r="D79" s="295"/>
      <c r="E79" s="310"/>
      <c r="F79" s="310"/>
      <c r="G79" s="310"/>
      <c r="H79" s="310"/>
      <c r="I79" s="310"/>
      <c r="J79" s="310"/>
      <c r="K79" s="310"/>
      <c r="L79" s="310"/>
      <c r="M79" s="310"/>
      <c r="N79" s="310"/>
      <c r="O79" s="310"/>
      <c r="P79" s="310"/>
    </row>
    <row r="80" spans="1:28" ht="19.5" customHeight="1" x14ac:dyDescent="0.2">
      <c r="A80" s="37" t="s">
        <v>35</v>
      </c>
      <c r="B80" s="36">
        <f>SUM(B79+1)</f>
        <v>45998</v>
      </c>
      <c r="C80" s="298"/>
      <c r="D80" s="299"/>
      <c r="E80" s="312"/>
      <c r="F80" s="312"/>
      <c r="G80" s="312"/>
      <c r="H80" s="312"/>
      <c r="I80" s="312"/>
      <c r="J80" s="312"/>
      <c r="K80" s="312"/>
      <c r="L80" s="312"/>
      <c r="M80" s="312"/>
      <c r="N80" s="312"/>
      <c r="O80" s="312"/>
      <c r="P80" s="312"/>
    </row>
    <row r="81" spans="1:16" ht="30" customHeight="1" x14ac:dyDescent="0.2">
      <c r="A81" s="38"/>
      <c r="B81" s="38"/>
      <c r="C81" s="38"/>
      <c r="D81" s="38"/>
      <c r="E81" s="39"/>
      <c r="F81" s="40"/>
      <c r="G81" s="40"/>
      <c r="H81" s="38"/>
      <c r="I81" s="38"/>
      <c r="J81" s="38"/>
      <c r="K81" s="41"/>
      <c r="L81" s="41"/>
      <c r="M81" s="41"/>
      <c r="N81" s="38"/>
    </row>
    <row r="82" spans="1:16" ht="30.75" customHeight="1" x14ac:dyDescent="0.2">
      <c r="A82" s="38"/>
      <c r="B82" s="38"/>
      <c r="C82" s="38"/>
      <c r="D82" s="38"/>
      <c r="F82" s="38"/>
      <c r="G82" s="38"/>
      <c r="H82" s="38"/>
      <c r="I82" s="38"/>
      <c r="J82" s="281" t="s">
        <v>36</v>
      </c>
      <c r="K82" s="281"/>
      <c r="L82" s="281"/>
      <c r="M82" s="108">
        <f>SUM(M9+M22+M38+M44+M58+M79+M80)</f>
        <v>0</v>
      </c>
      <c r="N82" s="110">
        <f>SUM(N9+N22+N38+N44+N58+N79+N80)</f>
        <v>0.92361111111111127</v>
      </c>
      <c r="O82" s="109">
        <f>SUM(O9+O22+O38+O44+O58+O79+O80)</f>
        <v>0.6777777777777777</v>
      </c>
      <c r="P82" s="111">
        <f>SUM(P9+P22+P38+P44+P58+P79+P80)</f>
        <v>1.601388888888889</v>
      </c>
    </row>
    <row r="83" spans="1:16" ht="30.75" customHeight="1" x14ac:dyDescent="0.2">
      <c r="A83" s="38"/>
      <c r="B83" s="38"/>
      <c r="C83" s="38"/>
      <c r="D83" s="38"/>
      <c r="F83" s="38"/>
      <c r="G83" s="38"/>
      <c r="H83" s="38"/>
      <c r="I83" s="38"/>
      <c r="J83" s="281" t="s">
        <v>37</v>
      </c>
      <c r="K83" s="281"/>
      <c r="L83" s="282"/>
      <c r="M83" s="42"/>
      <c r="N83" s="51">
        <f>SUM(Q9:Q80)</f>
        <v>1.4583333333333335</v>
      </c>
      <c r="O83" s="43"/>
    </row>
    <row r="84" spans="1:16" ht="30.75" customHeight="1" x14ac:dyDescent="0.2">
      <c r="A84" s="38"/>
      <c r="B84" s="38"/>
      <c r="C84" s="38"/>
      <c r="D84" s="38"/>
      <c r="F84" s="38"/>
      <c r="G84" s="38"/>
      <c r="H84" s="38"/>
      <c r="I84" s="38"/>
      <c r="J84" s="281" t="s">
        <v>38</v>
      </c>
      <c r="K84" s="281"/>
      <c r="L84" s="282"/>
      <c r="M84" s="42"/>
      <c r="N84" s="51">
        <f>SUM(P82-N83)</f>
        <v>0.14305555555555549</v>
      </c>
      <c r="O84" s="43"/>
    </row>
    <row r="85" spans="1:16" ht="30.75" customHeight="1" x14ac:dyDescent="0.2">
      <c r="A85" s="38"/>
      <c r="B85" s="38"/>
      <c r="C85" s="38"/>
      <c r="D85" s="38"/>
      <c r="F85" s="38"/>
      <c r="G85" s="38"/>
      <c r="H85" s="38"/>
      <c r="I85" s="38"/>
      <c r="J85" s="281" t="s">
        <v>39</v>
      </c>
      <c r="K85" s="281"/>
      <c r="L85" s="282"/>
      <c r="M85" s="42"/>
      <c r="N85" s="51">
        <f>'SEM48'!N111</f>
        <v>15.665277777777778</v>
      </c>
      <c r="O85" s="43"/>
    </row>
    <row r="86" spans="1:16" ht="30.75" customHeight="1" x14ac:dyDescent="0.2">
      <c r="H86" s="38"/>
      <c r="I86" s="38"/>
      <c r="J86" s="281" t="s">
        <v>40</v>
      </c>
      <c r="K86" s="281"/>
      <c r="L86" s="282"/>
      <c r="M86" s="44"/>
      <c r="N86" s="52">
        <f>N84+N85</f>
        <v>15.808333333333334</v>
      </c>
      <c r="O86" s="45"/>
    </row>
    <row r="93" spans="1:16" x14ac:dyDescent="0.2">
      <c r="F93" s="38"/>
      <c r="G93" s="38"/>
      <c r="H93" s="38"/>
      <c r="I93" s="38"/>
    </row>
    <row r="94" spans="1:16" x14ac:dyDescent="0.2">
      <c r="F94" s="38"/>
      <c r="G94" s="38"/>
      <c r="H94" s="38"/>
      <c r="I94" s="38"/>
    </row>
    <row r="95" spans="1:16" x14ac:dyDescent="0.2">
      <c r="F95" s="38"/>
      <c r="G95" s="38"/>
      <c r="H95" s="38"/>
      <c r="I95" s="38"/>
    </row>
    <row r="96" spans="1:16" x14ac:dyDescent="0.2">
      <c r="F96" s="38"/>
      <c r="G96" s="38"/>
      <c r="H96" s="38"/>
      <c r="I96" s="38"/>
    </row>
    <row r="97" spans="6:9" x14ac:dyDescent="0.2">
      <c r="F97" s="38"/>
      <c r="G97" s="38"/>
      <c r="H97" s="38"/>
      <c r="I97" s="38"/>
    </row>
    <row r="98" spans="6:9" x14ac:dyDescent="0.2">
      <c r="F98" s="38"/>
      <c r="G98" s="38"/>
      <c r="H98" s="38"/>
      <c r="I98" s="38"/>
    </row>
  </sheetData>
  <mergeCells count="116">
    <mergeCell ref="N79:N80"/>
    <mergeCell ref="O79:O80"/>
    <mergeCell ref="P79:P80"/>
    <mergeCell ref="I79:I80"/>
    <mergeCell ref="J79:J80"/>
    <mergeCell ref="K79:K80"/>
    <mergeCell ref="L79:L80"/>
    <mergeCell ref="M79:M80"/>
    <mergeCell ref="M44:M57"/>
    <mergeCell ref="N44:N57"/>
    <mergeCell ref="O44:O57"/>
    <mergeCell ref="P44:P57"/>
    <mergeCell ref="M58:M78"/>
    <mergeCell ref="N58:N78"/>
    <mergeCell ref="O58:O78"/>
    <mergeCell ref="I58:I78"/>
    <mergeCell ref="K58:K78"/>
    <mergeCell ref="J44:J57"/>
    <mergeCell ref="C79:D80"/>
    <mergeCell ref="E79:E80"/>
    <mergeCell ref="F79:F80"/>
    <mergeCell ref="G79:G80"/>
    <mergeCell ref="H79:H80"/>
    <mergeCell ref="Q6:Q7"/>
    <mergeCell ref="A1:N1"/>
    <mergeCell ref="G6:H6"/>
    <mergeCell ref="I6:J6"/>
    <mergeCell ref="K6:L6"/>
    <mergeCell ref="M6:P6"/>
    <mergeCell ref="M9:M21"/>
    <mergeCell ref="N9:N21"/>
    <mergeCell ref="O9:O21"/>
    <mergeCell ref="P9:P21"/>
    <mergeCell ref="M22:M37"/>
    <mergeCell ref="N22:N37"/>
    <mergeCell ref="O22:O37"/>
    <mergeCell ref="P22:P37"/>
    <mergeCell ref="P58:P78"/>
    <mergeCell ref="M38:M43"/>
    <mergeCell ref="N38:N43"/>
    <mergeCell ref="O38:O43"/>
    <mergeCell ref="P38:P43"/>
    <mergeCell ref="J86:L86"/>
    <mergeCell ref="J82:L82"/>
    <mergeCell ref="J83:L83"/>
    <mergeCell ref="J84:L84"/>
    <mergeCell ref="J85:L85"/>
    <mergeCell ref="A58:A78"/>
    <mergeCell ref="B9:B21"/>
    <mergeCell ref="B22:B37"/>
    <mergeCell ref="B38:B43"/>
    <mergeCell ref="B44:B57"/>
    <mergeCell ref="B58:B78"/>
    <mergeCell ref="A9:A21"/>
    <mergeCell ref="A22:A37"/>
    <mergeCell ref="A38:A43"/>
    <mergeCell ref="A44:A57"/>
    <mergeCell ref="G44:G57"/>
    <mergeCell ref="G58:G78"/>
    <mergeCell ref="H44:H57"/>
    <mergeCell ref="H58:H78"/>
    <mergeCell ref="J58:J78"/>
    <mergeCell ref="L44:L57"/>
    <mergeCell ref="L58:L78"/>
    <mergeCell ref="K44:K57"/>
    <mergeCell ref="I44:I57"/>
    <mergeCell ref="C9:D21"/>
    <mergeCell ref="C22:D37"/>
    <mergeCell ref="C38:D43"/>
    <mergeCell ref="E9:E21"/>
    <mergeCell ref="F9:F21"/>
    <mergeCell ref="E22:E37"/>
    <mergeCell ref="C44:D57"/>
    <mergeCell ref="C58:D78"/>
    <mergeCell ref="F22:F37"/>
    <mergeCell ref="E38:E43"/>
    <mergeCell ref="F38:F43"/>
    <mergeCell ref="E44:E57"/>
    <mergeCell ref="F44:F57"/>
    <mergeCell ref="E58:E78"/>
    <mergeCell ref="F58:F78"/>
    <mergeCell ref="G9:G21"/>
    <mergeCell ref="G22:G37"/>
    <mergeCell ref="G38:G43"/>
    <mergeCell ref="H22:H37"/>
    <mergeCell ref="H38:H43"/>
    <mergeCell ref="H9:H21"/>
    <mergeCell ref="J9:J21"/>
    <mergeCell ref="J22:J37"/>
    <mergeCell ref="J38:J43"/>
    <mergeCell ref="I9:I21"/>
    <mergeCell ref="I22:I37"/>
    <mergeCell ref="I38:I43"/>
    <mergeCell ref="U74:V74"/>
    <mergeCell ref="U76:V76"/>
    <mergeCell ref="U77:V77"/>
    <mergeCell ref="K22:K37"/>
    <mergeCell ref="L22:L37"/>
    <mergeCell ref="K38:K43"/>
    <mergeCell ref="L38:L43"/>
    <mergeCell ref="K9:K21"/>
    <mergeCell ref="U25:V25"/>
    <mergeCell ref="U26:V26"/>
    <mergeCell ref="U34:V34"/>
    <mergeCell ref="U35:V35"/>
    <mergeCell ref="U18:V18"/>
    <mergeCell ref="U19:V19"/>
    <mergeCell ref="L9:L21"/>
    <mergeCell ref="U41:V41"/>
    <mergeCell ref="U42:V42"/>
    <mergeCell ref="U49:V49"/>
    <mergeCell ref="U47:V47"/>
    <mergeCell ref="U48:V48"/>
    <mergeCell ref="U71:V71"/>
    <mergeCell ref="U72:V72"/>
    <mergeCell ref="U73:V73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9" orientation="landscape" r:id="rId1"/>
  <headerFooter alignWithMargins="0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Feuil76">
    <pageSetUpPr fitToPage="1"/>
  </sheetPr>
  <dimension ref="A1:AF126"/>
  <sheetViews>
    <sheetView topLeftCell="L78" zoomScale="90" workbookViewId="0">
      <selection activeCell="Z93" sqref="Z93:AC93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7.140625" customWidth="1"/>
    <col min="20" max="20" width="13.42578125" customWidth="1"/>
    <col min="21" max="21" width="15.85546875" customWidth="1"/>
    <col min="23" max="23" width="12.85546875" customWidth="1"/>
    <col min="24" max="24" width="13.42578125" customWidth="1"/>
    <col min="25" max="25" width="15.42578125" customWidth="1"/>
  </cols>
  <sheetData>
    <row r="1" spans="1:29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9" ht="60.6" hidden="1" customHeight="1" x14ac:dyDescent="0.2"/>
    <row r="3" spans="1:29" s="3" customFormat="1" ht="12.75" customHeight="1" x14ac:dyDescent="0.2">
      <c r="K3" s="4"/>
      <c r="L3" s="4"/>
      <c r="M3" s="4"/>
      <c r="O3" s="5"/>
      <c r="P3" s="5"/>
      <c r="Q3" s="60"/>
    </row>
    <row r="4" spans="1:29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9" ht="39" customHeight="1" x14ac:dyDescent="0.2">
      <c r="A5" s="12" t="s">
        <v>133</v>
      </c>
      <c r="B5" s="13" t="s">
        <v>3</v>
      </c>
      <c r="C5" s="14">
        <f>SUM('SEM49'!B80+1)</f>
        <v>45999</v>
      </c>
      <c r="D5" s="15" t="s">
        <v>4</v>
      </c>
      <c r="E5" s="16">
        <f>SUM(B108)</f>
        <v>46005</v>
      </c>
      <c r="F5" s="17"/>
      <c r="G5" s="17"/>
      <c r="H5" s="17"/>
      <c r="I5" s="17"/>
      <c r="J5" s="17"/>
      <c r="K5" s="18"/>
      <c r="L5" s="18"/>
      <c r="P5" s="19"/>
    </row>
    <row r="6" spans="1:29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9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9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9" ht="19.5" customHeight="1" x14ac:dyDescent="0.2">
      <c r="A9" s="275" t="s">
        <v>20</v>
      </c>
      <c r="B9" s="278">
        <f>SUM(C5)</f>
        <v>45999</v>
      </c>
      <c r="C9" s="294" t="s">
        <v>2350</v>
      </c>
      <c r="D9" s="295"/>
      <c r="E9" s="300"/>
      <c r="F9" s="300"/>
      <c r="G9" s="303">
        <v>0.34097222222222223</v>
      </c>
      <c r="H9" s="303">
        <v>0.5</v>
      </c>
      <c r="I9" s="306">
        <v>0.58333333333333337</v>
      </c>
      <c r="J9" s="306">
        <v>0.73958333333333337</v>
      </c>
      <c r="K9" s="300"/>
      <c r="L9" s="300"/>
      <c r="M9" s="263">
        <f>(F34-E34)+(L34-K34)</f>
        <v>0</v>
      </c>
      <c r="N9" s="364">
        <f>(H9-G9)</f>
        <v>0.15902777777777777</v>
      </c>
      <c r="O9" s="269">
        <f>(J9-I9)</f>
        <v>0.15625</v>
      </c>
      <c r="P9" s="272">
        <f>SUM(M9:O34)</f>
        <v>0.31527777777777777</v>
      </c>
      <c r="R9" t="s">
        <v>300</v>
      </c>
      <c r="S9" s="34" t="s">
        <v>28</v>
      </c>
      <c r="U9" s="34"/>
      <c r="W9" s="34"/>
    </row>
    <row r="10" spans="1:29" ht="19.5" customHeight="1" x14ac:dyDescent="0.2">
      <c r="A10" s="276"/>
      <c r="B10" s="279"/>
      <c r="C10" s="296"/>
      <c r="D10" s="297"/>
      <c r="E10" s="301"/>
      <c r="F10" s="301"/>
      <c r="G10" s="304"/>
      <c r="H10" s="304"/>
      <c r="I10" s="307"/>
      <c r="J10" s="307"/>
      <c r="K10" s="301"/>
      <c r="L10" s="301"/>
      <c r="M10" s="265"/>
      <c r="N10" s="365"/>
      <c r="O10" s="270"/>
      <c r="P10" s="273"/>
      <c r="S10" s="34" t="s">
        <v>299</v>
      </c>
      <c r="W10" s="34"/>
    </row>
    <row r="11" spans="1:29" ht="19.5" customHeight="1" x14ac:dyDescent="0.2">
      <c r="A11" s="276"/>
      <c r="B11" s="279"/>
      <c r="C11" s="296"/>
      <c r="D11" s="297"/>
      <c r="E11" s="301"/>
      <c r="F11" s="301"/>
      <c r="G11" s="304"/>
      <c r="H11" s="304"/>
      <c r="I11" s="307"/>
      <c r="J11" s="307"/>
      <c r="K11" s="301"/>
      <c r="L11" s="301"/>
      <c r="M11" s="265"/>
      <c r="N11" s="365"/>
      <c r="O11" s="270"/>
      <c r="P11" s="273"/>
      <c r="S11" s="34" t="s">
        <v>772</v>
      </c>
      <c r="W11" s="168"/>
    </row>
    <row r="12" spans="1:29" ht="19.5" customHeight="1" x14ac:dyDescent="0.2">
      <c r="A12" s="276"/>
      <c r="B12" s="279"/>
      <c r="C12" s="296"/>
      <c r="D12" s="297"/>
      <c r="E12" s="301"/>
      <c r="F12" s="301"/>
      <c r="G12" s="304"/>
      <c r="H12" s="304"/>
      <c r="I12" s="307"/>
      <c r="J12" s="307"/>
      <c r="K12" s="301"/>
      <c r="L12" s="301"/>
      <c r="M12" s="265"/>
      <c r="N12" s="365"/>
      <c r="O12" s="270"/>
      <c r="P12" s="273"/>
      <c r="S12" s="34"/>
      <c r="T12" t="s">
        <v>2303</v>
      </c>
      <c r="U12" s="316" t="s">
        <v>2301</v>
      </c>
      <c r="V12" s="316"/>
      <c r="W12" s="202" t="s">
        <v>182</v>
      </c>
      <c r="X12" s="251" t="s">
        <v>694</v>
      </c>
      <c r="Y12" s="250">
        <v>1026124</v>
      </c>
      <c r="Z12" s="198" t="s">
        <v>2092</v>
      </c>
      <c r="AA12" s="192"/>
      <c r="AB12" s="192"/>
      <c r="AC12" s="192"/>
    </row>
    <row r="13" spans="1:29" ht="19.5" customHeight="1" x14ac:dyDescent="0.2">
      <c r="A13" s="276"/>
      <c r="B13" s="279"/>
      <c r="C13" s="296"/>
      <c r="D13" s="297"/>
      <c r="E13" s="301"/>
      <c r="F13" s="301"/>
      <c r="G13" s="304"/>
      <c r="H13" s="304"/>
      <c r="I13" s="307"/>
      <c r="J13" s="307"/>
      <c r="K13" s="301"/>
      <c r="L13" s="301"/>
      <c r="M13" s="265"/>
      <c r="N13" s="365"/>
      <c r="O13" s="270"/>
      <c r="P13" s="273"/>
      <c r="U13" t="s">
        <v>2336</v>
      </c>
    </row>
    <row r="14" spans="1:29" ht="19.5" customHeight="1" x14ac:dyDescent="0.2">
      <c r="A14" s="276"/>
      <c r="B14" s="279"/>
      <c r="C14" s="296"/>
      <c r="D14" s="297"/>
      <c r="E14" s="301"/>
      <c r="F14" s="301"/>
      <c r="G14" s="304"/>
      <c r="H14" s="304"/>
      <c r="I14" s="307"/>
      <c r="J14" s="307"/>
      <c r="K14" s="301"/>
      <c r="L14" s="301"/>
      <c r="M14" s="265"/>
      <c r="N14" s="365"/>
      <c r="O14" s="270"/>
      <c r="P14" s="273"/>
      <c r="T14" s="34" t="s">
        <v>2304</v>
      </c>
      <c r="U14" s="316" t="s">
        <v>2302</v>
      </c>
      <c r="V14" s="316"/>
      <c r="W14" s="202" t="s">
        <v>182</v>
      </c>
      <c r="X14" s="251" t="s">
        <v>694</v>
      </c>
      <c r="Y14" s="250">
        <v>1026124</v>
      </c>
    </row>
    <row r="15" spans="1:29" ht="19.5" customHeight="1" x14ac:dyDescent="0.2">
      <c r="A15" s="276"/>
      <c r="B15" s="279"/>
      <c r="C15" s="296"/>
      <c r="D15" s="297"/>
      <c r="E15" s="301"/>
      <c r="F15" s="301"/>
      <c r="G15" s="304"/>
      <c r="H15" s="304"/>
      <c r="I15" s="307"/>
      <c r="J15" s="307"/>
      <c r="K15" s="301"/>
      <c r="L15" s="301"/>
      <c r="M15" s="265"/>
      <c r="N15" s="365"/>
      <c r="O15" s="270"/>
      <c r="P15" s="273"/>
      <c r="R15" t="s">
        <v>1801</v>
      </c>
      <c r="S15" s="34" t="s">
        <v>28</v>
      </c>
    </row>
    <row r="16" spans="1:29" ht="19.5" customHeight="1" x14ac:dyDescent="0.2">
      <c r="A16" s="276"/>
      <c r="B16" s="279"/>
      <c r="C16" s="296"/>
      <c r="D16" s="297"/>
      <c r="E16" s="301"/>
      <c r="F16" s="301"/>
      <c r="G16" s="304"/>
      <c r="H16" s="304"/>
      <c r="I16" s="307"/>
      <c r="J16" s="307"/>
      <c r="K16" s="301"/>
      <c r="L16" s="301"/>
      <c r="M16" s="265"/>
      <c r="N16" s="365"/>
      <c r="O16" s="270"/>
      <c r="P16" s="273"/>
      <c r="S16" t="s">
        <v>1802</v>
      </c>
    </row>
    <row r="17" spans="1:29" ht="19.5" customHeight="1" x14ac:dyDescent="0.2">
      <c r="A17" s="276"/>
      <c r="B17" s="279"/>
      <c r="C17" s="296"/>
      <c r="D17" s="297"/>
      <c r="E17" s="301"/>
      <c r="F17" s="301"/>
      <c r="G17" s="304"/>
      <c r="H17" s="304"/>
      <c r="I17" s="307"/>
      <c r="J17" s="307"/>
      <c r="K17" s="301"/>
      <c r="L17" s="301"/>
      <c r="M17" s="265"/>
      <c r="N17" s="365"/>
      <c r="O17" s="270"/>
      <c r="P17" s="273"/>
      <c r="S17" s="34" t="s">
        <v>2322</v>
      </c>
      <c r="V17" s="202" t="s">
        <v>182</v>
      </c>
      <c r="W17" s="251" t="s">
        <v>694</v>
      </c>
      <c r="X17" s="250">
        <v>1026233</v>
      </c>
      <c r="Y17" s="198" t="s">
        <v>1331</v>
      </c>
      <c r="Z17" s="192"/>
      <c r="AA17" s="192"/>
    </row>
    <row r="18" spans="1:29" ht="19.5" customHeight="1" x14ac:dyDescent="0.2">
      <c r="A18" s="276"/>
      <c r="B18" s="279"/>
      <c r="C18" s="296"/>
      <c r="D18" s="297"/>
      <c r="E18" s="301"/>
      <c r="F18" s="301"/>
      <c r="G18" s="304"/>
      <c r="H18" s="304"/>
      <c r="I18" s="307"/>
      <c r="J18" s="307"/>
      <c r="K18" s="301"/>
      <c r="L18" s="301"/>
      <c r="M18" s="265"/>
      <c r="N18" s="365"/>
      <c r="O18" s="270"/>
      <c r="P18" s="273"/>
      <c r="S18" s="34" t="s">
        <v>2328</v>
      </c>
      <c r="V18" s="202" t="s">
        <v>182</v>
      </c>
      <c r="W18" s="251" t="s">
        <v>694</v>
      </c>
      <c r="X18" s="250">
        <v>1026237</v>
      </c>
      <c r="Y18" s="198" t="s">
        <v>1331</v>
      </c>
      <c r="Z18" s="192"/>
      <c r="AA18" s="192"/>
    </row>
    <row r="19" spans="1:29" ht="19.5" customHeight="1" x14ac:dyDescent="0.2">
      <c r="A19" s="276"/>
      <c r="B19" s="279"/>
      <c r="C19" s="296"/>
      <c r="D19" s="297"/>
      <c r="E19" s="301"/>
      <c r="F19" s="301"/>
      <c r="G19" s="304"/>
      <c r="H19" s="304"/>
      <c r="I19" s="307"/>
      <c r="J19" s="307"/>
      <c r="K19" s="301"/>
      <c r="L19" s="301"/>
      <c r="M19" s="265"/>
      <c r="N19" s="365"/>
      <c r="O19" s="270"/>
      <c r="P19" s="273"/>
      <c r="R19" s="34"/>
      <c r="S19" s="34" t="s">
        <v>2337</v>
      </c>
      <c r="V19" s="316" t="s">
        <v>2338</v>
      </c>
      <c r="W19" s="316"/>
      <c r="X19" s="202" t="s">
        <v>182</v>
      </c>
      <c r="Y19" s="251" t="s">
        <v>694</v>
      </c>
      <c r="Z19" s="250">
        <v>1026270</v>
      </c>
      <c r="AA19" s="198" t="s">
        <v>1331</v>
      </c>
      <c r="AB19" s="192"/>
      <c r="AC19" s="192"/>
    </row>
    <row r="20" spans="1:29" ht="19.5" customHeight="1" x14ac:dyDescent="0.2">
      <c r="A20" s="276"/>
      <c r="B20" s="279"/>
      <c r="C20" s="296"/>
      <c r="D20" s="297"/>
      <c r="E20" s="301"/>
      <c r="F20" s="301"/>
      <c r="G20" s="304"/>
      <c r="H20" s="304"/>
      <c r="I20" s="307"/>
      <c r="J20" s="307"/>
      <c r="K20" s="301"/>
      <c r="L20" s="301"/>
      <c r="M20" s="265"/>
      <c r="N20" s="365"/>
      <c r="O20" s="270"/>
      <c r="P20" s="273"/>
      <c r="R20" s="34"/>
      <c r="S20" s="34" t="s">
        <v>2339</v>
      </c>
      <c r="V20" s="316" t="s">
        <v>2340</v>
      </c>
      <c r="W20" s="316"/>
      <c r="X20" s="202" t="s">
        <v>182</v>
      </c>
      <c r="Y20" s="251" t="s">
        <v>694</v>
      </c>
      <c r="Z20" s="250">
        <v>1026271</v>
      </c>
      <c r="AA20" s="198" t="s">
        <v>1331</v>
      </c>
      <c r="AB20" s="192"/>
      <c r="AC20" s="192"/>
    </row>
    <row r="21" spans="1:29" ht="19.5" customHeight="1" x14ac:dyDescent="0.2">
      <c r="A21" s="276"/>
      <c r="B21" s="279"/>
      <c r="C21" s="296"/>
      <c r="D21" s="297"/>
      <c r="E21" s="301"/>
      <c r="F21" s="301"/>
      <c r="G21" s="304"/>
      <c r="H21" s="304"/>
      <c r="I21" s="307"/>
      <c r="J21" s="307"/>
      <c r="K21" s="301"/>
      <c r="L21" s="301"/>
      <c r="M21" s="265"/>
      <c r="N21" s="365"/>
      <c r="O21" s="270"/>
      <c r="P21" s="273"/>
      <c r="R21" s="34"/>
      <c r="S21" s="34"/>
    </row>
    <row r="22" spans="1:29" ht="19.5" customHeight="1" x14ac:dyDescent="0.2">
      <c r="A22" s="276"/>
      <c r="B22" s="279"/>
      <c r="C22" s="296"/>
      <c r="D22" s="297"/>
      <c r="E22" s="301"/>
      <c r="F22" s="301"/>
      <c r="G22" s="304"/>
      <c r="H22" s="304"/>
      <c r="I22" s="307"/>
      <c r="J22" s="307"/>
      <c r="K22" s="301"/>
      <c r="L22" s="301"/>
      <c r="M22" s="265"/>
      <c r="N22" s="365"/>
      <c r="O22" s="270"/>
      <c r="P22" s="273"/>
      <c r="R22" s="34"/>
      <c r="S22" s="34" t="s">
        <v>2341</v>
      </c>
      <c r="U22" s="316" t="s">
        <v>2342</v>
      </c>
      <c r="V22" s="316"/>
      <c r="W22" s="187" t="s">
        <v>180</v>
      </c>
      <c r="X22" s="240" t="s">
        <v>694</v>
      </c>
      <c r="Y22" s="255">
        <v>1026272</v>
      </c>
      <c r="Z22" s="198" t="s">
        <v>2343</v>
      </c>
      <c r="AA22" s="192"/>
      <c r="AB22" s="192"/>
    </row>
    <row r="23" spans="1:29" ht="19.5" customHeight="1" x14ac:dyDescent="0.2">
      <c r="A23" s="276"/>
      <c r="B23" s="279"/>
      <c r="C23" s="296"/>
      <c r="D23" s="297"/>
      <c r="E23" s="301"/>
      <c r="F23" s="301"/>
      <c r="G23" s="304"/>
      <c r="H23" s="304"/>
      <c r="I23" s="307"/>
      <c r="J23" s="307"/>
      <c r="K23" s="301"/>
      <c r="L23" s="301"/>
      <c r="M23" s="265"/>
      <c r="N23" s="365"/>
      <c r="O23" s="270"/>
      <c r="P23" s="273"/>
      <c r="R23" s="34"/>
      <c r="T23" s="192" t="s">
        <v>2344</v>
      </c>
      <c r="U23" s="192"/>
      <c r="V23" s="192"/>
      <c r="W23" s="192"/>
      <c r="X23" s="192"/>
    </row>
    <row r="24" spans="1:29" ht="19.5" customHeight="1" x14ac:dyDescent="0.2">
      <c r="A24" s="276"/>
      <c r="B24" s="279"/>
      <c r="C24" s="296"/>
      <c r="D24" s="297"/>
      <c r="E24" s="301"/>
      <c r="F24" s="301"/>
      <c r="G24" s="304"/>
      <c r="H24" s="304"/>
      <c r="I24" s="307"/>
      <c r="J24" s="307"/>
      <c r="K24" s="301"/>
      <c r="L24" s="301"/>
      <c r="M24" s="265"/>
      <c r="N24" s="365"/>
      <c r="O24" s="270"/>
      <c r="P24" s="273"/>
      <c r="R24" s="34"/>
      <c r="S24" t="s">
        <v>2346</v>
      </c>
      <c r="U24" s="316" t="s">
        <v>2347</v>
      </c>
      <c r="V24" s="316"/>
      <c r="W24" s="202" t="s">
        <v>182</v>
      </c>
      <c r="X24" s="251" t="s">
        <v>694</v>
      </c>
      <c r="Y24" s="250">
        <v>1026277</v>
      </c>
      <c r="Z24" s="198" t="s">
        <v>2045</v>
      </c>
      <c r="AA24" s="192"/>
      <c r="AB24" s="192"/>
    </row>
    <row r="25" spans="1:29" ht="19.5" customHeight="1" x14ac:dyDescent="0.2">
      <c r="A25" s="276"/>
      <c r="B25" s="279"/>
      <c r="C25" s="296"/>
      <c r="D25" s="297"/>
      <c r="E25" s="301"/>
      <c r="F25" s="301"/>
      <c r="G25" s="304"/>
      <c r="H25" s="304"/>
      <c r="I25" s="307"/>
      <c r="J25" s="307"/>
      <c r="K25" s="301"/>
      <c r="L25" s="301"/>
      <c r="M25" s="265"/>
      <c r="N25" s="365"/>
      <c r="O25" s="270"/>
      <c r="P25" s="273"/>
      <c r="R25" s="34" t="s">
        <v>242</v>
      </c>
      <c r="S25" s="34" t="s">
        <v>28</v>
      </c>
    </row>
    <row r="26" spans="1:29" ht="19.5" customHeight="1" x14ac:dyDescent="0.2">
      <c r="A26" s="276"/>
      <c r="B26" s="279"/>
      <c r="C26" s="296"/>
      <c r="D26" s="297"/>
      <c r="E26" s="301"/>
      <c r="F26" s="301"/>
      <c r="G26" s="304"/>
      <c r="H26" s="304"/>
      <c r="I26" s="307"/>
      <c r="J26" s="307"/>
      <c r="K26" s="301"/>
      <c r="L26" s="301"/>
      <c r="M26" s="265"/>
      <c r="N26" s="365"/>
      <c r="O26" s="270"/>
      <c r="P26" s="273"/>
      <c r="R26" s="34"/>
      <c r="S26" s="34" t="s">
        <v>477</v>
      </c>
    </row>
    <row r="27" spans="1:29" ht="19.5" customHeight="1" x14ac:dyDescent="0.2">
      <c r="A27" s="276"/>
      <c r="B27" s="279"/>
      <c r="C27" s="296"/>
      <c r="D27" s="297"/>
      <c r="E27" s="301"/>
      <c r="F27" s="301"/>
      <c r="G27" s="304"/>
      <c r="H27" s="304"/>
      <c r="I27" s="307"/>
      <c r="J27" s="307"/>
      <c r="K27" s="301"/>
      <c r="L27" s="301"/>
      <c r="M27" s="265"/>
      <c r="N27" s="365"/>
      <c r="O27" s="270"/>
      <c r="P27" s="273"/>
      <c r="R27" s="34"/>
      <c r="S27" t="s">
        <v>2345</v>
      </c>
      <c r="X27" s="202" t="s">
        <v>182</v>
      </c>
    </row>
    <row r="28" spans="1:29" ht="19.5" customHeight="1" x14ac:dyDescent="0.2">
      <c r="A28" s="276"/>
      <c r="B28" s="279"/>
      <c r="C28" s="296"/>
      <c r="D28" s="297"/>
      <c r="E28" s="301"/>
      <c r="F28" s="301"/>
      <c r="G28" s="304"/>
      <c r="H28" s="304"/>
      <c r="I28" s="307"/>
      <c r="J28" s="307"/>
      <c r="K28" s="301"/>
      <c r="L28" s="301"/>
      <c r="M28" s="265"/>
      <c r="N28" s="365"/>
      <c r="O28" s="270"/>
      <c r="P28" s="273"/>
      <c r="R28" s="34"/>
      <c r="S28" t="s">
        <v>2348</v>
      </c>
      <c r="W28" s="187" t="s">
        <v>180</v>
      </c>
    </row>
    <row r="29" spans="1:29" ht="19.5" customHeight="1" x14ac:dyDescent="0.2">
      <c r="A29" s="276"/>
      <c r="B29" s="279"/>
      <c r="C29" s="296"/>
      <c r="D29" s="297"/>
      <c r="E29" s="301"/>
      <c r="F29" s="301"/>
      <c r="G29" s="304"/>
      <c r="H29" s="304"/>
      <c r="I29" s="307"/>
      <c r="J29" s="307"/>
      <c r="K29" s="301"/>
      <c r="L29" s="301"/>
      <c r="M29" s="265"/>
      <c r="N29" s="365"/>
      <c r="O29" s="270"/>
      <c r="P29" s="273"/>
      <c r="R29" s="34"/>
      <c r="T29" s="259" t="s">
        <v>2349</v>
      </c>
    </row>
    <row r="30" spans="1:29" ht="19.5" customHeight="1" x14ac:dyDescent="0.2">
      <c r="A30" s="276"/>
      <c r="B30" s="279"/>
      <c r="C30" s="296"/>
      <c r="D30" s="297"/>
      <c r="E30" s="301"/>
      <c r="F30" s="301"/>
      <c r="G30" s="304"/>
      <c r="H30" s="304"/>
      <c r="I30" s="307"/>
      <c r="J30" s="307"/>
      <c r="K30" s="301"/>
      <c r="L30" s="301"/>
      <c r="M30" s="265"/>
      <c r="N30" s="365"/>
      <c r="O30" s="270"/>
      <c r="P30" s="273"/>
      <c r="R30" s="34"/>
      <c r="S30" s="34" t="s">
        <v>2353</v>
      </c>
      <c r="T30" s="259"/>
      <c r="V30" s="202" t="s">
        <v>182</v>
      </c>
      <c r="W30" s="240" t="s">
        <v>694</v>
      </c>
      <c r="X30" s="255">
        <v>1026292</v>
      </c>
    </row>
    <row r="31" spans="1:29" ht="19.5" customHeight="1" x14ac:dyDescent="0.2">
      <c r="A31" s="276"/>
      <c r="B31" s="279"/>
      <c r="C31" s="296"/>
      <c r="D31" s="297"/>
      <c r="E31" s="301"/>
      <c r="F31" s="301"/>
      <c r="G31" s="304"/>
      <c r="H31" s="304"/>
      <c r="I31" s="307"/>
      <c r="J31" s="307"/>
      <c r="K31" s="301"/>
      <c r="L31" s="301"/>
      <c r="M31" s="265"/>
      <c r="N31" s="365"/>
      <c r="O31" s="270"/>
      <c r="P31" s="273"/>
      <c r="R31" s="34" t="s">
        <v>145</v>
      </c>
      <c r="S31" s="34" t="s">
        <v>24</v>
      </c>
      <c r="T31" s="259"/>
    </row>
    <row r="32" spans="1:29" ht="19.5" customHeight="1" x14ac:dyDescent="0.2">
      <c r="A32" s="276"/>
      <c r="B32" s="279"/>
      <c r="C32" s="296"/>
      <c r="D32" s="297"/>
      <c r="E32" s="301"/>
      <c r="F32" s="301"/>
      <c r="G32" s="304"/>
      <c r="H32" s="304"/>
      <c r="I32" s="307"/>
      <c r="J32" s="307"/>
      <c r="K32" s="301"/>
      <c r="L32" s="301"/>
      <c r="M32" s="265"/>
      <c r="N32" s="365"/>
      <c r="O32" s="270"/>
      <c r="P32" s="273"/>
      <c r="R32" s="34"/>
      <c r="S32" s="34" t="s">
        <v>189</v>
      </c>
      <c r="T32" s="259"/>
    </row>
    <row r="33" spans="1:29" ht="19.5" customHeight="1" x14ac:dyDescent="0.2">
      <c r="A33" s="276"/>
      <c r="B33" s="279"/>
      <c r="C33" s="296"/>
      <c r="D33" s="297"/>
      <c r="E33" s="301"/>
      <c r="F33" s="301"/>
      <c r="G33" s="304"/>
      <c r="H33" s="304"/>
      <c r="I33" s="307"/>
      <c r="J33" s="307"/>
      <c r="K33" s="301"/>
      <c r="L33" s="301"/>
      <c r="M33" s="265"/>
      <c r="N33" s="365"/>
      <c r="O33" s="270"/>
      <c r="P33" s="273"/>
      <c r="R33" s="34"/>
      <c r="S33" s="34" t="s">
        <v>2351</v>
      </c>
      <c r="T33" s="259"/>
      <c r="U33" s="314" t="s">
        <v>2352</v>
      </c>
      <c r="V33" s="316"/>
      <c r="W33" s="202" t="s">
        <v>182</v>
      </c>
      <c r="X33" s="240" t="s">
        <v>694</v>
      </c>
      <c r="Y33" s="255">
        <v>1026290</v>
      </c>
      <c r="Z33" s="214" t="s">
        <v>2092</v>
      </c>
      <c r="AA33" s="191"/>
      <c r="AB33" s="191"/>
      <c r="AC33" s="191"/>
    </row>
    <row r="34" spans="1:29" ht="19.5" customHeight="1" x14ac:dyDescent="0.2">
      <c r="A34" s="277"/>
      <c r="B34" s="280"/>
      <c r="C34" s="298"/>
      <c r="D34" s="299"/>
      <c r="E34" s="302"/>
      <c r="F34" s="302"/>
      <c r="G34" s="305"/>
      <c r="H34" s="305"/>
      <c r="I34" s="308"/>
      <c r="J34" s="308"/>
      <c r="K34" s="302"/>
      <c r="L34" s="302"/>
      <c r="M34" s="264"/>
      <c r="N34" s="366"/>
      <c r="O34" s="271"/>
      <c r="P34" s="274"/>
      <c r="Q34" s="62">
        <v>0.29166666666666669</v>
      </c>
    </row>
    <row r="35" spans="1:29" ht="19.5" customHeight="1" x14ac:dyDescent="0.2">
      <c r="A35" s="275" t="s">
        <v>22</v>
      </c>
      <c r="B35" s="278">
        <f>SUM(B9+1)</f>
        <v>46000</v>
      </c>
      <c r="C35" s="294" t="s">
        <v>2361</v>
      </c>
      <c r="D35" s="295"/>
      <c r="E35" s="300"/>
      <c r="F35" s="300"/>
      <c r="G35" s="303">
        <v>0.32361111111111113</v>
      </c>
      <c r="H35" s="303">
        <v>0.51041666666666663</v>
      </c>
      <c r="I35" s="306">
        <v>0.5625</v>
      </c>
      <c r="J35" s="306">
        <v>0.73472222222222228</v>
      </c>
      <c r="K35" s="300"/>
      <c r="L35" s="300"/>
      <c r="M35" s="263">
        <f>(F55-E55)+(L55-K55)</f>
        <v>0</v>
      </c>
      <c r="N35" s="364">
        <f>(H35-G35)</f>
        <v>0.1868055555555555</v>
      </c>
      <c r="O35" s="269">
        <f>(J35-I35)</f>
        <v>0.17222222222222228</v>
      </c>
      <c r="P35" s="272">
        <f>SUM(M35:O55)</f>
        <v>0.35902777777777778</v>
      </c>
      <c r="R35" t="s">
        <v>2354</v>
      </c>
      <c r="S35" s="34" t="s">
        <v>33</v>
      </c>
      <c r="W35" s="1"/>
    </row>
    <row r="36" spans="1:29" ht="19.5" customHeight="1" x14ac:dyDescent="0.2">
      <c r="A36" s="276"/>
      <c r="B36" s="279"/>
      <c r="C36" s="296"/>
      <c r="D36" s="297"/>
      <c r="E36" s="301"/>
      <c r="F36" s="301"/>
      <c r="G36" s="304"/>
      <c r="H36" s="304"/>
      <c r="I36" s="307"/>
      <c r="J36" s="307"/>
      <c r="K36" s="301"/>
      <c r="L36" s="301"/>
      <c r="M36" s="265"/>
      <c r="N36" s="365"/>
      <c r="O36" s="270"/>
      <c r="P36" s="273"/>
      <c r="S36" t="s">
        <v>2355</v>
      </c>
      <c r="W36" s="202" t="s">
        <v>182</v>
      </c>
    </row>
    <row r="37" spans="1:29" ht="19.5" customHeight="1" x14ac:dyDescent="0.2">
      <c r="A37" s="276"/>
      <c r="B37" s="279"/>
      <c r="C37" s="296"/>
      <c r="D37" s="297"/>
      <c r="E37" s="301"/>
      <c r="F37" s="301"/>
      <c r="G37" s="304"/>
      <c r="H37" s="304"/>
      <c r="I37" s="307"/>
      <c r="J37" s="307"/>
      <c r="K37" s="301"/>
      <c r="L37" s="301"/>
      <c r="M37" s="265"/>
      <c r="N37" s="365"/>
      <c r="O37" s="270"/>
      <c r="P37" s="273"/>
      <c r="R37" t="s">
        <v>2356</v>
      </c>
      <c r="S37" t="s">
        <v>28</v>
      </c>
    </row>
    <row r="38" spans="1:29" ht="19.5" customHeight="1" x14ac:dyDescent="0.2">
      <c r="A38" s="276"/>
      <c r="B38" s="279"/>
      <c r="C38" s="296"/>
      <c r="D38" s="297"/>
      <c r="E38" s="301"/>
      <c r="F38" s="301"/>
      <c r="G38" s="304"/>
      <c r="H38" s="304"/>
      <c r="I38" s="307"/>
      <c r="J38" s="307"/>
      <c r="K38" s="301"/>
      <c r="L38" s="301"/>
      <c r="M38" s="265"/>
      <c r="N38" s="365"/>
      <c r="O38" s="270"/>
      <c r="P38" s="273"/>
      <c r="S38" t="s">
        <v>232</v>
      </c>
      <c r="U38" s="202" t="s">
        <v>182</v>
      </c>
    </row>
    <row r="39" spans="1:29" ht="19.5" customHeight="1" x14ac:dyDescent="0.2">
      <c r="A39" s="276"/>
      <c r="B39" s="279"/>
      <c r="C39" s="296"/>
      <c r="D39" s="297"/>
      <c r="E39" s="301"/>
      <c r="F39" s="301"/>
      <c r="G39" s="304"/>
      <c r="H39" s="304"/>
      <c r="I39" s="307"/>
      <c r="J39" s="307"/>
      <c r="K39" s="301"/>
      <c r="L39" s="301"/>
      <c r="M39" s="265"/>
      <c r="N39" s="365"/>
      <c r="O39" s="270"/>
      <c r="P39" s="273"/>
      <c r="R39" t="s">
        <v>166</v>
      </c>
      <c r="S39" t="s">
        <v>28</v>
      </c>
    </row>
    <row r="40" spans="1:29" ht="19.5" customHeight="1" x14ac:dyDescent="0.2">
      <c r="A40" s="276"/>
      <c r="B40" s="279"/>
      <c r="C40" s="296"/>
      <c r="D40" s="297"/>
      <c r="E40" s="301"/>
      <c r="F40" s="301"/>
      <c r="G40" s="304"/>
      <c r="H40" s="304"/>
      <c r="I40" s="307"/>
      <c r="J40" s="307"/>
      <c r="K40" s="301"/>
      <c r="L40" s="301"/>
      <c r="M40" s="265"/>
      <c r="N40" s="365"/>
      <c r="O40" s="270"/>
      <c r="P40" s="273"/>
      <c r="S40" t="s">
        <v>2357</v>
      </c>
      <c r="X40" s="187" t="s">
        <v>180</v>
      </c>
    </row>
    <row r="41" spans="1:29" ht="19.5" customHeight="1" x14ac:dyDescent="0.2">
      <c r="A41" s="276"/>
      <c r="B41" s="279"/>
      <c r="C41" s="296"/>
      <c r="D41" s="297"/>
      <c r="E41" s="301"/>
      <c r="F41" s="301"/>
      <c r="G41" s="304"/>
      <c r="H41" s="304"/>
      <c r="I41" s="307"/>
      <c r="J41" s="307"/>
      <c r="K41" s="301"/>
      <c r="L41" s="301"/>
      <c r="M41" s="265"/>
      <c r="N41" s="365"/>
      <c r="O41" s="270"/>
      <c r="P41" s="273"/>
      <c r="R41" s="34"/>
      <c r="S41" s="34" t="s">
        <v>2358</v>
      </c>
      <c r="X41" s="187" t="s">
        <v>180</v>
      </c>
    </row>
    <row r="42" spans="1:29" ht="19.5" customHeight="1" x14ac:dyDescent="0.2">
      <c r="A42" s="276"/>
      <c r="B42" s="279"/>
      <c r="C42" s="296"/>
      <c r="D42" s="297"/>
      <c r="E42" s="301"/>
      <c r="F42" s="301"/>
      <c r="G42" s="304"/>
      <c r="H42" s="304"/>
      <c r="I42" s="307"/>
      <c r="J42" s="307"/>
      <c r="K42" s="301"/>
      <c r="L42" s="301"/>
      <c r="M42" s="265"/>
      <c r="N42" s="365"/>
      <c r="O42" s="270"/>
      <c r="P42" s="273"/>
      <c r="R42" s="34"/>
      <c r="S42" s="34" t="s">
        <v>2364</v>
      </c>
    </row>
    <row r="43" spans="1:29" ht="19.5" customHeight="1" x14ac:dyDescent="0.2">
      <c r="A43" s="276"/>
      <c r="B43" s="279"/>
      <c r="C43" s="296"/>
      <c r="D43" s="297"/>
      <c r="E43" s="301"/>
      <c r="F43" s="301"/>
      <c r="G43" s="304"/>
      <c r="H43" s="304"/>
      <c r="I43" s="307"/>
      <c r="J43" s="307"/>
      <c r="K43" s="301"/>
      <c r="L43" s="301"/>
      <c r="M43" s="265"/>
      <c r="N43" s="365"/>
      <c r="O43" s="270"/>
      <c r="P43" s="273"/>
      <c r="R43" s="34"/>
      <c r="S43" s="34"/>
      <c r="T43" s="34" t="s">
        <v>2366</v>
      </c>
      <c r="U43" s="314" t="s">
        <v>2365</v>
      </c>
      <c r="V43" s="316"/>
      <c r="X43" s="202" t="s">
        <v>182</v>
      </c>
    </row>
    <row r="44" spans="1:29" ht="19.5" customHeight="1" x14ac:dyDescent="0.2">
      <c r="A44" s="276"/>
      <c r="B44" s="279"/>
      <c r="C44" s="296"/>
      <c r="D44" s="297"/>
      <c r="E44" s="301"/>
      <c r="F44" s="301"/>
      <c r="G44" s="304"/>
      <c r="H44" s="304"/>
      <c r="I44" s="307"/>
      <c r="J44" s="307"/>
      <c r="K44" s="301"/>
      <c r="L44" s="301"/>
      <c r="M44" s="265"/>
      <c r="N44" s="365"/>
      <c r="O44" s="270"/>
      <c r="P44" s="273"/>
      <c r="R44" s="34" t="s">
        <v>1099</v>
      </c>
      <c r="S44" s="34" t="s">
        <v>24</v>
      </c>
    </row>
    <row r="45" spans="1:29" ht="19.5" customHeight="1" x14ac:dyDescent="0.2">
      <c r="A45" s="276"/>
      <c r="B45" s="279"/>
      <c r="C45" s="296"/>
      <c r="D45" s="297"/>
      <c r="E45" s="301"/>
      <c r="F45" s="301"/>
      <c r="G45" s="304"/>
      <c r="H45" s="304"/>
      <c r="I45" s="307"/>
      <c r="J45" s="307"/>
      <c r="K45" s="301"/>
      <c r="L45" s="301"/>
      <c r="M45" s="265"/>
      <c r="N45" s="365"/>
      <c r="O45" s="270"/>
      <c r="P45" s="273"/>
      <c r="R45" s="34"/>
      <c r="S45" s="34" t="s">
        <v>1100</v>
      </c>
    </row>
    <row r="46" spans="1:29" ht="19.5" customHeight="1" x14ac:dyDescent="0.2">
      <c r="A46" s="276"/>
      <c r="B46" s="279"/>
      <c r="C46" s="296"/>
      <c r="D46" s="297"/>
      <c r="E46" s="301"/>
      <c r="F46" s="301"/>
      <c r="G46" s="304"/>
      <c r="H46" s="304"/>
      <c r="I46" s="307"/>
      <c r="J46" s="307"/>
      <c r="K46" s="301"/>
      <c r="L46" s="301"/>
      <c r="M46" s="265"/>
      <c r="N46" s="365"/>
      <c r="O46" s="270"/>
      <c r="P46" s="273"/>
      <c r="S46" s="34" t="s">
        <v>2359</v>
      </c>
      <c r="W46" s="202" t="s">
        <v>182</v>
      </c>
    </row>
    <row r="47" spans="1:29" ht="19.5" customHeight="1" x14ac:dyDescent="0.2">
      <c r="A47" s="276"/>
      <c r="B47" s="279"/>
      <c r="C47" s="296"/>
      <c r="D47" s="297"/>
      <c r="E47" s="301"/>
      <c r="F47" s="301"/>
      <c r="G47" s="304"/>
      <c r="H47" s="304"/>
      <c r="I47" s="307"/>
      <c r="J47" s="307"/>
      <c r="K47" s="301"/>
      <c r="L47" s="301"/>
      <c r="M47" s="265"/>
      <c r="N47" s="365"/>
      <c r="O47" s="270"/>
      <c r="P47" s="273"/>
      <c r="S47" s="34" t="s">
        <v>2362</v>
      </c>
    </row>
    <row r="48" spans="1:29" ht="19.5" customHeight="1" x14ac:dyDescent="0.2">
      <c r="A48" s="276"/>
      <c r="B48" s="279"/>
      <c r="C48" s="296"/>
      <c r="D48" s="297"/>
      <c r="E48" s="301"/>
      <c r="F48" s="301"/>
      <c r="G48" s="304"/>
      <c r="H48" s="304"/>
      <c r="I48" s="307"/>
      <c r="J48" s="307"/>
      <c r="K48" s="301"/>
      <c r="L48" s="301"/>
      <c r="M48" s="265"/>
      <c r="N48" s="365"/>
      <c r="O48" s="270"/>
      <c r="P48" s="273"/>
      <c r="R48" s="34" t="s">
        <v>242</v>
      </c>
      <c r="S48" s="34" t="s">
        <v>24</v>
      </c>
    </row>
    <row r="49" spans="1:29" ht="19.5" customHeight="1" x14ac:dyDescent="0.2">
      <c r="A49" s="276"/>
      <c r="B49" s="279"/>
      <c r="C49" s="296"/>
      <c r="D49" s="297"/>
      <c r="E49" s="301"/>
      <c r="F49" s="301"/>
      <c r="G49" s="304"/>
      <c r="H49" s="304"/>
      <c r="I49" s="307"/>
      <c r="J49" s="307"/>
      <c r="K49" s="301"/>
      <c r="L49" s="301"/>
      <c r="M49" s="265"/>
      <c r="N49" s="365"/>
      <c r="O49" s="270"/>
      <c r="P49" s="273"/>
      <c r="S49" s="34" t="s">
        <v>612</v>
      </c>
    </row>
    <row r="50" spans="1:29" ht="19.5" customHeight="1" x14ac:dyDescent="0.2">
      <c r="A50" s="276"/>
      <c r="B50" s="279"/>
      <c r="C50" s="296"/>
      <c r="D50" s="297"/>
      <c r="E50" s="301"/>
      <c r="F50" s="301"/>
      <c r="G50" s="304"/>
      <c r="H50" s="304"/>
      <c r="I50" s="307"/>
      <c r="J50" s="307"/>
      <c r="K50" s="301"/>
      <c r="L50" s="301"/>
      <c r="M50" s="265"/>
      <c r="N50" s="365"/>
      <c r="O50" s="270"/>
      <c r="P50" s="273"/>
      <c r="S50" s="34" t="s">
        <v>528</v>
      </c>
    </row>
    <row r="51" spans="1:29" ht="19.5" customHeight="1" x14ac:dyDescent="0.2">
      <c r="A51" s="276"/>
      <c r="B51" s="279"/>
      <c r="C51" s="296"/>
      <c r="D51" s="297"/>
      <c r="E51" s="301"/>
      <c r="F51" s="301"/>
      <c r="G51" s="304"/>
      <c r="H51" s="304"/>
      <c r="I51" s="307"/>
      <c r="J51" s="307"/>
      <c r="K51" s="301"/>
      <c r="L51" s="301"/>
      <c r="M51" s="265"/>
      <c r="N51" s="365"/>
      <c r="O51" s="270"/>
      <c r="P51" s="273"/>
      <c r="S51" s="34"/>
      <c r="T51" s="34" t="s">
        <v>204</v>
      </c>
      <c r="U51" s="314" t="s">
        <v>1180</v>
      </c>
      <c r="V51" s="316"/>
      <c r="W51" s="202" t="s">
        <v>182</v>
      </c>
      <c r="X51" s="251" t="s">
        <v>694</v>
      </c>
      <c r="Y51" s="250">
        <v>1026309</v>
      </c>
      <c r="Z51" s="198" t="s">
        <v>2092</v>
      </c>
      <c r="AA51" s="192"/>
      <c r="AB51" s="192"/>
      <c r="AC51" s="192"/>
    </row>
    <row r="52" spans="1:29" ht="19.5" customHeight="1" x14ac:dyDescent="0.2">
      <c r="A52" s="276"/>
      <c r="B52" s="279"/>
      <c r="C52" s="296"/>
      <c r="D52" s="297"/>
      <c r="E52" s="301"/>
      <c r="F52" s="301"/>
      <c r="G52" s="304"/>
      <c r="H52" s="304"/>
      <c r="I52" s="307"/>
      <c r="J52" s="307"/>
      <c r="K52" s="301"/>
      <c r="L52" s="301"/>
      <c r="M52" s="265"/>
      <c r="N52" s="365"/>
      <c r="O52" s="270"/>
      <c r="P52" s="273"/>
      <c r="S52" s="34"/>
      <c r="T52" s="34"/>
      <c r="U52" s="168" t="s">
        <v>2363</v>
      </c>
      <c r="V52" s="1"/>
      <c r="X52" s="176"/>
      <c r="Y52" s="34"/>
    </row>
    <row r="53" spans="1:29" ht="19.5" customHeight="1" x14ac:dyDescent="0.2">
      <c r="A53" s="276"/>
      <c r="B53" s="279"/>
      <c r="C53" s="296"/>
      <c r="D53" s="297"/>
      <c r="E53" s="301"/>
      <c r="F53" s="301"/>
      <c r="G53" s="304"/>
      <c r="H53" s="304"/>
      <c r="I53" s="307"/>
      <c r="J53" s="307"/>
      <c r="K53" s="301"/>
      <c r="L53" s="301"/>
      <c r="M53" s="265"/>
      <c r="N53" s="365"/>
      <c r="O53" s="270"/>
      <c r="P53" s="273"/>
      <c r="S53" s="34"/>
      <c r="T53" s="34" t="s">
        <v>203</v>
      </c>
      <c r="U53" s="314" t="s">
        <v>1120</v>
      </c>
      <c r="V53" s="314"/>
      <c r="W53" s="202" t="s">
        <v>182</v>
      </c>
      <c r="X53" s="251" t="s">
        <v>694</v>
      </c>
      <c r="Y53" s="250">
        <v>1026309</v>
      </c>
      <c r="Z53" s="198" t="s">
        <v>2092</v>
      </c>
      <c r="AA53" s="192"/>
      <c r="AB53" s="192"/>
      <c r="AC53" s="192"/>
    </row>
    <row r="54" spans="1:29" ht="19.5" customHeight="1" x14ac:dyDescent="0.2">
      <c r="A54" s="276"/>
      <c r="B54" s="279"/>
      <c r="C54" s="296"/>
      <c r="D54" s="297"/>
      <c r="E54" s="301"/>
      <c r="F54" s="301"/>
      <c r="G54" s="304"/>
      <c r="H54" s="304"/>
      <c r="I54" s="307"/>
      <c r="J54" s="307"/>
      <c r="K54" s="301"/>
      <c r="L54" s="301"/>
      <c r="M54" s="265"/>
      <c r="N54" s="365"/>
      <c r="O54" s="270"/>
      <c r="P54" s="273"/>
      <c r="S54" s="34"/>
      <c r="U54" s="168" t="s">
        <v>2118</v>
      </c>
    </row>
    <row r="55" spans="1:29" ht="19.5" customHeight="1" x14ac:dyDescent="0.2">
      <c r="A55" s="277"/>
      <c r="B55" s="280"/>
      <c r="C55" s="298"/>
      <c r="D55" s="299"/>
      <c r="E55" s="302"/>
      <c r="F55" s="302"/>
      <c r="G55" s="305"/>
      <c r="H55" s="305"/>
      <c r="I55" s="308"/>
      <c r="J55" s="308"/>
      <c r="K55" s="302"/>
      <c r="L55" s="302"/>
      <c r="M55" s="264"/>
      <c r="N55" s="366"/>
      <c r="O55" s="271"/>
      <c r="P55" s="274"/>
      <c r="Q55" s="62">
        <v>0.29166666666666669</v>
      </c>
    </row>
    <row r="56" spans="1:29" ht="19.5" customHeight="1" x14ac:dyDescent="0.2">
      <c r="A56" s="275" t="s">
        <v>26</v>
      </c>
      <c r="B56" s="278">
        <f>SUM(B35+1)</f>
        <v>46001</v>
      </c>
      <c r="C56" s="294" t="s">
        <v>166</v>
      </c>
      <c r="D56" s="295"/>
      <c r="E56" s="300"/>
      <c r="F56" s="300"/>
      <c r="G56" s="303">
        <v>0.29444444444444445</v>
      </c>
      <c r="H56" s="303">
        <v>0.52083333333333337</v>
      </c>
      <c r="I56" s="306">
        <v>0.54166666666666663</v>
      </c>
      <c r="J56" s="306">
        <v>0.59722222222222221</v>
      </c>
      <c r="K56" s="300"/>
      <c r="L56" s="300"/>
      <c r="M56" s="263">
        <f>(F67-E67)+(L67-K67)</f>
        <v>0</v>
      </c>
      <c r="N56" s="364">
        <f>(H56-G56)</f>
        <v>0.22638888888888892</v>
      </c>
      <c r="O56" s="269">
        <f>(J56-I56)</f>
        <v>5.555555555555558E-2</v>
      </c>
      <c r="P56" s="272">
        <f>SUM(M56:O67)</f>
        <v>0.2819444444444445</v>
      </c>
      <c r="R56" t="s">
        <v>166</v>
      </c>
      <c r="S56" t="s">
        <v>29</v>
      </c>
    </row>
    <row r="57" spans="1:29" ht="19.5" customHeight="1" x14ac:dyDescent="0.2">
      <c r="A57" s="276"/>
      <c r="B57" s="279"/>
      <c r="C57" s="296"/>
      <c r="D57" s="297"/>
      <c r="E57" s="301"/>
      <c r="F57" s="301"/>
      <c r="G57" s="304"/>
      <c r="H57" s="304"/>
      <c r="I57" s="307"/>
      <c r="J57" s="307"/>
      <c r="K57" s="301"/>
      <c r="L57" s="301"/>
      <c r="M57" s="265"/>
      <c r="N57" s="365"/>
      <c r="O57" s="270"/>
      <c r="P57" s="273"/>
      <c r="S57" t="s">
        <v>2357</v>
      </c>
      <c r="X57" s="187" t="s">
        <v>180</v>
      </c>
      <c r="Y57" s="1"/>
    </row>
    <row r="58" spans="1:29" ht="19.5" customHeight="1" x14ac:dyDescent="0.2">
      <c r="A58" s="276"/>
      <c r="B58" s="279"/>
      <c r="C58" s="296"/>
      <c r="D58" s="297"/>
      <c r="E58" s="301"/>
      <c r="F58" s="301"/>
      <c r="G58" s="304"/>
      <c r="H58" s="304"/>
      <c r="I58" s="307"/>
      <c r="J58" s="307"/>
      <c r="K58" s="301"/>
      <c r="L58" s="301"/>
      <c r="M58" s="265"/>
      <c r="N58" s="365"/>
      <c r="O58" s="270"/>
      <c r="P58" s="273"/>
      <c r="R58" s="34"/>
      <c r="S58" s="34" t="s">
        <v>2358</v>
      </c>
      <c r="X58" s="187" t="s">
        <v>180</v>
      </c>
      <c r="Y58" s="1"/>
    </row>
    <row r="59" spans="1:29" ht="19.5" customHeight="1" x14ac:dyDescent="0.2">
      <c r="A59" s="276"/>
      <c r="B59" s="279"/>
      <c r="C59" s="296"/>
      <c r="D59" s="297"/>
      <c r="E59" s="301"/>
      <c r="F59" s="301"/>
      <c r="G59" s="304"/>
      <c r="H59" s="304"/>
      <c r="I59" s="307"/>
      <c r="J59" s="307"/>
      <c r="K59" s="301"/>
      <c r="L59" s="301"/>
      <c r="M59" s="265"/>
      <c r="N59" s="365"/>
      <c r="O59" s="270"/>
      <c r="P59" s="273"/>
      <c r="S59" s="34" t="s">
        <v>2367</v>
      </c>
      <c r="V59" s="202" t="s">
        <v>182</v>
      </c>
      <c r="Y59" s="1"/>
    </row>
    <row r="60" spans="1:29" ht="19.5" customHeight="1" x14ac:dyDescent="0.2">
      <c r="A60" s="276"/>
      <c r="B60" s="279"/>
      <c r="C60" s="296"/>
      <c r="D60" s="297"/>
      <c r="E60" s="301"/>
      <c r="F60" s="301"/>
      <c r="G60" s="304"/>
      <c r="H60" s="304"/>
      <c r="I60" s="307"/>
      <c r="J60" s="307"/>
      <c r="K60" s="301"/>
      <c r="L60" s="301"/>
      <c r="M60" s="265"/>
      <c r="N60" s="365"/>
      <c r="O60" s="270"/>
      <c r="P60" s="273"/>
      <c r="S60" s="34" t="s">
        <v>2370</v>
      </c>
      <c r="V60" s="202" t="s">
        <v>182</v>
      </c>
      <c r="Y60" s="1"/>
    </row>
    <row r="61" spans="1:29" ht="19.5" customHeight="1" x14ac:dyDescent="0.2">
      <c r="A61" s="276"/>
      <c r="B61" s="279"/>
      <c r="C61" s="296"/>
      <c r="D61" s="297"/>
      <c r="E61" s="301"/>
      <c r="F61" s="301"/>
      <c r="G61" s="304"/>
      <c r="H61" s="304"/>
      <c r="I61" s="307"/>
      <c r="J61" s="307"/>
      <c r="K61" s="301"/>
      <c r="L61" s="301"/>
      <c r="M61" s="265"/>
      <c r="N61" s="365"/>
      <c r="O61" s="270"/>
      <c r="P61" s="273"/>
      <c r="R61" t="s">
        <v>1801</v>
      </c>
      <c r="S61" s="34" t="s">
        <v>28</v>
      </c>
      <c r="W61" s="1"/>
      <c r="Y61" s="1"/>
    </row>
    <row r="62" spans="1:29" ht="19.5" customHeight="1" x14ac:dyDescent="0.2">
      <c r="A62" s="276"/>
      <c r="B62" s="279"/>
      <c r="C62" s="296"/>
      <c r="D62" s="297"/>
      <c r="E62" s="301"/>
      <c r="F62" s="301"/>
      <c r="G62" s="304"/>
      <c r="H62" s="304"/>
      <c r="I62" s="307"/>
      <c r="J62" s="307"/>
      <c r="K62" s="301"/>
      <c r="L62" s="301"/>
      <c r="M62" s="265"/>
      <c r="N62" s="365"/>
      <c r="O62" s="270"/>
      <c r="P62" s="273"/>
      <c r="S62" t="s">
        <v>1802</v>
      </c>
      <c r="W62" s="1"/>
      <c r="Y62" s="1"/>
    </row>
    <row r="63" spans="1:29" ht="19.5" customHeight="1" x14ac:dyDescent="0.2">
      <c r="A63" s="276"/>
      <c r="B63" s="279"/>
      <c r="C63" s="296"/>
      <c r="D63" s="297"/>
      <c r="E63" s="301"/>
      <c r="F63" s="301"/>
      <c r="G63" s="304"/>
      <c r="H63" s="304"/>
      <c r="I63" s="307"/>
      <c r="J63" s="307"/>
      <c r="K63" s="301"/>
      <c r="L63" s="301"/>
      <c r="M63" s="265"/>
      <c r="N63" s="365"/>
      <c r="O63" s="270"/>
      <c r="P63" s="273"/>
      <c r="S63" s="34" t="s">
        <v>2341</v>
      </c>
      <c r="U63" s="316" t="s">
        <v>2342</v>
      </c>
      <c r="V63" s="316"/>
      <c r="W63" s="202" t="s">
        <v>182</v>
      </c>
      <c r="X63" s="251" t="s">
        <v>694</v>
      </c>
      <c r="Y63" s="250">
        <v>1026272</v>
      </c>
      <c r="Z63" s="198" t="s">
        <v>1331</v>
      </c>
      <c r="AA63" s="192"/>
      <c r="AB63" s="192"/>
    </row>
    <row r="64" spans="1:29" ht="19.5" customHeight="1" x14ac:dyDescent="0.2">
      <c r="A64" s="276"/>
      <c r="B64" s="279"/>
      <c r="C64" s="296"/>
      <c r="D64" s="297"/>
      <c r="E64" s="301"/>
      <c r="F64" s="301"/>
      <c r="G64" s="304"/>
      <c r="H64" s="304"/>
      <c r="I64" s="307"/>
      <c r="J64" s="307"/>
      <c r="K64" s="301"/>
      <c r="L64" s="301"/>
      <c r="M64" s="265"/>
      <c r="N64" s="365"/>
      <c r="O64" s="270"/>
      <c r="P64" s="273"/>
      <c r="S64" s="34" t="s">
        <v>159</v>
      </c>
      <c r="U64" s="316" t="s">
        <v>2368</v>
      </c>
      <c r="V64" s="316"/>
      <c r="W64" s="202" t="s">
        <v>182</v>
      </c>
      <c r="X64" s="251" t="s">
        <v>694</v>
      </c>
      <c r="Y64" s="250">
        <v>1026324</v>
      </c>
      <c r="Z64" s="198" t="s">
        <v>2369</v>
      </c>
      <c r="AA64" s="192"/>
      <c r="AB64" s="192"/>
    </row>
    <row r="65" spans="1:32" ht="19.5" customHeight="1" x14ac:dyDescent="0.2">
      <c r="A65" s="276"/>
      <c r="B65" s="279"/>
      <c r="C65" s="296"/>
      <c r="D65" s="297"/>
      <c r="E65" s="301"/>
      <c r="F65" s="301"/>
      <c r="G65" s="304"/>
      <c r="H65" s="304"/>
      <c r="I65" s="307"/>
      <c r="J65" s="307"/>
      <c r="K65" s="301"/>
      <c r="L65" s="301"/>
      <c r="M65" s="265"/>
      <c r="N65" s="365"/>
      <c r="O65" s="270"/>
      <c r="P65" s="273"/>
      <c r="S65" s="34"/>
      <c r="W65" s="1"/>
      <c r="Y65" s="1"/>
    </row>
    <row r="66" spans="1:32" ht="19.5" customHeight="1" x14ac:dyDescent="0.2">
      <c r="A66" s="276"/>
      <c r="B66" s="279"/>
      <c r="C66" s="296"/>
      <c r="D66" s="297"/>
      <c r="E66" s="301"/>
      <c r="F66" s="301"/>
      <c r="G66" s="304"/>
      <c r="H66" s="304"/>
      <c r="I66" s="307"/>
      <c r="J66" s="307"/>
      <c r="K66" s="301"/>
      <c r="L66" s="301"/>
      <c r="M66" s="265"/>
      <c r="N66" s="365"/>
      <c r="O66" s="270"/>
      <c r="P66" s="273"/>
      <c r="W66" s="1"/>
      <c r="Y66" s="1"/>
    </row>
    <row r="67" spans="1:32" ht="19.5" customHeight="1" x14ac:dyDescent="0.2">
      <c r="A67" s="277"/>
      <c r="B67" s="280"/>
      <c r="C67" s="298"/>
      <c r="D67" s="299"/>
      <c r="E67" s="302"/>
      <c r="F67" s="302"/>
      <c r="G67" s="305"/>
      <c r="H67" s="305"/>
      <c r="I67" s="308"/>
      <c r="J67" s="308"/>
      <c r="K67" s="302"/>
      <c r="L67" s="302"/>
      <c r="M67" s="264"/>
      <c r="N67" s="366"/>
      <c r="O67" s="271"/>
      <c r="P67" s="274"/>
      <c r="Q67" s="62">
        <v>0.29166666666666669</v>
      </c>
    </row>
    <row r="68" spans="1:32" ht="19.5" customHeight="1" x14ac:dyDescent="0.2">
      <c r="A68" s="275" t="s">
        <v>30</v>
      </c>
      <c r="B68" s="278">
        <f>SUM(B56+1)</f>
        <v>46002</v>
      </c>
      <c r="C68" s="294" t="s">
        <v>2373</v>
      </c>
      <c r="D68" s="295"/>
      <c r="E68" s="300"/>
      <c r="F68" s="300"/>
      <c r="G68" s="303">
        <v>0.36736111111111114</v>
      </c>
      <c r="H68" s="303">
        <v>0.52083333333333337</v>
      </c>
      <c r="I68" s="306">
        <v>0.5625</v>
      </c>
      <c r="J68" s="306">
        <v>0.73611111111111116</v>
      </c>
      <c r="K68" s="300"/>
      <c r="L68" s="300"/>
      <c r="M68" s="263">
        <f>(F82-E82)+(L82-K82)</f>
        <v>0</v>
      </c>
      <c r="N68" s="364">
        <f>(H68-G68)</f>
        <v>0.15347222222222223</v>
      </c>
      <c r="O68" s="269">
        <f>(J68-I68)</f>
        <v>0.17361111111111116</v>
      </c>
      <c r="P68" s="272">
        <f>SUM(M68:O82)</f>
        <v>0.32708333333333339</v>
      </c>
      <c r="R68" s="34" t="s">
        <v>1099</v>
      </c>
      <c r="S68" s="34" t="s">
        <v>23</v>
      </c>
    </row>
    <row r="69" spans="1:32" ht="19.5" customHeight="1" x14ac:dyDescent="0.2">
      <c r="A69" s="276"/>
      <c r="B69" s="279"/>
      <c r="C69" s="296"/>
      <c r="D69" s="297"/>
      <c r="E69" s="301"/>
      <c r="F69" s="301"/>
      <c r="G69" s="304"/>
      <c r="H69" s="304"/>
      <c r="I69" s="307"/>
      <c r="J69" s="307"/>
      <c r="K69" s="301"/>
      <c r="L69" s="301"/>
      <c r="M69" s="265"/>
      <c r="N69" s="365"/>
      <c r="O69" s="270"/>
      <c r="P69" s="273"/>
      <c r="S69" s="34" t="s">
        <v>1100</v>
      </c>
    </row>
    <row r="70" spans="1:32" ht="19.5" customHeight="1" x14ac:dyDescent="0.2">
      <c r="A70" s="276"/>
      <c r="B70" s="279"/>
      <c r="C70" s="296"/>
      <c r="D70" s="297"/>
      <c r="E70" s="301"/>
      <c r="F70" s="301"/>
      <c r="G70" s="304"/>
      <c r="H70" s="304"/>
      <c r="I70" s="307"/>
      <c r="J70" s="307"/>
      <c r="K70" s="301"/>
      <c r="L70" s="301"/>
      <c r="M70" s="265"/>
      <c r="N70" s="365"/>
      <c r="O70" s="270"/>
      <c r="P70" s="273"/>
      <c r="S70" s="34" t="s">
        <v>2360</v>
      </c>
      <c r="V70" s="202" t="s">
        <v>182</v>
      </c>
      <c r="W70" s="251" t="s">
        <v>694</v>
      </c>
      <c r="X70" s="250">
        <v>1023621</v>
      </c>
      <c r="Y70" s="198" t="s">
        <v>1320</v>
      </c>
      <c r="Z70" s="192"/>
      <c r="AA70" s="192"/>
    </row>
    <row r="71" spans="1:32" ht="19.5" customHeight="1" x14ac:dyDescent="0.2">
      <c r="A71" s="276"/>
      <c r="B71" s="279"/>
      <c r="C71" s="296"/>
      <c r="D71" s="297"/>
      <c r="E71" s="301"/>
      <c r="F71" s="301"/>
      <c r="G71" s="304"/>
      <c r="H71" s="304"/>
      <c r="I71" s="307"/>
      <c r="J71" s="307"/>
      <c r="K71" s="301"/>
      <c r="L71" s="301"/>
      <c r="M71" s="265"/>
      <c r="N71" s="365"/>
      <c r="O71" s="270"/>
      <c r="P71" s="273"/>
      <c r="S71" s="34"/>
      <c r="V71" s="34"/>
      <c r="W71" s="240" t="s">
        <v>694</v>
      </c>
      <c r="X71" s="255">
        <v>1025403</v>
      </c>
      <c r="Y71" s="34" t="s">
        <v>2376</v>
      </c>
    </row>
    <row r="72" spans="1:32" ht="19.5" customHeight="1" x14ac:dyDescent="0.2">
      <c r="A72" s="276"/>
      <c r="B72" s="279"/>
      <c r="C72" s="296"/>
      <c r="D72" s="297"/>
      <c r="E72" s="301"/>
      <c r="F72" s="301"/>
      <c r="G72" s="304"/>
      <c r="H72" s="304"/>
      <c r="I72" s="307"/>
      <c r="J72" s="307"/>
      <c r="K72" s="301"/>
      <c r="L72" s="301"/>
      <c r="M72" s="265"/>
      <c r="N72" s="365"/>
      <c r="O72" s="270"/>
      <c r="P72" s="273"/>
      <c r="R72" t="s">
        <v>166</v>
      </c>
      <c r="S72" s="34" t="s">
        <v>28</v>
      </c>
    </row>
    <row r="73" spans="1:32" ht="19.5" customHeight="1" x14ac:dyDescent="0.2">
      <c r="A73" s="276"/>
      <c r="B73" s="279"/>
      <c r="C73" s="296"/>
      <c r="D73" s="297"/>
      <c r="E73" s="301"/>
      <c r="F73" s="301"/>
      <c r="G73" s="304"/>
      <c r="H73" s="304"/>
      <c r="I73" s="307"/>
      <c r="J73" s="307"/>
      <c r="K73" s="301"/>
      <c r="L73" s="301"/>
      <c r="M73" s="265"/>
      <c r="N73" s="365"/>
      <c r="O73" s="270"/>
      <c r="P73" s="273"/>
      <c r="S73" t="s">
        <v>2357</v>
      </c>
      <c r="X73" s="189" t="s">
        <v>2382</v>
      </c>
    </row>
    <row r="74" spans="1:32" ht="19.5" customHeight="1" x14ac:dyDescent="0.2">
      <c r="A74" s="276"/>
      <c r="B74" s="279"/>
      <c r="C74" s="296"/>
      <c r="D74" s="297"/>
      <c r="E74" s="301"/>
      <c r="F74" s="301"/>
      <c r="G74" s="304"/>
      <c r="H74" s="304"/>
      <c r="I74" s="307"/>
      <c r="J74" s="307"/>
      <c r="K74" s="301"/>
      <c r="L74" s="301"/>
      <c r="M74" s="265"/>
      <c r="N74" s="365"/>
      <c r="O74" s="270"/>
      <c r="P74" s="273"/>
      <c r="R74" s="34"/>
      <c r="S74" s="34" t="s">
        <v>2358</v>
      </c>
      <c r="X74" s="202" t="s">
        <v>182</v>
      </c>
      <c r="Y74" s="214" t="s">
        <v>2383</v>
      </c>
      <c r="Z74" s="191"/>
      <c r="AA74" s="191"/>
      <c r="AB74" s="191"/>
      <c r="AC74" s="191"/>
      <c r="AD74" s="191"/>
      <c r="AE74" s="191"/>
      <c r="AF74" s="191"/>
    </row>
    <row r="75" spans="1:32" ht="19.5" customHeight="1" x14ac:dyDescent="0.2">
      <c r="A75" s="276"/>
      <c r="B75" s="279"/>
      <c r="C75" s="296"/>
      <c r="D75" s="297"/>
      <c r="E75" s="301"/>
      <c r="F75" s="301"/>
      <c r="G75" s="304"/>
      <c r="H75" s="304"/>
      <c r="I75" s="307"/>
      <c r="J75" s="307"/>
      <c r="K75" s="301"/>
      <c r="L75" s="301"/>
      <c r="M75" s="265"/>
      <c r="N75" s="365"/>
      <c r="O75" s="270"/>
      <c r="P75" s="273"/>
      <c r="S75" s="34" t="s">
        <v>2371</v>
      </c>
      <c r="W75" t="s">
        <v>24</v>
      </c>
    </row>
    <row r="76" spans="1:32" ht="19.5" customHeight="1" x14ac:dyDescent="0.2">
      <c r="A76" s="276"/>
      <c r="B76" s="279"/>
      <c r="C76" s="296"/>
      <c r="D76" s="297"/>
      <c r="E76" s="301"/>
      <c r="F76" s="301"/>
      <c r="G76" s="304"/>
      <c r="H76" s="304"/>
      <c r="I76" s="307"/>
      <c r="J76" s="307"/>
      <c r="K76" s="301"/>
      <c r="L76" s="301"/>
      <c r="M76" s="265"/>
      <c r="N76" s="365"/>
      <c r="O76" s="270"/>
      <c r="P76" s="273"/>
      <c r="R76" t="s">
        <v>975</v>
      </c>
      <c r="S76" s="34" t="s">
        <v>24</v>
      </c>
    </row>
    <row r="77" spans="1:32" ht="19.5" customHeight="1" x14ac:dyDescent="0.2">
      <c r="A77" s="276"/>
      <c r="B77" s="279"/>
      <c r="C77" s="296"/>
      <c r="D77" s="297"/>
      <c r="E77" s="301"/>
      <c r="F77" s="301"/>
      <c r="G77" s="304"/>
      <c r="H77" s="304"/>
      <c r="I77" s="307"/>
      <c r="J77" s="307"/>
      <c r="K77" s="301"/>
      <c r="L77" s="301"/>
      <c r="M77" s="265"/>
      <c r="N77" s="365"/>
      <c r="O77" s="270"/>
      <c r="P77" s="273"/>
      <c r="S77" s="34" t="s">
        <v>976</v>
      </c>
    </row>
    <row r="78" spans="1:32" ht="19.5" customHeight="1" x14ac:dyDescent="0.2">
      <c r="A78" s="276"/>
      <c r="B78" s="279"/>
      <c r="C78" s="296"/>
      <c r="D78" s="297"/>
      <c r="E78" s="301"/>
      <c r="F78" s="301"/>
      <c r="G78" s="304"/>
      <c r="H78" s="304"/>
      <c r="I78" s="307"/>
      <c r="J78" s="307"/>
      <c r="K78" s="301"/>
      <c r="L78" s="301"/>
      <c r="M78" s="265"/>
      <c r="N78" s="365"/>
      <c r="O78" s="270"/>
      <c r="P78" s="273"/>
      <c r="S78" s="34" t="s">
        <v>2372</v>
      </c>
      <c r="V78" s="202" t="s">
        <v>182</v>
      </c>
    </row>
    <row r="79" spans="1:32" ht="19.5" customHeight="1" x14ac:dyDescent="0.2">
      <c r="A79" s="276"/>
      <c r="B79" s="279"/>
      <c r="C79" s="296"/>
      <c r="D79" s="297"/>
      <c r="E79" s="301"/>
      <c r="F79" s="301"/>
      <c r="G79" s="304"/>
      <c r="H79" s="304"/>
      <c r="I79" s="307"/>
      <c r="J79" s="307"/>
      <c r="K79" s="301"/>
      <c r="L79" s="301"/>
      <c r="M79" s="265"/>
      <c r="N79" s="365"/>
      <c r="O79" s="270"/>
      <c r="P79" s="273"/>
      <c r="R79" s="34" t="s">
        <v>145</v>
      </c>
      <c r="S79" s="34" t="s">
        <v>24</v>
      </c>
    </row>
    <row r="80" spans="1:32" ht="19.5" customHeight="1" x14ac:dyDescent="0.2">
      <c r="A80" s="276"/>
      <c r="B80" s="279"/>
      <c r="C80" s="296"/>
      <c r="D80" s="297"/>
      <c r="E80" s="301"/>
      <c r="F80" s="301"/>
      <c r="G80" s="304"/>
      <c r="H80" s="304"/>
      <c r="I80" s="307"/>
      <c r="J80" s="307"/>
      <c r="K80" s="301"/>
      <c r="L80" s="301"/>
      <c r="M80" s="265"/>
      <c r="N80" s="365"/>
      <c r="O80" s="270"/>
      <c r="P80" s="273"/>
      <c r="R80" s="34"/>
      <c r="S80" s="34" t="s">
        <v>2374</v>
      </c>
    </row>
    <row r="81" spans="1:29" ht="19.5" customHeight="1" x14ac:dyDescent="0.2">
      <c r="A81" s="276"/>
      <c r="B81" s="279"/>
      <c r="C81" s="296"/>
      <c r="D81" s="297"/>
      <c r="E81" s="301"/>
      <c r="F81" s="301"/>
      <c r="G81" s="304"/>
      <c r="H81" s="304"/>
      <c r="I81" s="307"/>
      <c r="J81" s="307"/>
      <c r="K81" s="301"/>
      <c r="L81" s="301"/>
      <c r="M81" s="265"/>
      <c r="N81" s="365"/>
      <c r="O81" s="270"/>
      <c r="P81" s="273"/>
      <c r="R81" s="34"/>
      <c r="S81" s="34" t="s">
        <v>2375</v>
      </c>
      <c r="X81" s="202" t="s">
        <v>182</v>
      </c>
      <c r="Y81" s="240" t="s">
        <v>694</v>
      </c>
      <c r="Z81" s="255">
        <v>1026376</v>
      </c>
      <c r="AA81" s="214" t="s">
        <v>2126</v>
      </c>
      <c r="AB81" s="191"/>
      <c r="AC81" s="191"/>
    </row>
    <row r="82" spans="1:29" ht="19.5" customHeight="1" x14ac:dyDescent="0.2">
      <c r="A82" s="277"/>
      <c r="B82" s="280"/>
      <c r="C82" s="298"/>
      <c r="D82" s="299"/>
      <c r="E82" s="302"/>
      <c r="F82" s="302"/>
      <c r="G82" s="305"/>
      <c r="H82" s="305"/>
      <c r="I82" s="308"/>
      <c r="J82" s="308"/>
      <c r="K82" s="302"/>
      <c r="L82" s="302"/>
      <c r="M82" s="264"/>
      <c r="N82" s="366"/>
      <c r="O82" s="271"/>
      <c r="P82" s="274"/>
      <c r="Q82" s="62">
        <v>0.29166666666666669</v>
      </c>
      <c r="R82" s="34"/>
    </row>
    <row r="83" spans="1:29" ht="19.5" customHeight="1" x14ac:dyDescent="0.2">
      <c r="A83" s="275" t="s">
        <v>31</v>
      </c>
      <c r="B83" s="278">
        <f>SUM(B68+1)</f>
        <v>46003</v>
      </c>
      <c r="C83" s="294" t="s">
        <v>1099</v>
      </c>
      <c r="D83" s="295"/>
      <c r="E83" s="300"/>
      <c r="F83" s="300"/>
      <c r="G83" s="303">
        <v>0.36388888888888887</v>
      </c>
      <c r="H83" s="303">
        <v>0.52083333333333337</v>
      </c>
      <c r="I83" s="306">
        <v>0.5625</v>
      </c>
      <c r="J83" s="306">
        <v>0.66666666666666663</v>
      </c>
      <c r="K83" s="300"/>
      <c r="L83" s="300"/>
      <c r="M83" s="263">
        <f>(F106-E106)+(L106-K106)</f>
        <v>0</v>
      </c>
      <c r="N83" s="364">
        <f>(H83-G83)</f>
        <v>0.1569444444444445</v>
      </c>
      <c r="O83" s="269">
        <f>(J83-I83)</f>
        <v>0.10416666666666663</v>
      </c>
      <c r="P83" s="272">
        <f>SUM(M83:O106)</f>
        <v>0.26111111111111113</v>
      </c>
      <c r="R83" s="34" t="s">
        <v>1099</v>
      </c>
      <c r="S83" s="34" t="s">
        <v>29</v>
      </c>
    </row>
    <row r="84" spans="1:29" ht="19.5" customHeight="1" x14ac:dyDescent="0.2">
      <c r="A84" s="276"/>
      <c r="B84" s="279"/>
      <c r="C84" s="296"/>
      <c r="D84" s="297"/>
      <c r="E84" s="301"/>
      <c r="F84" s="301"/>
      <c r="G84" s="304"/>
      <c r="H84" s="304"/>
      <c r="I84" s="307"/>
      <c r="J84" s="307"/>
      <c r="K84" s="301"/>
      <c r="L84" s="301"/>
      <c r="M84" s="265"/>
      <c r="N84" s="365"/>
      <c r="O84" s="270"/>
      <c r="P84" s="273"/>
      <c r="S84" s="34" t="s">
        <v>1100</v>
      </c>
    </row>
    <row r="85" spans="1:29" ht="19.5" customHeight="1" x14ac:dyDescent="0.2">
      <c r="A85" s="276"/>
      <c r="B85" s="279"/>
      <c r="C85" s="296"/>
      <c r="D85" s="297"/>
      <c r="E85" s="301"/>
      <c r="F85" s="301"/>
      <c r="G85" s="304"/>
      <c r="H85" s="304"/>
      <c r="I85" s="307"/>
      <c r="J85" s="307"/>
      <c r="K85" s="301"/>
      <c r="L85" s="301"/>
      <c r="M85" s="265"/>
      <c r="N85" s="365"/>
      <c r="O85" s="270"/>
      <c r="P85" s="273"/>
      <c r="S85" s="34" t="s">
        <v>1097</v>
      </c>
    </row>
    <row r="86" spans="1:29" ht="19.5" customHeight="1" x14ac:dyDescent="0.2">
      <c r="A86" s="276"/>
      <c r="B86" s="279"/>
      <c r="C86" s="296"/>
      <c r="D86" s="297"/>
      <c r="E86" s="301"/>
      <c r="F86" s="301"/>
      <c r="G86" s="304"/>
      <c r="H86" s="304"/>
      <c r="I86" s="307"/>
      <c r="J86" s="307"/>
      <c r="K86" s="301"/>
      <c r="L86" s="301"/>
      <c r="M86" s="265"/>
      <c r="N86" s="365"/>
      <c r="O86" s="270"/>
      <c r="P86" s="273"/>
      <c r="S86" s="34"/>
      <c r="T86" t="s">
        <v>534</v>
      </c>
      <c r="U86" s="316" t="s">
        <v>2377</v>
      </c>
      <c r="V86" s="316"/>
      <c r="W86" s="187" t="s">
        <v>180</v>
      </c>
      <c r="X86" s="240" t="s">
        <v>694</v>
      </c>
      <c r="Y86" s="255" t="s">
        <v>2237</v>
      </c>
    </row>
    <row r="87" spans="1:29" ht="19.5" customHeight="1" x14ac:dyDescent="0.2">
      <c r="A87" s="276"/>
      <c r="B87" s="279"/>
      <c r="C87" s="296"/>
      <c r="D87" s="297"/>
      <c r="E87" s="301"/>
      <c r="F87" s="301"/>
      <c r="G87" s="304"/>
      <c r="H87" s="304"/>
      <c r="I87" s="307"/>
      <c r="J87" s="307"/>
      <c r="K87" s="301"/>
      <c r="L87" s="301"/>
      <c r="M87" s="265"/>
      <c r="N87" s="365"/>
      <c r="O87" s="270"/>
      <c r="P87" s="273"/>
      <c r="S87" s="34" t="s">
        <v>2384</v>
      </c>
      <c r="U87" s="1"/>
      <c r="V87" s="1"/>
      <c r="Y87" s="176"/>
    </row>
    <row r="88" spans="1:29" ht="19.5" customHeight="1" x14ac:dyDescent="0.2">
      <c r="A88" s="276"/>
      <c r="B88" s="279"/>
      <c r="C88" s="296"/>
      <c r="D88" s="297"/>
      <c r="E88" s="301"/>
      <c r="F88" s="301"/>
      <c r="G88" s="304"/>
      <c r="H88" s="304"/>
      <c r="I88" s="307"/>
      <c r="J88" s="307"/>
      <c r="K88" s="301"/>
      <c r="L88" s="301"/>
      <c r="M88" s="265"/>
      <c r="N88" s="365"/>
      <c r="O88" s="270"/>
      <c r="P88" s="273"/>
      <c r="S88" s="34"/>
      <c r="T88" t="s">
        <v>1368</v>
      </c>
      <c r="U88" s="316" t="s">
        <v>2386</v>
      </c>
      <c r="V88" s="316"/>
      <c r="W88" s="202" t="s">
        <v>182</v>
      </c>
      <c r="X88" s="240" t="s">
        <v>694</v>
      </c>
      <c r="Y88" s="255">
        <v>1026413</v>
      </c>
      <c r="Z88" s="214" t="s">
        <v>1331</v>
      </c>
      <c r="AA88" s="191"/>
      <c r="AB88" s="191"/>
      <c r="AC88" s="191"/>
    </row>
    <row r="89" spans="1:29" ht="19.5" customHeight="1" x14ac:dyDescent="0.2">
      <c r="A89" s="276"/>
      <c r="B89" s="279"/>
      <c r="C89" s="296"/>
      <c r="D89" s="297"/>
      <c r="E89" s="301"/>
      <c r="F89" s="301"/>
      <c r="G89" s="304"/>
      <c r="H89" s="304"/>
      <c r="I89" s="307"/>
      <c r="J89" s="307"/>
      <c r="K89" s="301"/>
      <c r="L89" s="301"/>
      <c r="M89" s="265"/>
      <c r="N89" s="365"/>
      <c r="O89" s="270"/>
      <c r="P89" s="273"/>
      <c r="S89" s="34"/>
      <c r="T89" t="s">
        <v>2385</v>
      </c>
      <c r="U89" s="316" t="s">
        <v>2387</v>
      </c>
      <c r="V89" s="316"/>
      <c r="W89" s="202" t="s">
        <v>182</v>
      </c>
      <c r="Y89" s="176"/>
    </row>
    <row r="90" spans="1:29" ht="19.5" customHeight="1" x14ac:dyDescent="0.2">
      <c r="A90" s="276"/>
      <c r="B90" s="279"/>
      <c r="C90" s="296"/>
      <c r="D90" s="297"/>
      <c r="E90" s="301"/>
      <c r="F90" s="301"/>
      <c r="G90" s="304"/>
      <c r="H90" s="304"/>
      <c r="I90" s="307"/>
      <c r="J90" s="307"/>
      <c r="K90" s="301"/>
      <c r="L90" s="301"/>
      <c r="M90" s="265"/>
      <c r="N90" s="365"/>
      <c r="O90" s="270"/>
      <c r="P90" s="273"/>
      <c r="R90" s="34" t="s">
        <v>1336</v>
      </c>
      <c r="S90" s="34" t="s">
        <v>24</v>
      </c>
    </row>
    <row r="91" spans="1:29" ht="19.5" customHeight="1" x14ac:dyDescent="0.2">
      <c r="A91" s="276"/>
      <c r="B91" s="279"/>
      <c r="C91" s="296"/>
      <c r="D91" s="297"/>
      <c r="E91" s="301"/>
      <c r="F91" s="301"/>
      <c r="G91" s="304"/>
      <c r="H91" s="304"/>
      <c r="I91" s="307"/>
      <c r="J91" s="307"/>
      <c r="K91" s="301"/>
      <c r="L91" s="301"/>
      <c r="M91" s="265"/>
      <c r="N91" s="365"/>
      <c r="O91" s="270"/>
      <c r="P91" s="273"/>
      <c r="R91" s="34"/>
      <c r="S91" s="34" t="s">
        <v>1337</v>
      </c>
    </row>
    <row r="92" spans="1:29" ht="19.5" customHeight="1" x14ac:dyDescent="0.2">
      <c r="A92" s="276"/>
      <c r="B92" s="279"/>
      <c r="C92" s="296"/>
      <c r="D92" s="297"/>
      <c r="E92" s="301"/>
      <c r="F92" s="301"/>
      <c r="G92" s="304"/>
      <c r="H92" s="304"/>
      <c r="I92" s="307"/>
      <c r="J92" s="307"/>
      <c r="K92" s="301"/>
      <c r="L92" s="301"/>
      <c r="M92" s="265"/>
      <c r="N92" s="365"/>
      <c r="O92" s="270"/>
      <c r="P92" s="273"/>
      <c r="R92" s="34"/>
      <c r="S92" s="34" t="s">
        <v>1483</v>
      </c>
    </row>
    <row r="93" spans="1:29" ht="19.5" customHeight="1" x14ac:dyDescent="0.2">
      <c r="A93" s="276"/>
      <c r="B93" s="279"/>
      <c r="C93" s="296"/>
      <c r="D93" s="297"/>
      <c r="E93" s="301"/>
      <c r="F93" s="301"/>
      <c r="G93" s="304"/>
      <c r="H93" s="304"/>
      <c r="I93" s="307"/>
      <c r="J93" s="307"/>
      <c r="K93" s="301"/>
      <c r="L93" s="301"/>
      <c r="M93" s="265"/>
      <c r="N93" s="365"/>
      <c r="O93" s="270"/>
      <c r="P93" s="273"/>
      <c r="R93" s="34"/>
      <c r="T93" t="s">
        <v>1140</v>
      </c>
      <c r="U93" s="316" t="s">
        <v>2378</v>
      </c>
      <c r="V93" s="316"/>
      <c r="W93" s="202" t="s">
        <v>182</v>
      </c>
      <c r="X93" s="240" t="s">
        <v>694</v>
      </c>
      <c r="Y93" s="255">
        <v>1026394</v>
      </c>
      <c r="Z93" s="193" t="s">
        <v>2092</v>
      </c>
      <c r="AA93" s="189"/>
      <c r="AB93" s="189"/>
      <c r="AC93" s="189"/>
    </row>
    <row r="94" spans="1:29" ht="19.5" customHeight="1" x14ac:dyDescent="0.2">
      <c r="A94" s="276"/>
      <c r="B94" s="279"/>
      <c r="C94" s="296"/>
      <c r="D94" s="297"/>
      <c r="E94" s="301"/>
      <c r="F94" s="301"/>
      <c r="G94" s="304"/>
      <c r="H94" s="304"/>
      <c r="I94" s="307"/>
      <c r="J94" s="307"/>
      <c r="K94" s="301"/>
      <c r="L94" s="301"/>
      <c r="M94" s="265"/>
      <c r="N94" s="365"/>
      <c r="O94" s="270"/>
      <c r="P94" s="273"/>
      <c r="R94" s="34"/>
      <c r="T94" t="s">
        <v>2379</v>
      </c>
      <c r="Y94" s="202" t="s">
        <v>182</v>
      </c>
    </row>
    <row r="95" spans="1:29" ht="19.5" customHeight="1" x14ac:dyDescent="0.2">
      <c r="A95" s="276"/>
      <c r="B95" s="279"/>
      <c r="C95" s="296"/>
      <c r="D95" s="297"/>
      <c r="E95" s="301"/>
      <c r="F95" s="301"/>
      <c r="G95" s="304"/>
      <c r="H95" s="304"/>
      <c r="I95" s="307"/>
      <c r="J95" s="307"/>
      <c r="K95" s="301"/>
      <c r="L95" s="301"/>
      <c r="M95" s="265"/>
      <c r="N95" s="365"/>
      <c r="O95" s="270"/>
      <c r="P95" s="273"/>
      <c r="R95" s="34" t="s">
        <v>145</v>
      </c>
      <c r="S95" t="s">
        <v>24</v>
      </c>
    </row>
    <row r="96" spans="1:29" ht="19.5" customHeight="1" x14ac:dyDescent="0.2">
      <c r="A96" s="276"/>
      <c r="B96" s="279"/>
      <c r="C96" s="296"/>
      <c r="D96" s="297"/>
      <c r="E96" s="301"/>
      <c r="F96" s="301"/>
      <c r="G96" s="304"/>
      <c r="H96" s="304"/>
      <c r="I96" s="307"/>
      <c r="J96" s="307"/>
      <c r="K96" s="301"/>
      <c r="L96" s="301"/>
      <c r="M96" s="265"/>
      <c r="N96" s="365"/>
      <c r="O96" s="270"/>
      <c r="P96" s="273"/>
      <c r="R96" s="34"/>
      <c r="S96" s="34" t="s">
        <v>189</v>
      </c>
    </row>
    <row r="97" spans="1:25" ht="19.5" customHeight="1" x14ac:dyDescent="0.2">
      <c r="A97" s="276"/>
      <c r="B97" s="279"/>
      <c r="C97" s="296"/>
      <c r="D97" s="297"/>
      <c r="E97" s="301"/>
      <c r="F97" s="301"/>
      <c r="G97" s="304"/>
      <c r="H97" s="304"/>
      <c r="I97" s="307"/>
      <c r="J97" s="307"/>
      <c r="K97" s="301"/>
      <c r="L97" s="301"/>
      <c r="M97" s="265"/>
      <c r="N97" s="365"/>
      <c r="O97" s="270"/>
      <c r="P97" s="273"/>
      <c r="R97" s="34"/>
      <c r="T97" t="s">
        <v>2380</v>
      </c>
    </row>
    <row r="98" spans="1:25" ht="19.5" customHeight="1" x14ac:dyDescent="0.2">
      <c r="A98" s="276"/>
      <c r="B98" s="279"/>
      <c r="C98" s="296"/>
      <c r="D98" s="297"/>
      <c r="E98" s="301"/>
      <c r="F98" s="301"/>
      <c r="G98" s="304"/>
      <c r="H98" s="304"/>
      <c r="I98" s="307"/>
      <c r="J98" s="307"/>
      <c r="K98" s="301"/>
      <c r="L98" s="301"/>
      <c r="M98" s="265"/>
      <c r="N98" s="365"/>
      <c r="O98" s="270"/>
      <c r="P98" s="273"/>
      <c r="R98" s="34"/>
      <c r="T98" t="s">
        <v>206</v>
      </c>
      <c r="U98" s="316" t="s">
        <v>2381</v>
      </c>
      <c r="V98" s="316"/>
      <c r="W98" s="202" t="s">
        <v>182</v>
      </c>
      <c r="X98" s="251" t="s">
        <v>694</v>
      </c>
      <c r="Y98" s="250">
        <v>1026352</v>
      </c>
    </row>
    <row r="99" spans="1:25" ht="19.5" customHeight="1" x14ac:dyDescent="0.2">
      <c r="A99" s="276"/>
      <c r="B99" s="279"/>
      <c r="C99" s="296"/>
      <c r="D99" s="297"/>
      <c r="E99" s="301"/>
      <c r="F99" s="301"/>
      <c r="G99" s="304"/>
      <c r="H99" s="304"/>
      <c r="I99" s="307"/>
      <c r="J99" s="307"/>
      <c r="K99" s="301"/>
      <c r="L99" s="301"/>
      <c r="M99" s="265"/>
      <c r="N99" s="365"/>
      <c r="O99" s="270"/>
      <c r="P99" s="273"/>
    </row>
    <row r="100" spans="1:25" ht="19.5" customHeight="1" x14ac:dyDescent="0.2">
      <c r="A100" s="276"/>
      <c r="B100" s="279"/>
      <c r="C100" s="296"/>
      <c r="D100" s="297"/>
      <c r="E100" s="301"/>
      <c r="F100" s="301"/>
      <c r="G100" s="304"/>
      <c r="H100" s="304"/>
      <c r="I100" s="307"/>
      <c r="J100" s="307"/>
      <c r="K100" s="301"/>
      <c r="L100" s="301"/>
      <c r="M100" s="265"/>
      <c r="N100" s="365"/>
      <c r="O100" s="270"/>
      <c r="P100" s="273"/>
    </row>
    <row r="101" spans="1:25" ht="19.5" customHeight="1" x14ac:dyDescent="0.2">
      <c r="A101" s="276"/>
      <c r="B101" s="279"/>
      <c r="C101" s="296"/>
      <c r="D101" s="297"/>
      <c r="E101" s="301"/>
      <c r="F101" s="301"/>
      <c r="G101" s="304"/>
      <c r="H101" s="304"/>
      <c r="I101" s="307"/>
      <c r="J101" s="307"/>
      <c r="K101" s="301"/>
      <c r="L101" s="301"/>
      <c r="M101" s="265"/>
      <c r="N101" s="365"/>
      <c r="O101" s="270"/>
      <c r="P101" s="273"/>
    </row>
    <row r="102" spans="1:25" ht="19.5" customHeight="1" x14ac:dyDescent="0.2">
      <c r="A102" s="276"/>
      <c r="B102" s="279"/>
      <c r="C102" s="296"/>
      <c r="D102" s="297"/>
      <c r="E102" s="301"/>
      <c r="F102" s="301"/>
      <c r="G102" s="304"/>
      <c r="H102" s="304"/>
      <c r="I102" s="307"/>
      <c r="J102" s="307"/>
      <c r="K102" s="301"/>
      <c r="L102" s="301"/>
      <c r="M102" s="265"/>
      <c r="N102" s="365"/>
      <c r="O102" s="270"/>
      <c r="P102" s="273"/>
    </row>
    <row r="103" spans="1:25" ht="19.5" customHeight="1" x14ac:dyDescent="0.2">
      <c r="A103" s="276"/>
      <c r="B103" s="279"/>
      <c r="C103" s="296"/>
      <c r="D103" s="297"/>
      <c r="E103" s="301"/>
      <c r="F103" s="301"/>
      <c r="G103" s="304"/>
      <c r="H103" s="304"/>
      <c r="I103" s="307"/>
      <c r="J103" s="307"/>
      <c r="K103" s="301"/>
      <c r="L103" s="301"/>
      <c r="M103" s="265"/>
      <c r="N103" s="365"/>
      <c r="O103" s="270"/>
      <c r="P103" s="273"/>
      <c r="R103" s="34"/>
      <c r="S103" s="34"/>
    </row>
    <row r="104" spans="1:25" ht="19.5" customHeight="1" x14ac:dyDescent="0.2">
      <c r="A104" s="276"/>
      <c r="B104" s="279"/>
      <c r="C104" s="296"/>
      <c r="D104" s="297"/>
      <c r="E104" s="301"/>
      <c r="F104" s="301"/>
      <c r="G104" s="304"/>
      <c r="H104" s="304"/>
      <c r="I104" s="307"/>
      <c r="J104" s="307"/>
      <c r="K104" s="301"/>
      <c r="L104" s="301"/>
      <c r="M104" s="265"/>
      <c r="N104" s="365"/>
      <c r="O104" s="270"/>
      <c r="P104" s="273"/>
      <c r="R104" s="34"/>
      <c r="S104" s="34"/>
    </row>
    <row r="105" spans="1:25" ht="19.5" customHeight="1" x14ac:dyDescent="0.2">
      <c r="A105" s="276"/>
      <c r="B105" s="279"/>
      <c r="C105" s="296"/>
      <c r="D105" s="297"/>
      <c r="E105" s="301"/>
      <c r="F105" s="301"/>
      <c r="G105" s="304"/>
      <c r="H105" s="304"/>
      <c r="I105" s="307"/>
      <c r="J105" s="307"/>
      <c r="K105" s="301"/>
      <c r="L105" s="301"/>
      <c r="M105" s="265"/>
      <c r="N105" s="365"/>
      <c r="O105" s="270"/>
      <c r="P105" s="273"/>
      <c r="R105" s="34"/>
      <c r="S105" s="34"/>
    </row>
    <row r="106" spans="1:25" ht="19.5" customHeight="1" x14ac:dyDescent="0.2">
      <c r="A106" s="277"/>
      <c r="B106" s="280"/>
      <c r="C106" s="298"/>
      <c r="D106" s="299"/>
      <c r="E106" s="302"/>
      <c r="F106" s="302"/>
      <c r="G106" s="305"/>
      <c r="H106" s="305"/>
      <c r="I106" s="308"/>
      <c r="J106" s="308"/>
      <c r="K106" s="302"/>
      <c r="L106" s="302"/>
      <c r="M106" s="264"/>
      <c r="N106" s="366"/>
      <c r="O106" s="271"/>
      <c r="P106" s="274"/>
      <c r="Q106" s="62">
        <v>0.29166666666666669</v>
      </c>
      <c r="W106" s="34"/>
    </row>
    <row r="107" spans="1:25" ht="19.5" customHeight="1" x14ac:dyDescent="0.2">
      <c r="A107" s="35" t="s">
        <v>34</v>
      </c>
      <c r="B107" s="36">
        <f>SUM(B83+1)</f>
        <v>46004</v>
      </c>
      <c r="C107" s="294"/>
      <c r="D107" s="295"/>
      <c r="E107" s="310"/>
      <c r="F107" s="310"/>
      <c r="G107" s="310"/>
      <c r="H107" s="310"/>
      <c r="I107" s="310"/>
      <c r="J107" s="310"/>
      <c r="K107" s="310"/>
      <c r="L107" s="310"/>
      <c r="M107" s="310"/>
      <c r="N107" s="310"/>
      <c r="O107" s="310"/>
      <c r="P107" s="310"/>
    </row>
    <row r="108" spans="1:25" ht="19.5" customHeight="1" x14ac:dyDescent="0.2">
      <c r="A108" s="37" t="s">
        <v>35</v>
      </c>
      <c r="B108" s="36">
        <f>SUM(B107+1)</f>
        <v>46005</v>
      </c>
      <c r="C108" s="298"/>
      <c r="D108" s="299"/>
      <c r="E108" s="312"/>
      <c r="F108" s="312"/>
      <c r="G108" s="312"/>
      <c r="H108" s="312"/>
      <c r="I108" s="312"/>
      <c r="J108" s="312"/>
      <c r="K108" s="312"/>
      <c r="L108" s="312"/>
      <c r="M108" s="312"/>
      <c r="N108" s="312"/>
      <c r="O108" s="312"/>
      <c r="P108" s="312"/>
    </row>
    <row r="109" spans="1:25" ht="30" customHeight="1" x14ac:dyDescent="0.2">
      <c r="A109" s="38"/>
      <c r="B109" s="38"/>
      <c r="C109" s="38"/>
      <c r="D109" s="38"/>
      <c r="E109" s="39"/>
      <c r="F109" s="40"/>
      <c r="G109" s="40"/>
      <c r="H109" s="38"/>
      <c r="I109" s="38"/>
      <c r="J109" s="38"/>
      <c r="K109" s="41"/>
      <c r="L109" s="41"/>
      <c r="M109" s="41"/>
      <c r="N109" s="38"/>
    </row>
    <row r="110" spans="1:25" ht="30.75" customHeight="1" x14ac:dyDescent="0.2">
      <c r="A110" s="38"/>
      <c r="B110" s="38"/>
      <c r="C110" s="38"/>
      <c r="D110" s="38"/>
      <c r="F110" s="38"/>
      <c r="G110" s="38"/>
      <c r="H110" s="38"/>
      <c r="I110" s="38"/>
      <c r="J110" s="281" t="s">
        <v>36</v>
      </c>
      <c r="K110" s="281"/>
      <c r="L110" s="281"/>
      <c r="M110" s="108">
        <f>SUM(M9+M35+M56+M68+M83+M107+M108)</f>
        <v>0</v>
      </c>
      <c r="N110" s="110">
        <f>SUM(N9+N35+N56+N68+N83+N107+N108)</f>
        <v>0.88263888888888897</v>
      </c>
      <c r="O110" s="109">
        <f>SUM(O9+O35+O56+O68+O83+O107+O108)</f>
        <v>0.66180555555555565</v>
      </c>
      <c r="P110" s="111">
        <f>SUM(P9+P35+P56+P68+P83+P107+P108)</f>
        <v>1.5444444444444445</v>
      </c>
    </row>
    <row r="111" spans="1:25" ht="30.75" customHeight="1" x14ac:dyDescent="0.2">
      <c r="A111" s="38"/>
      <c r="B111" s="38"/>
      <c r="C111" s="38"/>
      <c r="D111" s="38"/>
      <c r="F111" s="38"/>
      <c r="G111" s="38"/>
      <c r="H111" s="38"/>
      <c r="I111" s="38"/>
      <c r="J111" s="281" t="s">
        <v>37</v>
      </c>
      <c r="K111" s="281"/>
      <c r="L111" s="282"/>
      <c r="M111" s="42"/>
      <c r="N111" s="51">
        <f>SUM(Q9:Q108)</f>
        <v>1.4583333333333335</v>
      </c>
      <c r="O111" s="43"/>
    </row>
    <row r="112" spans="1:25" ht="30.75" customHeight="1" x14ac:dyDescent="0.2">
      <c r="A112" s="38"/>
      <c r="B112" s="38"/>
      <c r="C112" s="38"/>
      <c r="D112" s="38"/>
      <c r="F112" s="38"/>
      <c r="G112" s="38"/>
      <c r="H112" s="38"/>
      <c r="I112" s="38"/>
      <c r="J112" s="281" t="s">
        <v>38</v>
      </c>
      <c r="K112" s="281"/>
      <c r="L112" s="282"/>
      <c r="M112" s="42"/>
      <c r="N112" s="51">
        <f>SUM(P110-N111)</f>
        <v>8.6111111111111027E-2</v>
      </c>
      <c r="O112" s="43"/>
    </row>
    <row r="113" spans="1:15" ht="30.75" customHeight="1" x14ac:dyDescent="0.2">
      <c r="A113" s="38"/>
      <c r="B113" s="38"/>
      <c r="C113" s="38"/>
      <c r="D113" s="38"/>
      <c r="F113" s="38"/>
      <c r="G113" s="38"/>
      <c r="H113" s="38"/>
      <c r="I113" s="38"/>
      <c r="J113" s="281" t="s">
        <v>39</v>
      </c>
      <c r="K113" s="281"/>
      <c r="L113" s="282"/>
      <c r="M113" s="42"/>
      <c r="N113" s="51">
        <f>'SEM49'!N86</f>
        <v>15.808333333333334</v>
      </c>
      <c r="O113" s="43"/>
    </row>
    <row r="114" spans="1:15" ht="30.75" customHeight="1" x14ac:dyDescent="0.2">
      <c r="H114" s="38"/>
      <c r="I114" s="38"/>
      <c r="J114" s="281" t="s">
        <v>40</v>
      </c>
      <c r="K114" s="281"/>
      <c r="L114" s="282"/>
      <c r="M114" s="44"/>
      <c r="N114" s="52">
        <f>N112+N113</f>
        <v>15.894444444444444</v>
      </c>
      <c r="O114" s="45"/>
    </row>
    <row r="121" spans="1:15" x14ac:dyDescent="0.2">
      <c r="F121" s="38"/>
      <c r="G121" s="38"/>
      <c r="H121" s="38"/>
      <c r="I121" s="38"/>
    </row>
    <row r="122" spans="1:15" x14ac:dyDescent="0.2">
      <c r="F122" s="38"/>
      <c r="G122" s="38"/>
      <c r="H122" s="38"/>
      <c r="I122" s="38"/>
    </row>
    <row r="123" spans="1:15" x14ac:dyDescent="0.2">
      <c r="F123" s="38"/>
      <c r="G123" s="38"/>
      <c r="H123" s="38"/>
      <c r="I123" s="38"/>
    </row>
    <row r="124" spans="1:15" x14ac:dyDescent="0.2">
      <c r="F124" s="38"/>
      <c r="G124" s="38"/>
      <c r="H124" s="38"/>
      <c r="I124" s="38"/>
    </row>
    <row r="125" spans="1:15" x14ac:dyDescent="0.2">
      <c r="F125" s="38"/>
      <c r="G125" s="38"/>
      <c r="H125" s="38"/>
      <c r="I125" s="38"/>
    </row>
    <row r="126" spans="1:15" x14ac:dyDescent="0.2">
      <c r="F126" s="38"/>
      <c r="G126" s="38"/>
      <c r="H126" s="38"/>
      <c r="I126" s="38"/>
    </row>
  </sheetData>
  <mergeCells count="116">
    <mergeCell ref="U86:V86"/>
    <mergeCell ref="U93:V93"/>
    <mergeCell ref="U98:V98"/>
    <mergeCell ref="U88:V88"/>
    <mergeCell ref="U89:V89"/>
    <mergeCell ref="P107:P108"/>
    <mergeCell ref="I107:I108"/>
    <mergeCell ref="J107:J108"/>
    <mergeCell ref="M107:M108"/>
    <mergeCell ref="N107:N108"/>
    <mergeCell ref="O107:O108"/>
    <mergeCell ref="L35:L55"/>
    <mergeCell ref="K56:K67"/>
    <mergeCell ref="L56:L67"/>
    <mergeCell ref="K68:K82"/>
    <mergeCell ref="L68:L82"/>
    <mergeCell ref="K83:K106"/>
    <mergeCell ref="L83:L106"/>
    <mergeCell ref="K107:K108"/>
    <mergeCell ref="L107:L108"/>
    <mergeCell ref="K35:K55"/>
    <mergeCell ref="I35:I55"/>
    <mergeCell ref="I56:I67"/>
    <mergeCell ref="I68:I82"/>
    <mergeCell ref="I83:I106"/>
    <mergeCell ref="J35:J55"/>
    <mergeCell ref="J56:J67"/>
    <mergeCell ref="J68:J82"/>
    <mergeCell ref="J83:J106"/>
    <mergeCell ref="C107:D108"/>
    <mergeCell ref="E107:E108"/>
    <mergeCell ref="F107:F108"/>
    <mergeCell ref="G107:G108"/>
    <mergeCell ref="H107:H108"/>
    <mergeCell ref="F83:F106"/>
    <mergeCell ref="G35:G55"/>
    <mergeCell ref="G56:G67"/>
    <mergeCell ref="G68:G82"/>
    <mergeCell ref="G83:G106"/>
    <mergeCell ref="H35:H55"/>
    <mergeCell ref="H56:H67"/>
    <mergeCell ref="H68:H82"/>
    <mergeCell ref="H83:H106"/>
    <mergeCell ref="Q6:Q7"/>
    <mergeCell ref="M83:M106"/>
    <mergeCell ref="N83:N106"/>
    <mergeCell ref="O83:O106"/>
    <mergeCell ref="P83:P106"/>
    <mergeCell ref="M68:M82"/>
    <mergeCell ref="N68:N82"/>
    <mergeCell ref="O68:O82"/>
    <mergeCell ref="P68:P82"/>
    <mergeCell ref="M56:M67"/>
    <mergeCell ref="O56:O67"/>
    <mergeCell ref="P56:P67"/>
    <mergeCell ref="M35:M55"/>
    <mergeCell ref="N35:N55"/>
    <mergeCell ref="O35:O55"/>
    <mergeCell ref="P35:P55"/>
    <mergeCell ref="N56:N67"/>
    <mergeCell ref="A35:A55"/>
    <mergeCell ref="A56:A67"/>
    <mergeCell ref="A68:A82"/>
    <mergeCell ref="J114:L114"/>
    <mergeCell ref="J110:L110"/>
    <mergeCell ref="J111:L111"/>
    <mergeCell ref="J112:L112"/>
    <mergeCell ref="J113:L113"/>
    <mergeCell ref="A83:A106"/>
    <mergeCell ref="B35:B55"/>
    <mergeCell ref="B56:B67"/>
    <mergeCell ref="B68:B82"/>
    <mergeCell ref="B83:B106"/>
    <mergeCell ref="C35:D55"/>
    <mergeCell ref="C56:D67"/>
    <mergeCell ref="C68:D82"/>
    <mergeCell ref="C83:D106"/>
    <mergeCell ref="F35:F55"/>
    <mergeCell ref="E35:E55"/>
    <mergeCell ref="E56:E67"/>
    <mergeCell ref="F56:F67"/>
    <mergeCell ref="F68:F82"/>
    <mergeCell ref="E68:E82"/>
    <mergeCell ref="E83:E106"/>
    <mergeCell ref="A1:N1"/>
    <mergeCell ref="G6:H6"/>
    <mergeCell ref="I6:J6"/>
    <mergeCell ref="K6:L6"/>
    <mergeCell ref="M6:P6"/>
    <mergeCell ref="A9:A34"/>
    <mergeCell ref="M9:M34"/>
    <mergeCell ref="N9:N34"/>
    <mergeCell ref="O9:O34"/>
    <mergeCell ref="P9:P34"/>
    <mergeCell ref="B9:B34"/>
    <mergeCell ref="C9:D34"/>
    <mergeCell ref="K9:K34"/>
    <mergeCell ref="L9:L34"/>
    <mergeCell ref="E9:E34"/>
    <mergeCell ref="F9:F34"/>
    <mergeCell ref="G9:G34"/>
    <mergeCell ref="I9:I34"/>
    <mergeCell ref="J9:J34"/>
    <mergeCell ref="H9:H34"/>
    <mergeCell ref="U63:V63"/>
    <mergeCell ref="U64:V64"/>
    <mergeCell ref="U53:V53"/>
    <mergeCell ref="U51:V51"/>
    <mergeCell ref="U43:V43"/>
    <mergeCell ref="U24:V24"/>
    <mergeCell ref="U33:V33"/>
    <mergeCell ref="U12:V12"/>
    <mergeCell ref="U14:V14"/>
    <mergeCell ref="V19:W19"/>
    <mergeCell ref="V20:W20"/>
    <mergeCell ref="U22:V22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8" orientation="landscape" r:id="rId1"/>
  <headerFooter alignWithMargins="0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Feuil75">
    <pageSetUpPr fitToPage="1"/>
  </sheetPr>
  <dimension ref="A1:AC123"/>
  <sheetViews>
    <sheetView topLeftCell="H71" zoomScale="90" workbookViewId="0">
      <selection activeCell="T96" sqref="T96:AC96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18" max="18" width="15.28515625" customWidth="1"/>
    <col min="20" max="20" width="14.28515625" customWidth="1"/>
    <col min="23" max="23" width="13.85546875" customWidth="1"/>
  </cols>
  <sheetData>
    <row r="1" spans="1:25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5" ht="60.6" hidden="1" customHeight="1" x14ac:dyDescent="0.2"/>
    <row r="3" spans="1:25" s="3" customFormat="1" ht="12.75" customHeight="1" x14ac:dyDescent="0.2">
      <c r="K3" s="4"/>
      <c r="L3" s="4"/>
      <c r="M3" s="4"/>
      <c r="O3" s="5"/>
      <c r="P3" s="5"/>
      <c r="Q3" s="60"/>
    </row>
    <row r="4" spans="1:25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5" ht="39" customHeight="1" x14ac:dyDescent="0.2">
      <c r="A5" s="12" t="s">
        <v>134</v>
      </c>
      <c r="B5" s="13" t="s">
        <v>3</v>
      </c>
      <c r="C5" s="14">
        <f>SUM('SEM50'!B108+1)</f>
        <v>46006</v>
      </c>
      <c r="D5" s="15" t="s">
        <v>4</v>
      </c>
      <c r="E5" s="16">
        <f>SUM(B105)</f>
        <v>46012</v>
      </c>
      <c r="F5" s="17"/>
      <c r="G5" s="17"/>
      <c r="H5" s="17"/>
      <c r="I5" s="17"/>
      <c r="J5" s="17"/>
      <c r="K5" s="18"/>
      <c r="L5" s="18"/>
      <c r="P5" s="19"/>
    </row>
    <row r="6" spans="1:25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5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5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5" ht="19.5" customHeight="1" x14ac:dyDescent="0.2">
      <c r="A9" s="275" t="s">
        <v>20</v>
      </c>
      <c r="B9" s="278">
        <f>SUM(C5)</f>
        <v>46006</v>
      </c>
      <c r="C9" s="294" t="s">
        <v>2392</v>
      </c>
      <c r="D9" s="295"/>
      <c r="E9" s="300"/>
      <c r="F9" s="300"/>
      <c r="G9" s="303">
        <v>0.33819444444444446</v>
      </c>
      <c r="H9" s="303">
        <v>0.5</v>
      </c>
      <c r="I9" s="306">
        <v>0.5625</v>
      </c>
      <c r="J9" s="306">
        <v>0.73541666666666672</v>
      </c>
      <c r="K9" s="310"/>
      <c r="L9" s="310"/>
      <c r="M9" s="263">
        <f>(F9-E9)+(L9-K9)</f>
        <v>0</v>
      </c>
      <c r="N9" s="266">
        <f>(H9-G9)</f>
        <v>0.16180555555555554</v>
      </c>
      <c r="O9" s="269">
        <f>(J9-I9)</f>
        <v>0.17291666666666672</v>
      </c>
      <c r="P9" s="272">
        <f>SUM(M9:O30)</f>
        <v>0.33472222222222225</v>
      </c>
      <c r="R9" s="34" t="s">
        <v>1099</v>
      </c>
      <c r="S9" s="34" t="s">
        <v>58</v>
      </c>
    </row>
    <row r="10" spans="1:25" ht="19.5" customHeight="1" x14ac:dyDescent="0.2">
      <c r="A10" s="276"/>
      <c r="B10" s="279"/>
      <c r="C10" s="296"/>
      <c r="D10" s="297"/>
      <c r="E10" s="301"/>
      <c r="F10" s="301"/>
      <c r="G10" s="304"/>
      <c r="H10" s="304"/>
      <c r="I10" s="307"/>
      <c r="J10" s="307"/>
      <c r="K10" s="311"/>
      <c r="L10" s="311"/>
      <c r="M10" s="265"/>
      <c r="N10" s="267"/>
      <c r="O10" s="270"/>
      <c r="P10" s="273"/>
      <c r="S10" s="34" t="s">
        <v>1100</v>
      </c>
    </row>
    <row r="11" spans="1:25" ht="19.5" customHeight="1" x14ac:dyDescent="0.2">
      <c r="A11" s="276"/>
      <c r="B11" s="279"/>
      <c r="C11" s="296"/>
      <c r="D11" s="297"/>
      <c r="E11" s="301"/>
      <c r="F11" s="301"/>
      <c r="G11" s="304"/>
      <c r="H11" s="304"/>
      <c r="I11" s="307"/>
      <c r="J11" s="307"/>
      <c r="K11" s="311"/>
      <c r="L11" s="311"/>
      <c r="M11" s="265"/>
      <c r="N11" s="267"/>
      <c r="O11" s="270"/>
      <c r="P11" s="273"/>
      <c r="S11" s="34" t="s">
        <v>1097</v>
      </c>
    </row>
    <row r="12" spans="1:25" ht="19.5" customHeight="1" x14ac:dyDescent="0.2">
      <c r="A12" s="276"/>
      <c r="B12" s="279"/>
      <c r="C12" s="296"/>
      <c r="D12" s="297"/>
      <c r="E12" s="301"/>
      <c r="F12" s="301"/>
      <c r="G12" s="304"/>
      <c r="H12" s="304"/>
      <c r="I12" s="307"/>
      <c r="J12" s="307"/>
      <c r="K12" s="311"/>
      <c r="L12" s="311"/>
      <c r="M12" s="265"/>
      <c r="N12" s="267"/>
      <c r="O12" s="270"/>
      <c r="P12" s="273"/>
      <c r="S12" s="34"/>
      <c r="T12" t="s">
        <v>534</v>
      </c>
      <c r="U12" s="316" t="s">
        <v>2377</v>
      </c>
      <c r="V12" s="316"/>
      <c r="W12" s="187" t="s">
        <v>180</v>
      </c>
      <c r="X12" s="240" t="s">
        <v>694</v>
      </c>
      <c r="Y12" s="255" t="s">
        <v>2237</v>
      </c>
    </row>
    <row r="13" spans="1:25" ht="19.5" customHeight="1" x14ac:dyDescent="0.2">
      <c r="A13" s="276"/>
      <c r="B13" s="279"/>
      <c r="C13" s="296"/>
      <c r="D13" s="297"/>
      <c r="E13" s="301"/>
      <c r="F13" s="301"/>
      <c r="G13" s="304"/>
      <c r="H13" s="304"/>
      <c r="I13" s="307"/>
      <c r="J13" s="307"/>
      <c r="K13" s="311"/>
      <c r="L13" s="311"/>
      <c r="M13" s="265"/>
      <c r="N13" s="267"/>
      <c r="O13" s="270"/>
      <c r="P13" s="273"/>
      <c r="R13" s="34" t="s">
        <v>2391</v>
      </c>
      <c r="S13" s="34" t="s">
        <v>32</v>
      </c>
    </row>
    <row r="14" spans="1:25" ht="19.5" customHeight="1" x14ac:dyDescent="0.2">
      <c r="A14" s="276"/>
      <c r="B14" s="279"/>
      <c r="C14" s="296"/>
      <c r="D14" s="297"/>
      <c r="E14" s="301"/>
      <c r="F14" s="301"/>
      <c r="G14" s="304"/>
      <c r="H14" s="304"/>
      <c r="I14" s="307"/>
      <c r="J14" s="307"/>
      <c r="K14" s="311"/>
      <c r="L14" s="311"/>
      <c r="M14" s="265"/>
      <c r="N14" s="267"/>
      <c r="O14" s="270"/>
      <c r="P14" s="273"/>
      <c r="R14" s="34"/>
      <c r="S14" s="34" t="s">
        <v>162</v>
      </c>
      <c r="U14" s="202" t="s">
        <v>182</v>
      </c>
    </row>
    <row r="15" spans="1:25" ht="19.5" customHeight="1" x14ac:dyDescent="0.2">
      <c r="A15" s="276"/>
      <c r="B15" s="279"/>
      <c r="C15" s="296"/>
      <c r="D15" s="297"/>
      <c r="E15" s="301"/>
      <c r="F15" s="301"/>
      <c r="G15" s="304"/>
      <c r="H15" s="304"/>
      <c r="I15" s="307"/>
      <c r="J15" s="307"/>
      <c r="K15" s="311"/>
      <c r="L15" s="311"/>
      <c r="M15" s="265"/>
      <c r="N15" s="267"/>
      <c r="O15" s="270"/>
      <c r="P15" s="273"/>
      <c r="R15" s="34" t="s">
        <v>1801</v>
      </c>
      <c r="S15" s="34" t="s">
        <v>24</v>
      </c>
    </row>
    <row r="16" spans="1:25" ht="19.5" customHeight="1" x14ac:dyDescent="0.2">
      <c r="A16" s="276"/>
      <c r="B16" s="279"/>
      <c r="C16" s="296"/>
      <c r="D16" s="297"/>
      <c r="E16" s="301"/>
      <c r="F16" s="301"/>
      <c r="G16" s="304"/>
      <c r="H16" s="304"/>
      <c r="I16" s="307"/>
      <c r="J16" s="307"/>
      <c r="K16" s="311"/>
      <c r="L16" s="311"/>
      <c r="M16" s="265"/>
      <c r="N16" s="267"/>
      <c r="O16" s="270"/>
      <c r="P16" s="273"/>
      <c r="R16" s="34"/>
      <c r="S16" s="34" t="s">
        <v>1802</v>
      </c>
    </row>
    <row r="17" spans="1:29" ht="19.5" customHeight="1" x14ac:dyDescent="0.2">
      <c r="A17" s="276"/>
      <c r="B17" s="279"/>
      <c r="C17" s="296"/>
      <c r="D17" s="297"/>
      <c r="E17" s="301"/>
      <c r="F17" s="301"/>
      <c r="G17" s="304"/>
      <c r="H17" s="304"/>
      <c r="I17" s="307"/>
      <c r="J17" s="307"/>
      <c r="K17" s="311"/>
      <c r="L17" s="311"/>
      <c r="M17" s="265"/>
      <c r="N17" s="267"/>
      <c r="O17" s="270"/>
      <c r="P17" s="273"/>
      <c r="R17" s="34"/>
      <c r="S17" s="34" t="s">
        <v>2393</v>
      </c>
    </row>
    <row r="18" spans="1:29" ht="19.5" customHeight="1" x14ac:dyDescent="0.2">
      <c r="A18" s="276"/>
      <c r="B18" s="279"/>
      <c r="C18" s="296"/>
      <c r="D18" s="297"/>
      <c r="E18" s="301"/>
      <c r="F18" s="301"/>
      <c r="G18" s="304"/>
      <c r="H18" s="304"/>
      <c r="I18" s="307"/>
      <c r="J18" s="307"/>
      <c r="K18" s="311"/>
      <c r="L18" s="311"/>
      <c r="M18" s="265"/>
      <c r="N18" s="267"/>
      <c r="O18" s="270"/>
      <c r="P18" s="273"/>
      <c r="R18" s="34"/>
      <c r="S18" s="34"/>
      <c r="T18" t="s">
        <v>2394</v>
      </c>
      <c r="U18" s="316" t="s">
        <v>2347</v>
      </c>
      <c r="V18" s="316"/>
      <c r="W18" s="202" t="s">
        <v>182</v>
      </c>
      <c r="X18" s="240" t="s">
        <v>694</v>
      </c>
      <c r="Y18" s="255">
        <v>1026455</v>
      </c>
      <c r="Z18" s="214" t="s">
        <v>1331</v>
      </c>
      <c r="AA18" s="191"/>
      <c r="AB18" s="191"/>
      <c r="AC18" s="191"/>
    </row>
    <row r="19" spans="1:29" ht="19.5" customHeight="1" x14ac:dyDescent="0.2">
      <c r="A19" s="276"/>
      <c r="B19" s="279"/>
      <c r="C19" s="296"/>
      <c r="D19" s="297"/>
      <c r="E19" s="301"/>
      <c r="F19" s="301"/>
      <c r="G19" s="304"/>
      <c r="H19" s="304"/>
      <c r="I19" s="307"/>
      <c r="J19" s="307"/>
      <c r="K19" s="311"/>
      <c r="L19" s="311"/>
      <c r="M19" s="265"/>
      <c r="N19" s="267"/>
      <c r="O19" s="270"/>
      <c r="P19" s="273"/>
      <c r="R19" s="34" t="s">
        <v>242</v>
      </c>
      <c r="S19" s="34" t="s">
        <v>28</v>
      </c>
      <c r="U19" s="100"/>
    </row>
    <row r="20" spans="1:29" ht="19.5" customHeight="1" x14ac:dyDescent="0.2">
      <c r="A20" s="276"/>
      <c r="B20" s="279"/>
      <c r="C20" s="296"/>
      <c r="D20" s="297"/>
      <c r="E20" s="301"/>
      <c r="F20" s="301"/>
      <c r="G20" s="304"/>
      <c r="H20" s="304"/>
      <c r="I20" s="307"/>
      <c r="J20" s="307"/>
      <c r="K20" s="311"/>
      <c r="L20" s="311"/>
      <c r="M20" s="265"/>
      <c r="N20" s="267"/>
      <c r="O20" s="270"/>
      <c r="P20" s="273"/>
      <c r="R20" s="34"/>
      <c r="S20" s="34" t="s">
        <v>477</v>
      </c>
    </row>
    <row r="21" spans="1:29" ht="19.5" customHeight="1" x14ac:dyDescent="0.2">
      <c r="A21" s="276"/>
      <c r="B21" s="279"/>
      <c r="C21" s="296"/>
      <c r="D21" s="297"/>
      <c r="E21" s="301"/>
      <c r="F21" s="301"/>
      <c r="G21" s="304"/>
      <c r="H21" s="304"/>
      <c r="I21" s="307"/>
      <c r="J21" s="307"/>
      <c r="K21" s="311"/>
      <c r="L21" s="311"/>
      <c r="M21" s="265"/>
      <c r="N21" s="267"/>
      <c r="O21" s="270"/>
      <c r="P21" s="273"/>
      <c r="R21" s="34"/>
      <c r="S21" s="34" t="s">
        <v>2395</v>
      </c>
      <c r="U21" s="202" t="s">
        <v>182</v>
      </c>
    </row>
    <row r="22" spans="1:29" ht="19.5" customHeight="1" x14ac:dyDescent="0.2">
      <c r="A22" s="276"/>
      <c r="B22" s="279"/>
      <c r="C22" s="296"/>
      <c r="D22" s="297"/>
      <c r="E22" s="301"/>
      <c r="F22" s="301"/>
      <c r="G22" s="304"/>
      <c r="H22" s="304"/>
      <c r="I22" s="307"/>
      <c r="J22" s="307"/>
      <c r="K22" s="311"/>
      <c r="L22" s="311"/>
      <c r="M22" s="265"/>
      <c r="N22" s="267"/>
      <c r="O22" s="270"/>
      <c r="P22" s="273"/>
      <c r="R22" s="34"/>
      <c r="S22" s="34" t="s">
        <v>2396</v>
      </c>
      <c r="U22" s="100"/>
      <c r="W22" s="202" t="s">
        <v>182</v>
      </c>
    </row>
    <row r="23" spans="1:29" ht="19.5" customHeight="1" x14ac:dyDescent="0.2">
      <c r="A23" s="276"/>
      <c r="B23" s="279"/>
      <c r="C23" s="296"/>
      <c r="D23" s="297"/>
      <c r="E23" s="301"/>
      <c r="F23" s="301"/>
      <c r="G23" s="304"/>
      <c r="H23" s="304"/>
      <c r="I23" s="307"/>
      <c r="J23" s="307"/>
      <c r="K23" s="311"/>
      <c r="L23" s="311"/>
      <c r="M23" s="265"/>
      <c r="N23" s="267"/>
      <c r="O23" s="270"/>
      <c r="P23" s="273"/>
      <c r="R23" s="34"/>
      <c r="S23" s="34"/>
      <c r="T23" t="s">
        <v>2397</v>
      </c>
      <c r="U23" s="100"/>
    </row>
    <row r="24" spans="1:29" ht="19.5" customHeight="1" x14ac:dyDescent="0.2">
      <c r="A24" s="276"/>
      <c r="B24" s="279"/>
      <c r="C24" s="296"/>
      <c r="D24" s="297"/>
      <c r="E24" s="301"/>
      <c r="F24" s="301"/>
      <c r="G24" s="304"/>
      <c r="H24" s="304"/>
      <c r="I24" s="307"/>
      <c r="J24" s="307"/>
      <c r="K24" s="311"/>
      <c r="L24" s="311"/>
      <c r="M24" s="265"/>
      <c r="N24" s="267"/>
      <c r="O24" s="270"/>
      <c r="P24" s="273"/>
      <c r="R24" s="34" t="s">
        <v>1336</v>
      </c>
      <c r="S24" s="34" t="s">
        <v>24</v>
      </c>
    </row>
    <row r="25" spans="1:29" ht="19.5" customHeight="1" x14ac:dyDescent="0.2">
      <c r="A25" s="276"/>
      <c r="B25" s="279"/>
      <c r="C25" s="296"/>
      <c r="D25" s="297"/>
      <c r="E25" s="301"/>
      <c r="F25" s="301"/>
      <c r="G25" s="304"/>
      <c r="H25" s="304"/>
      <c r="I25" s="307"/>
      <c r="J25" s="307"/>
      <c r="K25" s="311"/>
      <c r="L25" s="311"/>
      <c r="M25" s="265"/>
      <c r="N25" s="267"/>
      <c r="O25" s="270"/>
      <c r="P25" s="273"/>
      <c r="R25" s="34"/>
      <c r="S25" s="34" t="s">
        <v>1337</v>
      </c>
    </row>
    <row r="26" spans="1:29" ht="19.5" customHeight="1" x14ac:dyDescent="0.2">
      <c r="A26" s="276"/>
      <c r="B26" s="279"/>
      <c r="C26" s="296"/>
      <c r="D26" s="297"/>
      <c r="E26" s="301"/>
      <c r="F26" s="301"/>
      <c r="G26" s="304"/>
      <c r="H26" s="304"/>
      <c r="I26" s="307"/>
      <c r="J26" s="307"/>
      <c r="K26" s="311"/>
      <c r="L26" s="311"/>
      <c r="M26" s="265"/>
      <c r="N26" s="267"/>
      <c r="O26" s="270"/>
      <c r="P26" s="273"/>
      <c r="R26" s="34"/>
      <c r="S26" s="34" t="s">
        <v>1483</v>
      </c>
    </row>
    <row r="27" spans="1:29" ht="19.5" customHeight="1" x14ac:dyDescent="0.2">
      <c r="A27" s="276"/>
      <c r="B27" s="279"/>
      <c r="C27" s="296"/>
      <c r="D27" s="297"/>
      <c r="E27" s="301"/>
      <c r="F27" s="301"/>
      <c r="G27" s="304"/>
      <c r="H27" s="304"/>
      <c r="I27" s="307"/>
      <c r="J27" s="307"/>
      <c r="K27" s="311"/>
      <c r="L27" s="311"/>
      <c r="M27" s="265"/>
      <c r="N27" s="267"/>
      <c r="O27" s="270"/>
      <c r="P27" s="273"/>
      <c r="R27" s="34"/>
      <c r="T27" t="s">
        <v>1140</v>
      </c>
      <c r="U27" s="316" t="s">
        <v>2378</v>
      </c>
      <c r="V27" s="316"/>
      <c r="W27" s="202" t="s">
        <v>182</v>
      </c>
      <c r="X27" s="240" t="s">
        <v>694</v>
      </c>
      <c r="Y27" s="255">
        <v>1026394</v>
      </c>
      <c r="Z27" s="214" t="s">
        <v>2092</v>
      </c>
      <c r="AA27" s="191"/>
      <c r="AB27" s="191"/>
      <c r="AC27" s="191"/>
    </row>
    <row r="28" spans="1:29" ht="19.5" customHeight="1" x14ac:dyDescent="0.2">
      <c r="A28" s="276"/>
      <c r="B28" s="279"/>
      <c r="C28" s="296"/>
      <c r="D28" s="297"/>
      <c r="E28" s="301"/>
      <c r="F28" s="301"/>
      <c r="G28" s="304"/>
      <c r="H28" s="304"/>
      <c r="I28" s="307"/>
      <c r="J28" s="307"/>
      <c r="K28" s="311"/>
      <c r="L28" s="311"/>
      <c r="M28" s="265"/>
      <c r="N28" s="267"/>
      <c r="O28" s="270"/>
      <c r="P28" s="273"/>
      <c r="R28" s="34"/>
      <c r="T28" t="s">
        <v>2379</v>
      </c>
      <c r="Y28" s="202" t="s">
        <v>182</v>
      </c>
    </row>
    <row r="29" spans="1:29" ht="19.5" customHeight="1" x14ac:dyDescent="0.2">
      <c r="A29" s="276"/>
      <c r="B29" s="279"/>
      <c r="C29" s="296"/>
      <c r="D29" s="297"/>
      <c r="E29" s="301"/>
      <c r="F29" s="301"/>
      <c r="G29" s="304"/>
      <c r="H29" s="304"/>
      <c r="I29" s="307"/>
      <c r="J29" s="307"/>
      <c r="K29" s="311"/>
      <c r="L29" s="311"/>
      <c r="M29" s="265"/>
      <c r="N29" s="267"/>
      <c r="O29" s="270"/>
      <c r="P29" s="273"/>
      <c r="R29" s="34"/>
      <c r="S29" s="34"/>
      <c r="U29" s="100"/>
    </row>
    <row r="30" spans="1:29" ht="19.5" customHeight="1" x14ac:dyDescent="0.2">
      <c r="A30" s="277"/>
      <c r="B30" s="280"/>
      <c r="C30" s="298"/>
      <c r="D30" s="299"/>
      <c r="E30" s="302"/>
      <c r="F30" s="302"/>
      <c r="G30" s="305"/>
      <c r="H30" s="305"/>
      <c r="I30" s="308"/>
      <c r="J30" s="308"/>
      <c r="K30" s="312"/>
      <c r="L30" s="312"/>
      <c r="M30" s="264"/>
      <c r="N30" s="268"/>
      <c r="O30" s="271"/>
      <c r="P30" s="274"/>
      <c r="Q30" s="62">
        <v>0.29166666666666669</v>
      </c>
      <c r="S30" s="34"/>
    </row>
    <row r="31" spans="1:29" ht="19.5" customHeight="1" x14ac:dyDescent="0.2">
      <c r="A31" s="275" t="s">
        <v>22</v>
      </c>
      <c r="B31" s="278">
        <f>SUM(B9+1)</f>
        <v>46007</v>
      </c>
      <c r="C31" s="294" t="s">
        <v>2401</v>
      </c>
      <c r="D31" s="295"/>
      <c r="E31" s="300"/>
      <c r="F31" s="300"/>
      <c r="G31" s="303">
        <v>0.32222222222222224</v>
      </c>
      <c r="H31" s="303">
        <v>0.52083333333333337</v>
      </c>
      <c r="I31" s="306">
        <v>0.55208333333333337</v>
      </c>
      <c r="J31" s="306">
        <v>0.74583333333333335</v>
      </c>
      <c r="K31" s="300"/>
      <c r="L31" s="300"/>
      <c r="M31" s="263">
        <f>(F47-E47)+(L47-K47)</f>
        <v>0</v>
      </c>
      <c r="N31" s="266">
        <f>(H31-G31)</f>
        <v>0.19861111111111113</v>
      </c>
      <c r="O31" s="269">
        <f>(J31-I31)</f>
        <v>0.19374999999999998</v>
      </c>
      <c r="P31" s="272">
        <f>SUM(M31:O47)</f>
        <v>0.3923611111111111</v>
      </c>
      <c r="R31" t="s">
        <v>166</v>
      </c>
      <c r="S31" s="34" t="s">
        <v>28</v>
      </c>
    </row>
    <row r="32" spans="1:29" ht="19.5" customHeight="1" x14ac:dyDescent="0.2">
      <c r="A32" s="276"/>
      <c r="B32" s="279"/>
      <c r="C32" s="296"/>
      <c r="D32" s="297"/>
      <c r="E32" s="301"/>
      <c r="F32" s="301"/>
      <c r="G32" s="304"/>
      <c r="H32" s="304"/>
      <c r="I32" s="307"/>
      <c r="J32" s="307"/>
      <c r="K32" s="301"/>
      <c r="L32" s="301"/>
      <c r="M32" s="265"/>
      <c r="N32" s="267"/>
      <c r="O32" s="270"/>
      <c r="P32" s="273"/>
      <c r="S32" t="s">
        <v>2388</v>
      </c>
      <c r="Y32" s="202" t="s">
        <v>182</v>
      </c>
    </row>
    <row r="33" spans="1:25" ht="19.5" customHeight="1" x14ac:dyDescent="0.2">
      <c r="A33" s="276"/>
      <c r="B33" s="279"/>
      <c r="C33" s="296"/>
      <c r="D33" s="297"/>
      <c r="E33" s="301"/>
      <c r="F33" s="301"/>
      <c r="G33" s="304"/>
      <c r="H33" s="304"/>
      <c r="I33" s="307"/>
      <c r="J33" s="307"/>
      <c r="K33" s="301"/>
      <c r="L33" s="301"/>
      <c r="M33" s="265"/>
      <c r="N33" s="267"/>
      <c r="O33" s="270"/>
      <c r="P33" s="273"/>
      <c r="T33" t="s">
        <v>2390</v>
      </c>
    </row>
    <row r="34" spans="1:25" ht="19.5" customHeight="1" x14ac:dyDescent="0.2">
      <c r="A34" s="276"/>
      <c r="B34" s="279"/>
      <c r="C34" s="296"/>
      <c r="D34" s="297"/>
      <c r="E34" s="301"/>
      <c r="F34" s="301"/>
      <c r="G34" s="304"/>
      <c r="H34" s="304"/>
      <c r="I34" s="307"/>
      <c r="J34" s="307"/>
      <c r="K34" s="301"/>
      <c r="L34" s="301"/>
      <c r="M34" s="265"/>
      <c r="N34" s="267"/>
      <c r="O34" s="270"/>
      <c r="P34" s="273"/>
      <c r="S34" t="s">
        <v>2389</v>
      </c>
      <c r="W34" s="202" t="s">
        <v>182</v>
      </c>
    </row>
    <row r="35" spans="1:25" ht="19.5" customHeight="1" x14ac:dyDescent="0.2">
      <c r="A35" s="276"/>
      <c r="B35" s="279"/>
      <c r="C35" s="296"/>
      <c r="D35" s="297"/>
      <c r="E35" s="301"/>
      <c r="F35" s="301"/>
      <c r="G35" s="304"/>
      <c r="H35" s="304"/>
      <c r="I35" s="307"/>
      <c r="J35" s="307"/>
      <c r="K35" s="301"/>
      <c r="L35" s="301"/>
      <c r="M35" s="265"/>
      <c r="N35" s="267"/>
      <c r="O35" s="270"/>
      <c r="P35" s="273"/>
      <c r="T35" t="s">
        <v>2390</v>
      </c>
    </row>
    <row r="36" spans="1:25" ht="19.5" customHeight="1" x14ac:dyDescent="0.2">
      <c r="A36" s="276"/>
      <c r="B36" s="279"/>
      <c r="C36" s="296"/>
      <c r="D36" s="297"/>
      <c r="E36" s="301"/>
      <c r="F36" s="301"/>
      <c r="G36" s="304"/>
      <c r="H36" s="304"/>
      <c r="I36" s="307"/>
      <c r="J36" s="307"/>
      <c r="K36" s="301"/>
      <c r="L36" s="301"/>
      <c r="M36" s="265"/>
      <c r="N36" s="267"/>
      <c r="O36" s="270"/>
      <c r="P36" s="273"/>
      <c r="R36" s="34" t="s">
        <v>1099</v>
      </c>
      <c r="S36" s="34" t="s">
        <v>58</v>
      </c>
    </row>
    <row r="37" spans="1:25" ht="19.5" customHeight="1" x14ac:dyDescent="0.2">
      <c r="A37" s="276"/>
      <c r="B37" s="279"/>
      <c r="C37" s="296"/>
      <c r="D37" s="297"/>
      <c r="E37" s="301"/>
      <c r="F37" s="301"/>
      <c r="G37" s="304"/>
      <c r="H37" s="304"/>
      <c r="I37" s="307"/>
      <c r="J37" s="307"/>
      <c r="K37" s="301"/>
      <c r="L37" s="301"/>
      <c r="M37" s="265"/>
      <c r="N37" s="267"/>
      <c r="O37" s="270"/>
      <c r="P37" s="273"/>
      <c r="S37" s="34" t="s">
        <v>1100</v>
      </c>
    </row>
    <row r="38" spans="1:25" ht="19.5" customHeight="1" x14ac:dyDescent="0.2">
      <c r="A38" s="276"/>
      <c r="B38" s="279"/>
      <c r="C38" s="296"/>
      <c r="D38" s="297"/>
      <c r="E38" s="301"/>
      <c r="F38" s="301"/>
      <c r="G38" s="304"/>
      <c r="H38" s="304"/>
      <c r="I38" s="307"/>
      <c r="J38" s="307"/>
      <c r="K38" s="301"/>
      <c r="L38" s="301"/>
      <c r="M38" s="265"/>
      <c r="N38" s="267"/>
      <c r="O38" s="270"/>
      <c r="P38" s="273"/>
      <c r="S38" s="34" t="s">
        <v>1097</v>
      </c>
    </row>
    <row r="39" spans="1:25" ht="19.5" customHeight="1" x14ac:dyDescent="0.2">
      <c r="A39" s="276"/>
      <c r="B39" s="279"/>
      <c r="C39" s="296"/>
      <c r="D39" s="297"/>
      <c r="E39" s="301"/>
      <c r="F39" s="301"/>
      <c r="G39" s="304"/>
      <c r="H39" s="304"/>
      <c r="I39" s="307"/>
      <c r="J39" s="307"/>
      <c r="K39" s="301"/>
      <c r="L39" s="301"/>
      <c r="M39" s="265"/>
      <c r="N39" s="267"/>
      <c r="O39" s="270"/>
      <c r="P39" s="273"/>
      <c r="S39" s="34"/>
      <c r="T39" t="s">
        <v>534</v>
      </c>
      <c r="U39" s="316" t="s">
        <v>2377</v>
      </c>
      <c r="V39" s="316"/>
      <c r="W39" s="187" t="s">
        <v>180</v>
      </c>
      <c r="X39" s="240" t="s">
        <v>694</v>
      </c>
      <c r="Y39" s="255" t="s">
        <v>2237</v>
      </c>
    </row>
    <row r="40" spans="1:25" ht="19.5" customHeight="1" x14ac:dyDescent="0.2">
      <c r="A40" s="276"/>
      <c r="B40" s="279"/>
      <c r="C40" s="296"/>
      <c r="D40" s="297"/>
      <c r="E40" s="301"/>
      <c r="F40" s="301"/>
      <c r="G40" s="304"/>
      <c r="H40" s="304"/>
      <c r="I40" s="307"/>
      <c r="J40" s="307"/>
      <c r="K40" s="301"/>
      <c r="L40" s="301"/>
      <c r="M40" s="265"/>
      <c r="N40" s="267"/>
      <c r="O40" s="270"/>
      <c r="P40" s="273"/>
      <c r="R40" s="34" t="s">
        <v>145</v>
      </c>
      <c r="S40" s="34" t="s">
        <v>28</v>
      </c>
    </row>
    <row r="41" spans="1:25" ht="19.5" customHeight="1" x14ac:dyDescent="0.2">
      <c r="A41" s="276"/>
      <c r="B41" s="279"/>
      <c r="C41" s="296"/>
      <c r="D41" s="297"/>
      <c r="E41" s="301"/>
      <c r="F41" s="301"/>
      <c r="G41" s="304"/>
      <c r="H41" s="304"/>
      <c r="I41" s="307"/>
      <c r="J41" s="307"/>
      <c r="K41" s="301"/>
      <c r="L41" s="301"/>
      <c r="M41" s="265"/>
      <c r="N41" s="267"/>
      <c r="O41" s="270"/>
      <c r="P41" s="273"/>
      <c r="S41" s="34" t="s">
        <v>189</v>
      </c>
    </row>
    <row r="42" spans="1:25" ht="19.5" customHeight="1" x14ac:dyDescent="0.2">
      <c r="A42" s="276"/>
      <c r="B42" s="279"/>
      <c r="C42" s="296"/>
      <c r="D42" s="297"/>
      <c r="E42" s="301"/>
      <c r="F42" s="301"/>
      <c r="G42" s="304"/>
      <c r="H42" s="304"/>
      <c r="I42" s="307"/>
      <c r="J42" s="307"/>
      <c r="K42" s="301"/>
      <c r="L42" s="301"/>
      <c r="M42" s="265"/>
      <c r="N42" s="267"/>
      <c r="O42" s="270"/>
      <c r="P42" s="273"/>
      <c r="S42" s="34" t="s">
        <v>2398</v>
      </c>
    </row>
    <row r="43" spans="1:25" ht="19.5" customHeight="1" x14ac:dyDescent="0.2">
      <c r="A43" s="276"/>
      <c r="B43" s="279"/>
      <c r="C43" s="296"/>
      <c r="D43" s="297"/>
      <c r="E43" s="301"/>
      <c r="F43" s="301"/>
      <c r="G43" s="304"/>
      <c r="H43" s="304"/>
      <c r="I43" s="307"/>
      <c r="J43" s="307"/>
      <c r="K43" s="301"/>
      <c r="L43" s="301"/>
      <c r="M43" s="265"/>
      <c r="N43" s="267"/>
      <c r="O43" s="270"/>
      <c r="P43" s="273"/>
      <c r="R43" s="34" t="s">
        <v>242</v>
      </c>
      <c r="S43" s="34" t="s">
        <v>28</v>
      </c>
    </row>
    <row r="44" spans="1:25" ht="19.5" customHeight="1" x14ac:dyDescent="0.2">
      <c r="A44" s="276"/>
      <c r="B44" s="279"/>
      <c r="C44" s="296"/>
      <c r="D44" s="297"/>
      <c r="E44" s="301"/>
      <c r="F44" s="301"/>
      <c r="G44" s="304"/>
      <c r="H44" s="304"/>
      <c r="I44" s="307"/>
      <c r="J44" s="307"/>
      <c r="K44" s="301"/>
      <c r="L44" s="301"/>
      <c r="M44" s="265"/>
      <c r="N44" s="267"/>
      <c r="O44" s="270"/>
      <c r="P44" s="273"/>
      <c r="S44" s="34" t="s">
        <v>477</v>
      </c>
    </row>
    <row r="45" spans="1:25" ht="19.5" customHeight="1" x14ac:dyDescent="0.2">
      <c r="A45" s="276"/>
      <c r="B45" s="279"/>
      <c r="C45" s="296"/>
      <c r="D45" s="297"/>
      <c r="E45" s="301"/>
      <c r="F45" s="301"/>
      <c r="G45" s="304"/>
      <c r="H45" s="304"/>
      <c r="I45" s="307"/>
      <c r="J45" s="307"/>
      <c r="K45" s="301"/>
      <c r="L45" s="301"/>
      <c r="M45" s="265"/>
      <c r="N45" s="267"/>
      <c r="O45" s="270"/>
      <c r="P45" s="273"/>
      <c r="S45" s="34" t="s">
        <v>2399</v>
      </c>
      <c r="W45" s="202" t="s">
        <v>182</v>
      </c>
    </row>
    <row r="46" spans="1:25" ht="19.5" customHeight="1" x14ac:dyDescent="0.2">
      <c r="A46" s="276"/>
      <c r="B46" s="279"/>
      <c r="C46" s="296"/>
      <c r="D46" s="297"/>
      <c r="E46" s="301"/>
      <c r="F46" s="301"/>
      <c r="G46" s="304"/>
      <c r="H46" s="304"/>
      <c r="I46" s="307"/>
      <c r="J46" s="307"/>
      <c r="K46" s="301"/>
      <c r="L46" s="301"/>
      <c r="M46" s="265"/>
      <c r="N46" s="267"/>
      <c r="O46" s="270"/>
      <c r="P46" s="273"/>
      <c r="S46" s="34" t="s">
        <v>2400</v>
      </c>
      <c r="W46" s="202" t="s">
        <v>182</v>
      </c>
    </row>
    <row r="47" spans="1:25" ht="19.5" customHeight="1" x14ac:dyDescent="0.2">
      <c r="A47" s="277"/>
      <c r="B47" s="280"/>
      <c r="C47" s="298"/>
      <c r="D47" s="299"/>
      <c r="E47" s="302"/>
      <c r="F47" s="302"/>
      <c r="G47" s="305"/>
      <c r="H47" s="305"/>
      <c r="I47" s="308"/>
      <c r="J47" s="308"/>
      <c r="K47" s="302"/>
      <c r="L47" s="302"/>
      <c r="M47" s="264"/>
      <c r="N47" s="268"/>
      <c r="O47" s="271"/>
      <c r="P47" s="274"/>
      <c r="Q47" s="62">
        <v>0.29166666666666669</v>
      </c>
      <c r="S47" s="34"/>
    </row>
    <row r="48" spans="1:25" ht="19.5" customHeight="1" x14ac:dyDescent="0.2">
      <c r="A48" s="275" t="s">
        <v>26</v>
      </c>
      <c r="B48" s="278">
        <f>SUM(B31+1)</f>
        <v>46008</v>
      </c>
      <c r="C48" s="294" t="s">
        <v>2403</v>
      </c>
      <c r="D48" s="295"/>
      <c r="E48" s="300"/>
      <c r="F48" s="300"/>
      <c r="G48" s="303">
        <v>0.29444444444444445</v>
      </c>
      <c r="H48" s="303">
        <v>0.52083333333333337</v>
      </c>
      <c r="I48" s="306">
        <v>0.57291666666666663</v>
      </c>
      <c r="J48" s="306">
        <v>0.76111111111111107</v>
      </c>
      <c r="K48" s="300"/>
      <c r="L48" s="300"/>
      <c r="M48" s="263">
        <f>(F62-E62)+(L62-K62)</f>
        <v>0</v>
      </c>
      <c r="N48" s="266">
        <f>(H48-G48)</f>
        <v>0.22638888888888892</v>
      </c>
      <c r="O48" s="269">
        <f>(J48-I48)</f>
        <v>0.18819444444444444</v>
      </c>
      <c r="P48" s="272">
        <f>SUM(M48:O62)</f>
        <v>0.41458333333333336</v>
      </c>
      <c r="R48" s="34" t="s">
        <v>1099</v>
      </c>
      <c r="S48" s="34" t="s">
        <v>28</v>
      </c>
    </row>
    <row r="49" spans="1:29" ht="19.5" customHeight="1" x14ac:dyDescent="0.2">
      <c r="A49" s="276"/>
      <c r="B49" s="279"/>
      <c r="C49" s="296"/>
      <c r="D49" s="297"/>
      <c r="E49" s="301"/>
      <c r="F49" s="301"/>
      <c r="G49" s="304"/>
      <c r="H49" s="304"/>
      <c r="I49" s="307"/>
      <c r="J49" s="307"/>
      <c r="K49" s="301"/>
      <c r="L49" s="301"/>
      <c r="M49" s="265"/>
      <c r="N49" s="267"/>
      <c r="O49" s="270"/>
      <c r="P49" s="273"/>
      <c r="S49" s="34" t="s">
        <v>1100</v>
      </c>
    </row>
    <row r="50" spans="1:29" ht="19.5" customHeight="1" x14ac:dyDescent="0.2">
      <c r="A50" s="276"/>
      <c r="B50" s="279"/>
      <c r="C50" s="296"/>
      <c r="D50" s="297"/>
      <c r="E50" s="301"/>
      <c r="F50" s="301"/>
      <c r="G50" s="304"/>
      <c r="H50" s="304"/>
      <c r="I50" s="307"/>
      <c r="J50" s="307"/>
      <c r="K50" s="301"/>
      <c r="L50" s="301"/>
      <c r="M50" s="265"/>
      <c r="N50" s="267"/>
      <c r="O50" s="270"/>
      <c r="P50" s="273"/>
      <c r="S50" s="34" t="s">
        <v>1097</v>
      </c>
    </row>
    <row r="51" spans="1:29" ht="19.5" customHeight="1" x14ac:dyDescent="0.2">
      <c r="A51" s="276"/>
      <c r="B51" s="279"/>
      <c r="C51" s="296"/>
      <c r="D51" s="297"/>
      <c r="E51" s="301"/>
      <c r="F51" s="301"/>
      <c r="G51" s="304"/>
      <c r="H51" s="304"/>
      <c r="I51" s="307"/>
      <c r="J51" s="307"/>
      <c r="K51" s="301"/>
      <c r="L51" s="301"/>
      <c r="M51" s="265"/>
      <c r="N51" s="267"/>
      <c r="O51" s="270"/>
      <c r="P51" s="273"/>
      <c r="S51" s="34"/>
      <c r="T51" t="s">
        <v>534</v>
      </c>
      <c r="U51" s="316" t="s">
        <v>2377</v>
      </c>
      <c r="V51" s="316"/>
      <c r="W51" s="187" t="s">
        <v>180</v>
      </c>
      <c r="X51" s="240" t="s">
        <v>694</v>
      </c>
      <c r="Y51" s="255" t="s">
        <v>2237</v>
      </c>
    </row>
    <row r="52" spans="1:29" ht="19.5" customHeight="1" x14ac:dyDescent="0.2">
      <c r="A52" s="276"/>
      <c r="B52" s="279"/>
      <c r="C52" s="296"/>
      <c r="D52" s="297"/>
      <c r="E52" s="301"/>
      <c r="F52" s="301"/>
      <c r="G52" s="304"/>
      <c r="H52" s="304"/>
      <c r="I52" s="307"/>
      <c r="J52" s="307"/>
      <c r="K52" s="301"/>
      <c r="L52" s="301"/>
      <c r="M52" s="265"/>
      <c r="N52" s="267"/>
      <c r="O52" s="270"/>
      <c r="P52" s="273"/>
      <c r="R52" t="s">
        <v>166</v>
      </c>
      <c r="S52" s="34" t="s">
        <v>28</v>
      </c>
    </row>
    <row r="53" spans="1:29" ht="19.5" customHeight="1" x14ac:dyDescent="0.2">
      <c r="A53" s="276"/>
      <c r="B53" s="279"/>
      <c r="C53" s="296"/>
      <c r="D53" s="297"/>
      <c r="E53" s="301"/>
      <c r="F53" s="301"/>
      <c r="G53" s="304"/>
      <c r="H53" s="304"/>
      <c r="I53" s="307"/>
      <c r="J53" s="307"/>
      <c r="K53" s="301"/>
      <c r="L53" s="301"/>
      <c r="M53" s="265"/>
      <c r="N53" s="267"/>
      <c r="O53" s="270"/>
      <c r="P53" s="273"/>
      <c r="S53" t="s">
        <v>2402</v>
      </c>
    </row>
    <row r="54" spans="1:29" ht="19.5" customHeight="1" x14ac:dyDescent="0.2">
      <c r="A54" s="276"/>
      <c r="B54" s="279"/>
      <c r="C54" s="296"/>
      <c r="D54" s="297"/>
      <c r="E54" s="301"/>
      <c r="F54" s="301"/>
      <c r="G54" s="304"/>
      <c r="H54" s="304"/>
      <c r="I54" s="307"/>
      <c r="J54" s="307"/>
      <c r="K54" s="301"/>
      <c r="L54" s="301"/>
      <c r="M54" s="265"/>
      <c r="N54" s="267"/>
      <c r="O54" s="270"/>
      <c r="P54" s="273"/>
      <c r="R54" s="34" t="s">
        <v>2404</v>
      </c>
      <c r="S54" s="34" t="s">
        <v>24</v>
      </c>
    </row>
    <row r="55" spans="1:29" ht="19.5" customHeight="1" x14ac:dyDescent="0.2">
      <c r="A55" s="276"/>
      <c r="B55" s="279"/>
      <c r="C55" s="296"/>
      <c r="D55" s="297"/>
      <c r="E55" s="301"/>
      <c r="F55" s="301"/>
      <c r="G55" s="304"/>
      <c r="H55" s="304"/>
      <c r="I55" s="307"/>
      <c r="J55" s="307"/>
      <c r="K55" s="301"/>
      <c r="L55" s="301"/>
      <c r="M55" s="265"/>
      <c r="N55" s="267"/>
      <c r="O55" s="270"/>
      <c r="P55" s="273"/>
      <c r="R55" s="34"/>
      <c r="S55" s="34" t="s">
        <v>161</v>
      </c>
    </row>
    <row r="56" spans="1:29" ht="19.5" customHeight="1" x14ac:dyDescent="0.2">
      <c r="A56" s="276"/>
      <c r="B56" s="279"/>
      <c r="C56" s="296"/>
      <c r="D56" s="297"/>
      <c r="E56" s="301"/>
      <c r="F56" s="301"/>
      <c r="G56" s="304"/>
      <c r="H56" s="304"/>
      <c r="I56" s="307"/>
      <c r="J56" s="307"/>
      <c r="K56" s="301"/>
      <c r="L56" s="301"/>
      <c r="M56" s="265"/>
      <c r="N56" s="267"/>
      <c r="O56" s="270"/>
      <c r="P56" s="273"/>
      <c r="R56" s="34"/>
      <c r="S56" s="34" t="s">
        <v>2165</v>
      </c>
    </row>
    <row r="57" spans="1:29" ht="19.5" customHeight="1" x14ac:dyDescent="0.2">
      <c r="A57" s="276"/>
      <c r="B57" s="279"/>
      <c r="C57" s="296"/>
      <c r="D57" s="297"/>
      <c r="E57" s="301"/>
      <c r="F57" s="301"/>
      <c r="G57" s="304"/>
      <c r="H57" s="304"/>
      <c r="I57" s="307"/>
      <c r="J57" s="307"/>
      <c r="K57" s="301"/>
      <c r="L57" s="301"/>
      <c r="M57" s="265"/>
      <c r="N57" s="267"/>
      <c r="O57" s="270"/>
      <c r="P57" s="273"/>
      <c r="R57" s="34"/>
      <c r="S57" s="34"/>
      <c r="T57" t="s">
        <v>545</v>
      </c>
      <c r="U57" s="313">
        <v>2403122275101</v>
      </c>
      <c r="V57" s="313"/>
      <c r="W57" s="202" t="s">
        <v>182</v>
      </c>
      <c r="X57" s="251" t="s">
        <v>694</v>
      </c>
      <c r="Y57" s="250">
        <v>1026524</v>
      </c>
      <c r="Z57" s="198" t="s">
        <v>2092</v>
      </c>
      <c r="AA57" s="192"/>
      <c r="AB57" s="192"/>
      <c r="AC57" s="192"/>
    </row>
    <row r="58" spans="1:29" ht="19.5" customHeight="1" x14ac:dyDescent="0.2">
      <c r="A58" s="276"/>
      <c r="B58" s="279"/>
      <c r="C58" s="296"/>
      <c r="D58" s="297"/>
      <c r="E58" s="301"/>
      <c r="F58" s="301"/>
      <c r="G58" s="304"/>
      <c r="H58" s="304"/>
      <c r="I58" s="307"/>
      <c r="J58" s="307"/>
      <c r="K58" s="301"/>
      <c r="L58" s="301"/>
      <c r="M58" s="265"/>
      <c r="N58" s="267"/>
      <c r="O58" s="270"/>
      <c r="P58" s="273"/>
      <c r="R58" t="s">
        <v>145</v>
      </c>
      <c r="S58" s="34" t="s">
        <v>28</v>
      </c>
    </row>
    <row r="59" spans="1:29" ht="19.5" customHeight="1" x14ac:dyDescent="0.2">
      <c r="A59" s="276"/>
      <c r="B59" s="279"/>
      <c r="C59" s="296"/>
      <c r="D59" s="297"/>
      <c r="E59" s="301"/>
      <c r="F59" s="301"/>
      <c r="G59" s="304"/>
      <c r="H59" s="304"/>
      <c r="I59" s="307"/>
      <c r="J59" s="307"/>
      <c r="K59" s="301"/>
      <c r="L59" s="301"/>
      <c r="M59" s="265"/>
      <c r="N59" s="267"/>
      <c r="O59" s="270"/>
      <c r="P59" s="273"/>
      <c r="S59" t="s">
        <v>189</v>
      </c>
    </row>
    <row r="60" spans="1:29" ht="19.5" customHeight="1" x14ac:dyDescent="0.2">
      <c r="A60" s="276"/>
      <c r="B60" s="279"/>
      <c r="C60" s="296"/>
      <c r="D60" s="297"/>
      <c r="E60" s="301"/>
      <c r="F60" s="301"/>
      <c r="G60" s="304"/>
      <c r="H60" s="304"/>
      <c r="I60" s="307"/>
      <c r="J60" s="307"/>
      <c r="K60" s="301"/>
      <c r="L60" s="301"/>
      <c r="M60" s="265"/>
      <c r="N60" s="267"/>
      <c r="O60" s="270"/>
      <c r="P60" s="273"/>
      <c r="S60" t="s">
        <v>2405</v>
      </c>
      <c r="U60" s="202" t="s">
        <v>182</v>
      </c>
    </row>
    <row r="61" spans="1:29" ht="19.5" customHeight="1" x14ac:dyDescent="0.2">
      <c r="A61" s="276"/>
      <c r="B61" s="279"/>
      <c r="C61" s="296"/>
      <c r="D61" s="297"/>
      <c r="E61" s="301"/>
      <c r="F61" s="301"/>
      <c r="G61" s="304"/>
      <c r="H61" s="304"/>
      <c r="I61" s="307"/>
      <c r="J61" s="307"/>
      <c r="K61" s="301"/>
      <c r="L61" s="301"/>
      <c r="M61" s="265"/>
      <c r="N61" s="267"/>
      <c r="O61" s="270"/>
      <c r="P61" s="273"/>
      <c r="T61" t="s">
        <v>2406</v>
      </c>
    </row>
    <row r="62" spans="1:29" ht="19.5" customHeight="1" x14ac:dyDescent="0.2">
      <c r="A62" s="277"/>
      <c r="B62" s="280"/>
      <c r="C62" s="298"/>
      <c r="D62" s="299"/>
      <c r="E62" s="302"/>
      <c r="F62" s="302"/>
      <c r="G62" s="305"/>
      <c r="H62" s="305"/>
      <c r="I62" s="308"/>
      <c r="J62" s="308"/>
      <c r="K62" s="302"/>
      <c r="L62" s="302"/>
      <c r="M62" s="264"/>
      <c r="N62" s="268"/>
      <c r="O62" s="271"/>
      <c r="P62" s="274"/>
      <c r="Q62" s="62">
        <v>0.29166666666666669</v>
      </c>
    </row>
    <row r="63" spans="1:29" ht="19.5" customHeight="1" x14ac:dyDescent="0.2">
      <c r="A63" s="275" t="s">
        <v>30</v>
      </c>
      <c r="B63" s="278">
        <f>SUM(B48+1)</f>
        <v>46009</v>
      </c>
      <c r="C63" s="294" t="s">
        <v>1099</v>
      </c>
      <c r="D63" s="295"/>
      <c r="E63" s="300"/>
      <c r="F63" s="300"/>
      <c r="G63" s="303">
        <v>0.36527777777777776</v>
      </c>
      <c r="H63" s="303">
        <v>0.52083333333333337</v>
      </c>
      <c r="I63" s="306">
        <v>0.56944444444444442</v>
      </c>
      <c r="J63" s="306">
        <v>0.75</v>
      </c>
      <c r="K63" s="300"/>
      <c r="L63" s="300"/>
      <c r="M63" s="263">
        <f>(F79-E79)+(L79-K79)</f>
        <v>0</v>
      </c>
      <c r="N63" s="266">
        <f>(H63-G63)</f>
        <v>0.15555555555555561</v>
      </c>
      <c r="O63" s="269">
        <f>(J63-I63)</f>
        <v>0.18055555555555558</v>
      </c>
      <c r="P63" s="272">
        <f>SUM(M63:O79)</f>
        <v>0.33611111111111119</v>
      </c>
      <c r="R63" s="34" t="s">
        <v>1099</v>
      </c>
      <c r="S63" s="34" t="s">
        <v>45</v>
      </c>
    </row>
    <row r="64" spans="1:29" ht="19.5" customHeight="1" x14ac:dyDescent="0.2">
      <c r="A64" s="276"/>
      <c r="B64" s="279"/>
      <c r="C64" s="296"/>
      <c r="D64" s="297"/>
      <c r="E64" s="301"/>
      <c r="F64" s="301"/>
      <c r="G64" s="304"/>
      <c r="H64" s="304"/>
      <c r="I64" s="307"/>
      <c r="J64" s="307"/>
      <c r="K64" s="301"/>
      <c r="L64" s="301"/>
      <c r="M64" s="265"/>
      <c r="N64" s="267"/>
      <c r="O64" s="270"/>
      <c r="P64" s="273"/>
      <c r="S64" s="34" t="s">
        <v>1100</v>
      </c>
    </row>
    <row r="65" spans="1:29" ht="19.5" customHeight="1" x14ac:dyDescent="0.2">
      <c r="A65" s="276"/>
      <c r="B65" s="279"/>
      <c r="C65" s="296"/>
      <c r="D65" s="297"/>
      <c r="E65" s="301"/>
      <c r="F65" s="301"/>
      <c r="G65" s="304"/>
      <c r="H65" s="304"/>
      <c r="I65" s="307"/>
      <c r="J65" s="307"/>
      <c r="K65" s="301"/>
      <c r="L65" s="301"/>
      <c r="M65" s="265"/>
      <c r="N65" s="267"/>
      <c r="O65" s="270"/>
      <c r="P65" s="273"/>
      <c r="S65" s="34" t="s">
        <v>1097</v>
      </c>
    </row>
    <row r="66" spans="1:29" ht="19.5" customHeight="1" x14ac:dyDescent="0.2">
      <c r="A66" s="276"/>
      <c r="B66" s="279"/>
      <c r="C66" s="296"/>
      <c r="D66" s="297"/>
      <c r="E66" s="301"/>
      <c r="F66" s="301"/>
      <c r="G66" s="304"/>
      <c r="H66" s="304"/>
      <c r="I66" s="307"/>
      <c r="J66" s="307"/>
      <c r="K66" s="301"/>
      <c r="L66" s="301"/>
      <c r="M66" s="265"/>
      <c r="N66" s="267"/>
      <c r="O66" s="270"/>
      <c r="P66" s="273"/>
      <c r="S66" s="34"/>
      <c r="T66" t="s">
        <v>534</v>
      </c>
      <c r="U66" s="316" t="s">
        <v>2377</v>
      </c>
      <c r="V66" s="316"/>
      <c r="W66" s="202" t="s">
        <v>182</v>
      </c>
      <c r="X66" s="240" t="s">
        <v>694</v>
      </c>
      <c r="Y66" s="255">
        <v>1026552</v>
      </c>
      <c r="Z66" s="198" t="s">
        <v>2092</v>
      </c>
      <c r="AA66" s="192"/>
      <c r="AB66" s="192"/>
      <c r="AC66" s="192"/>
    </row>
    <row r="67" spans="1:29" ht="19.5" customHeight="1" x14ac:dyDescent="0.2">
      <c r="A67" s="276"/>
      <c r="B67" s="279"/>
      <c r="C67" s="296"/>
      <c r="D67" s="297"/>
      <c r="E67" s="301"/>
      <c r="F67" s="301"/>
      <c r="G67" s="304"/>
      <c r="H67" s="304"/>
      <c r="I67" s="307"/>
      <c r="J67" s="307"/>
      <c r="K67" s="301"/>
      <c r="L67" s="301"/>
      <c r="M67" s="265"/>
      <c r="N67" s="267"/>
      <c r="O67" s="270"/>
      <c r="P67" s="273"/>
      <c r="R67" s="34"/>
      <c r="S67" s="34"/>
      <c r="U67" s="198" t="s">
        <v>2408</v>
      </c>
      <c r="V67" s="192"/>
    </row>
    <row r="68" spans="1:29" ht="19.5" customHeight="1" x14ac:dyDescent="0.2">
      <c r="A68" s="276"/>
      <c r="B68" s="279"/>
      <c r="C68" s="296"/>
      <c r="D68" s="297"/>
      <c r="E68" s="301"/>
      <c r="F68" s="301"/>
      <c r="G68" s="304"/>
      <c r="H68" s="304"/>
      <c r="I68" s="307"/>
      <c r="J68" s="307"/>
      <c r="K68" s="301"/>
      <c r="L68" s="301"/>
      <c r="M68" s="265"/>
      <c r="N68" s="267"/>
      <c r="O68" s="270"/>
      <c r="P68" s="273"/>
      <c r="S68" s="34"/>
      <c r="T68" s="34" t="s">
        <v>1054</v>
      </c>
      <c r="U68" s="314" t="s">
        <v>2407</v>
      </c>
      <c r="V68" s="316"/>
      <c r="W68" s="187" t="s">
        <v>180</v>
      </c>
      <c r="X68" s="240" t="s">
        <v>694</v>
      </c>
      <c r="Y68" s="255">
        <v>1026565</v>
      </c>
      <c r="Z68" s="214" t="s">
        <v>2126</v>
      </c>
      <c r="AA68" s="191"/>
      <c r="AB68" s="191"/>
      <c r="AC68" s="191"/>
    </row>
    <row r="69" spans="1:29" ht="19.5" customHeight="1" x14ac:dyDescent="0.2">
      <c r="A69" s="276"/>
      <c r="B69" s="279"/>
      <c r="C69" s="296"/>
      <c r="D69" s="297"/>
      <c r="E69" s="301"/>
      <c r="F69" s="301"/>
      <c r="G69" s="304"/>
      <c r="H69" s="304"/>
      <c r="I69" s="307"/>
      <c r="J69" s="307"/>
      <c r="K69" s="301"/>
      <c r="L69" s="301"/>
      <c r="M69" s="265"/>
      <c r="N69" s="267"/>
      <c r="O69" s="270"/>
      <c r="P69" s="273"/>
      <c r="S69" s="34" t="s">
        <v>2409</v>
      </c>
    </row>
    <row r="70" spans="1:29" ht="19.5" customHeight="1" x14ac:dyDescent="0.2">
      <c r="A70" s="276"/>
      <c r="B70" s="279"/>
      <c r="C70" s="296"/>
      <c r="D70" s="297"/>
      <c r="E70" s="301"/>
      <c r="F70" s="301"/>
      <c r="G70" s="304"/>
      <c r="H70" s="304"/>
      <c r="I70" s="307"/>
      <c r="J70" s="307"/>
      <c r="K70" s="301"/>
      <c r="L70" s="301"/>
      <c r="M70" s="265"/>
      <c r="N70" s="267"/>
      <c r="O70" s="270"/>
      <c r="P70" s="273"/>
      <c r="S70" s="34"/>
      <c r="T70" s="34" t="s">
        <v>238</v>
      </c>
      <c r="U70" s="314" t="s">
        <v>2410</v>
      </c>
      <c r="V70" s="316"/>
      <c r="W70" s="202" t="s">
        <v>182</v>
      </c>
      <c r="X70" s="214" t="s">
        <v>2414</v>
      </c>
      <c r="Y70" s="191"/>
      <c r="Z70" s="191"/>
      <c r="AA70" s="191"/>
    </row>
    <row r="71" spans="1:29" ht="19.5" customHeight="1" x14ac:dyDescent="0.2">
      <c r="A71" s="276"/>
      <c r="B71" s="279"/>
      <c r="C71" s="296"/>
      <c r="D71" s="297"/>
      <c r="E71" s="301"/>
      <c r="F71" s="301"/>
      <c r="G71" s="304"/>
      <c r="H71" s="304"/>
      <c r="I71" s="307"/>
      <c r="J71" s="307"/>
      <c r="K71" s="301"/>
      <c r="L71" s="301"/>
      <c r="M71" s="265"/>
      <c r="N71" s="267"/>
      <c r="O71" s="270"/>
      <c r="P71" s="273"/>
      <c r="R71" s="34"/>
      <c r="S71" s="34"/>
      <c r="T71" s="34" t="s">
        <v>220</v>
      </c>
      <c r="U71" s="314" t="s">
        <v>2411</v>
      </c>
      <c r="V71" s="316"/>
      <c r="W71" s="202" t="s">
        <v>182</v>
      </c>
      <c r="X71" s="214" t="s">
        <v>2414</v>
      </c>
      <c r="Y71" s="191"/>
      <c r="Z71" s="191"/>
      <c r="AA71" s="191"/>
    </row>
    <row r="72" spans="1:29" ht="19.5" customHeight="1" x14ac:dyDescent="0.2">
      <c r="A72" s="276"/>
      <c r="B72" s="279"/>
      <c r="C72" s="296"/>
      <c r="D72" s="297"/>
      <c r="E72" s="301"/>
      <c r="F72" s="301"/>
      <c r="G72" s="304"/>
      <c r="H72" s="304"/>
      <c r="I72" s="307"/>
      <c r="J72" s="307"/>
      <c r="K72" s="301"/>
      <c r="L72" s="301"/>
      <c r="M72" s="265"/>
      <c r="N72" s="267"/>
      <c r="O72" s="270"/>
      <c r="P72" s="273"/>
      <c r="S72" s="34"/>
      <c r="T72" s="34" t="s">
        <v>2394</v>
      </c>
      <c r="U72" s="314" t="s">
        <v>2412</v>
      </c>
      <c r="V72" s="316"/>
      <c r="W72" s="202" t="s">
        <v>182</v>
      </c>
      <c r="X72" s="214" t="s">
        <v>2414</v>
      </c>
      <c r="Y72" s="191"/>
      <c r="Z72" s="191"/>
      <c r="AA72" s="191"/>
    </row>
    <row r="73" spans="1:29" ht="19.5" customHeight="1" x14ac:dyDescent="0.2">
      <c r="A73" s="276"/>
      <c r="B73" s="279"/>
      <c r="C73" s="296"/>
      <c r="D73" s="297"/>
      <c r="E73" s="301"/>
      <c r="F73" s="301"/>
      <c r="G73" s="304"/>
      <c r="H73" s="304"/>
      <c r="I73" s="307"/>
      <c r="J73" s="307"/>
      <c r="K73" s="301"/>
      <c r="L73" s="301"/>
      <c r="M73" s="265"/>
      <c r="N73" s="267"/>
      <c r="O73" s="270"/>
      <c r="P73" s="273"/>
      <c r="R73" s="34" t="s">
        <v>1336</v>
      </c>
      <c r="S73" s="34" t="s">
        <v>24</v>
      </c>
      <c r="T73" s="34"/>
      <c r="U73" s="168"/>
      <c r="V73" s="1"/>
      <c r="X73" s="34"/>
    </row>
    <row r="74" spans="1:29" ht="19.5" customHeight="1" x14ac:dyDescent="0.2">
      <c r="A74" s="276"/>
      <c r="B74" s="279"/>
      <c r="C74" s="296"/>
      <c r="D74" s="297"/>
      <c r="E74" s="301"/>
      <c r="F74" s="301"/>
      <c r="G74" s="304"/>
      <c r="H74" s="304"/>
      <c r="I74" s="307"/>
      <c r="J74" s="307"/>
      <c r="K74" s="301"/>
      <c r="L74" s="301"/>
      <c r="M74" s="265"/>
      <c r="N74" s="267"/>
      <c r="O74" s="270"/>
      <c r="P74" s="273"/>
      <c r="S74" s="34" t="s">
        <v>1337</v>
      </c>
      <c r="T74" s="34"/>
      <c r="U74" s="168"/>
      <c r="V74" s="1"/>
      <c r="X74" s="34"/>
    </row>
    <row r="75" spans="1:29" ht="19.5" customHeight="1" x14ac:dyDescent="0.2">
      <c r="A75" s="276"/>
      <c r="B75" s="279"/>
      <c r="C75" s="296"/>
      <c r="D75" s="297"/>
      <c r="E75" s="301"/>
      <c r="F75" s="301"/>
      <c r="G75" s="304"/>
      <c r="H75" s="304"/>
      <c r="I75" s="307"/>
      <c r="J75" s="307"/>
      <c r="K75" s="301"/>
      <c r="L75" s="301"/>
      <c r="M75" s="265"/>
      <c r="N75" s="267"/>
      <c r="O75" s="270"/>
      <c r="P75" s="273"/>
      <c r="S75" s="34" t="s">
        <v>2409</v>
      </c>
    </row>
    <row r="76" spans="1:29" ht="19.5" customHeight="1" x14ac:dyDescent="0.2">
      <c r="A76" s="276"/>
      <c r="B76" s="279"/>
      <c r="C76" s="296"/>
      <c r="D76" s="297"/>
      <c r="E76" s="301"/>
      <c r="F76" s="301"/>
      <c r="G76" s="304"/>
      <c r="H76" s="304"/>
      <c r="I76" s="307"/>
      <c r="J76" s="307"/>
      <c r="K76" s="301"/>
      <c r="L76" s="301"/>
      <c r="M76" s="265"/>
      <c r="N76" s="267"/>
      <c r="O76" s="270"/>
      <c r="P76" s="273"/>
      <c r="S76" s="34"/>
      <c r="T76" s="34" t="s">
        <v>238</v>
      </c>
      <c r="U76" s="314" t="s">
        <v>2410</v>
      </c>
      <c r="V76" s="316"/>
      <c r="W76" s="187" t="s">
        <v>180</v>
      </c>
      <c r="X76" s="214" t="s">
        <v>2413</v>
      </c>
      <c r="Y76" s="191"/>
      <c r="Z76" s="191"/>
    </row>
    <row r="77" spans="1:29" ht="19.5" customHeight="1" x14ac:dyDescent="0.2">
      <c r="A77" s="276"/>
      <c r="B77" s="279"/>
      <c r="C77" s="296"/>
      <c r="D77" s="297"/>
      <c r="E77" s="301"/>
      <c r="F77" s="301"/>
      <c r="G77" s="304"/>
      <c r="H77" s="304"/>
      <c r="I77" s="307"/>
      <c r="J77" s="307"/>
      <c r="K77" s="301"/>
      <c r="L77" s="301"/>
      <c r="M77" s="265"/>
      <c r="N77" s="267"/>
      <c r="O77" s="270"/>
      <c r="P77" s="273"/>
      <c r="S77" s="34"/>
      <c r="T77" s="34" t="s">
        <v>220</v>
      </c>
      <c r="U77" s="314" t="s">
        <v>2411</v>
      </c>
      <c r="V77" s="316"/>
      <c r="W77" s="187" t="s">
        <v>180</v>
      </c>
      <c r="X77" s="214" t="s">
        <v>2413</v>
      </c>
      <c r="Y77" s="191"/>
      <c r="Z77" s="191"/>
    </row>
    <row r="78" spans="1:29" ht="19.5" customHeight="1" x14ac:dyDescent="0.2">
      <c r="A78" s="276"/>
      <c r="B78" s="279"/>
      <c r="C78" s="296"/>
      <c r="D78" s="297"/>
      <c r="E78" s="301"/>
      <c r="F78" s="301"/>
      <c r="G78" s="304"/>
      <c r="H78" s="304"/>
      <c r="I78" s="307"/>
      <c r="J78" s="307"/>
      <c r="K78" s="301"/>
      <c r="L78" s="301"/>
      <c r="M78" s="265"/>
      <c r="N78" s="267"/>
      <c r="O78" s="270"/>
      <c r="P78" s="273"/>
      <c r="S78" s="34"/>
      <c r="T78" s="34" t="s">
        <v>2394</v>
      </c>
      <c r="U78" s="314" t="s">
        <v>2412</v>
      </c>
      <c r="V78" s="316"/>
      <c r="W78" s="187" t="s">
        <v>180</v>
      </c>
      <c r="X78" s="214" t="s">
        <v>2413</v>
      </c>
      <c r="Y78" s="191"/>
      <c r="Z78" s="191"/>
    </row>
    <row r="79" spans="1:29" ht="19.5" customHeight="1" x14ac:dyDescent="0.2">
      <c r="A79" s="277"/>
      <c r="B79" s="280"/>
      <c r="C79" s="298"/>
      <c r="D79" s="299"/>
      <c r="E79" s="302"/>
      <c r="F79" s="302"/>
      <c r="G79" s="305"/>
      <c r="H79" s="305"/>
      <c r="I79" s="308"/>
      <c r="J79" s="308"/>
      <c r="K79" s="302"/>
      <c r="L79" s="302"/>
      <c r="M79" s="264"/>
      <c r="N79" s="268"/>
      <c r="O79" s="271"/>
      <c r="P79" s="274"/>
      <c r="Q79" s="62">
        <v>0.29166666666666669</v>
      </c>
      <c r="S79" s="34"/>
    </row>
    <row r="80" spans="1:29" ht="19.5" customHeight="1" x14ac:dyDescent="0.2">
      <c r="A80" s="275" t="s">
        <v>31</v>
      </c>
      <c r="B80" s="278">
        <f>SUM(B63+1)</f>
        <v>46010</v>
      </c>
      <c r="C80" s="294" t="s">
        <v>2422</v>
      </c>
      <c r="D80" s="295"/>
      <c r="E80" s="300"/>
      <c r="F80" s="300"/>
      <c r="G80" s="303">
        <v>0.32222222222222224</v>
      </c>
      <c r="H80" s="303">
        <v>0.52083333333333337</v>
      </c>
      <c r="I80" s="306">
        <v>0.55208333333333337</v>
      </c>
      <c r="J80" s="306">
        <v>0.66527777777777775</v>
      </c>
      <c r="K80" s="300"/>
      <c r="L80" s="300"/>
      <c r="M80" s="263">
        <f>(F103-E103)+(L103-K103)</f>
        <v>0</v>
      </c>
      <c r="N80" s="266">
        <f>(H80-G80)</f>
        <v>0.19861111111111113</v>
      </c>
      <c r="O80" s="269">
        <f>(J80-I80)</f>
        <v>0.11319444444444438</v>
      </c>
      <c r="P80" s="272">
        <f>SUM(M80:O103)</f>
        <v>0.3118055555555555</v>
      </c>
      <c r="R80" s="34" t="s">
        <v>1336</v>
      </c>
      <c r="S80" s="34" t="s">
        <v>28</v>
      </c>
      <c r="T80" s="34"/>
      <c r="U80" s="168"/>
      <c r="V80" s="1"/>
      <c r="X80" s="34"/>
    </row>
    <row r="81" spans="1:29" ht="19.5" customHeight="1" x14ac:dyDescent="0.2">
      <c r="A81" s="276"/>
      <c r="B81" s="279"/>
      <c r="C81" s="296"/>
      <c r="D81" s="297"/>
      <c r="E81" s="301"/>
      <c r="F81" s="301"/>
      <c r="G81" s="304"/>
      <c r="H81" s="304"/>
      <c r="I81" s="307"/>
      <c r="J81" s="307"/>
      <c r="K81" s="301"/>
      <c r="L81" s="301"/>
      <c r="M81" s="265"/>
      <c r="N81" s="267"/>
      <c r="O81" s="270"/>
      <c r="P81" s="273"/>
      <c r="S81" s="34" t="s">
        <v>1337</v>
      </c>
      <c r="T81" s="34"/>
      <c r="U81" s="168"/>
      <c r="V81" s="1"/>
      <c r="X81" s="34"/>
    </row>
    <row r="82" spans="1:29" ht="19.5" customHeight="1" x14ac:dyDescent="0.2">
      <c r="A82" s="276"/>
      <c r="B82" s="279"/>
      <c r="C82" s="296"/>
      <c r="D82" s="297"/>
      <c r="E82" s="301"/>
      <c r="F82" s="301"/>
      <c r="G82" s="304"/>
      <c r="H82" s="304"/>
      <c r="I82" s="307"/>
      <c r="J82" s="307"/>
      <c r="K82" s="301"/>
      <c r="L82" s="301"/>
      <c r="M82" s="265"/>
      <c r="N82" s="267"/>
      <c r="O82" s="270"/>
      <c r="P82" s="273"/>
      <c r="S82" s="34" t="s">
        <v>2409</v>
      </c>
    </row>
    <row r="83" spans="1:29" ht="19.5" customHeight="1" x14ac:dyDescent="0.2">
      <c r="A83" s="276"/>
      <c r="B83" s="279"/>
      <c r="C83" s="296"/>
      <c r="D83" s="297"/>
      <c r="E83" s="301"/>
      <c r="F83" s="301"/>
      <c r="G83" s="304"/>
      <c r="H83" s="304"/>
      <c r="I83" s="307"/>
      <c r="J83" s="307"/>
      <c r="K83" s="301"/>
      <c r="L83" s="301"/>
      <c r="M83" s="265"/>
      <c r="N83" s="267"/>
      <c r="O83" s="270"/>
      <c r="P83" s="273"/>
      <c r="S83" s="34"/>
      <c r="T83" s="34" t="s">
        <v>238</v>
      </c>
      <c r="U83" s="314" t="s">
        <v>2410</v>
      </c>
      <c r="V83" s="316"/>
      <c r="W83" s="202" t="s">
        <v>182</v>
      </c>
      <c r="X83" s="214" t="s">
        <v>1579</v>
      </c>
      <c r="Y83" s="191"/>
      <c r="Z83" s="191"/>
    </row>
    <row r="84" spans="1:29" ht="19.5" customHeight="1" x14ac:dyDescent="0.2">
      <c r="A84" s="276"/>
      <c r="B84" s="279"/>
      <c r="C84" s="296"/>
      <c r="D84" s="297"/>
      <c r="E84" s="301"/>
      <c r="F84" s="301"/>
      <c r="G84" s="304"/>
      <c r="H84" s="304"/>
      <c r="I84" s="307"/>
      <c r="J84" s="307"/>
      <c r="K84" s="301"/>
      <c r="L84" s="301"/>
      <c r="M84" s="265"/>
      <c r="N84" s="267"/>
      <c r="O84" s="270"/>
      <c r="P84" s="273"/>
      <c r="S84" s="34"/>
      <c r="T84" s="34" t="s">
        <v>220</v>
      </c>
      <c r="U84" s="314" t="s">
        <v>2411</v>
      </c>
      <c r="V84" s="316"/>
      <c r="W84" s="202" t="s">
        <v>182</v>
      </c>
      <c r="X84" s="214" t="s">
        <v>1579</v>
      </c>
      <c r="Y84" s="191"/>
      <c r="Z84" s="191"/>
    </row>
    <row r="85" spans="1:29" ht="19.5" customHeight="1" x14ac:dyDescent="0.2">
      <c r="A85" s="276"/>
      <c r="B85" s="279"/>
      <c r="C85" s="296"/>
      <c r="D85" s="297"/>
      <c r="E85" s="301"/>
      <c r="F85" s="301"/>
      <c r="G85" s="304"/>
      <c r="H85" s="304"/>
      <c r="I85" s="307"/>
      <c r="J85" s="307"/>
      <c r="K85" s="301"/>
      <c r="L85" s="301"/>
      <c r="M85" s="265"/>
      <c r="N85" s="267"/>
      <c r="O85" s="270"/>
      <c r="P85" s="273"/>
      <c r="S85" s="34"/>
      <c r="T85" s="34" t="s">
        <v>2394</v>
      </c>
      <c r="U85" s="314" t="s">
        <v>2412</v>
      </c>
      <c r="V85" s="316"/>
      <c r="W85" s="202" t="s">
        <v>182</v>
      </c>
      <c r="X85" s="214" t="s">
        <v>1579</v>
      </c>
      <c r="Y85" s="191"/>
      <c r="Z85" s="191"/>
    </row>
    <row r="86" spans="1:29" ht="19.5" customHeight="1" x14ac:dyDescent="0.2">
      <c r="A86" s="276"/>
      <c r="B86" s="279"/>
      <c r="C86" s="296"/>
      <c r="D86" s="297"/>
      <c r="E86" s="301"/>
      <c r="F86" s="301"/>
      <c r="G86" s="304"/>
      <c r="H86" s="304"/>
      <c r="I86" s="307"/>
      <c r="J86" s="307"/>
      <c r="K86" s="301"/>
      <c r="L86" s="301"/>
      <c r="M86" s="265"/>
      <c r="N86" s="267"/>
      <c r="O86" s="270"/>
      <c r="P86" s="273"/>
      <c r="R86" t="s">
        <v>975</v>
      </c>
      <c r="S86" t="s">
        <v>24</v>
      </c>
      <c r="W86" s="34"/>
    </row>
    <row r="87" spans="1:29" ht="19.5" customHeight="1" x14ac:dyDescent="0.2">
      <c r="A87" s="276"/>
      <c r="B87" s="279"/>
      <c r="C87" s="296"/>
      <c r="D87" s="297"/>
      <c r="E87" s="301"/>
      <c r="F87" s="301"/>
      <c r="G87" s="304"/>
      <c r="H87" s="304"/>
      <c r="I87" s="307"/>
      <c r="J87" s="307"/>
      <c r="K87" s="301"/>
      <c r="L87" s="301"/>
      <c r="M87" s="265"/>
      <c r="N87" s="267"/>
      <c r="O87" s="270"/>
      <c r="P87" s="273"/>
      <c r="S87" s="34" t="s">
        <v>976</v>
      </c>
      <c r="W87" s="34"/>
    </row>
    <row r="88" spans="1:29" ht="19.5" customHeight="1" x14ac:dyDescent="0.2">
      <c r="A88" s="276"/>
      <c r="B88" s="279"/>
      <c r="C88" s="296"/>
      <c r="D88" s="297"/>
      <c r="E88" s="301"/>
      <c r="F88" s="301"/>
      <c r="G88" s="304"/>
      <c r="H88" s="304"/>
      <c r="I88" s="307"/>
      <c r="J88" s="307"/>
      <c r="K88" s="301"/>
      <c r="L88" s="301"/>
      <c r="M88" s="265"/>
      <c r="N88" s="267"/>
      <c r="O88" s="270"/>
      <c r="P88" s="273"/>
      <c r="R88" s="34"/>
      <c r="S88" s="34" t="s">
        <v>2415</v>
      </c>
      <c r="W88" s="34"/>
    </row>
    <row r="89" spans="1:29" ht="19.5" customHeight="1" x14ac:dyDescent="0.2">
      <c r="A89" s="276"/>
      <c r="B89" s="279"/>
      <c r="C89" s="296"/>
      <c r="D89" s="297"/>
      <c r="E89" s="301"/>
      <c r="F89" s="301"/>
      <c r="G89" s="304"/>
      <c r="H89" s="304"/>
      <c r="I89" s="307"/>
      <c r="J89" s="307"/>
      <c r="K89" s="301"/>
      <c r="L89" s="301"/>
      <c r="M89" s="265"/>
      <c r="N89" s="267"/>
      <c r="O89" s="270"/>
      <c r="P89" s="273"/>
      <c r="S89" s="34"/>
      <c r="T89" t="s">
        <v>238</v>
      </c>
      <c r="U89" s="316" t="s">
        <v>1856</v>
      </c>
      <c r="V89" s="316"/>
      <c r="W89" s="202" t="s">
        <v>182</v>
      </c>
      <c r="X89" s="251" t="s">
        <v>694</v>
      </c>
      <c r="Y89" s="250">
        <v>1025873</v>
      </c>
      <c r="Z89" s="198" t="s">
        <v>2092</v>
      </c>
      <c r="AA89" s="192"/>
      <c r="AB89" s="192"/>
      <c r="AC89" s="192"/>
    </row>
    <row r="90" spans="1:29" ht="19.5" customHeight="1" x14ac:dyDescent="0.2">
      <c r="A90" s="276"/>
      <c r="B90" s="279"/>
      <c r="C90" s="296"/>
      <c r="D90" s="297"/>
      <c r="E90" s="301"/>
      <c r="F90" s="301"/>
      <c r="G90" s="304"/>
      <c r="H90" s="304"/>
      <c r="I90" s="307"/>
      <c r="J90" s="307"/>
      <c r="K90" s="301"/>
      <c r="L90" s="301"/>
      <c r="M90" s="265"/>
      <c r="N90" s="267"/>
      <c r="O90" s="270"/>
      <c r="P90" s="273"/>
      <c r="S90" s="34"/>
      <c r="U90" s="261" t="s">
        <v>2416</v>
      </c>
      <c r="V90" s="260"/>
      <c r="W90" s="192"/>
      <c r="Y90" s="176"/>
    </row>
    <row r="91" spans="1:29" ht="19.5" customHeight="1" x14ac:dyDescent="0.2">
      <c r="A91" s="276"/>
      <c r="B91" s="279"/>
      <c r="C91" s="296"/>
      <c r="D91" s="297"/>
      <c r="E91" s="301"/>
      <c r="F91" s="301"/>
      <c r="G91" s="304"/>
      <c r="H91" s="304"/>
      <c r="I91" s="307"/>
      <c r="J91" s="307"/>
      <c r="K91" s="301"/>
      <c r="L91" s="301"/>
      <c r="M91" s="265"/>
      <c r="N91" s="267"/>
      <c r="O91" s="270"/>
      <c r="P91" s="273"/>
      <c r="S91" s="34"/>
      <c r="T91" t="s">
        <v>220</v>
      </c>
      <c r="U91" s="316" t="s">
        <v>1857</v>
      </c>
      <c r="V91" s="316"/>
      <c r="W91" s="202" t="s">
        <v>182</v>
      </c>
      <c r="X91" s="251" t="s">
        <v>694</v>
      </c>
      <c r="Y91" s="250">
        <v>1025873</v>
      </c>
      <c r="Z91" s="198" t="s">
        <v>2092</v>
      </c>
      <c r="AA91" s="192"/>
      <c r="AB91" s="192"/>
      <c r="AC91" s="192"/>
    </row>
    <row r="92" spans="1:29" ht="19.5" customHeight="1" x14ac:dyDescent="0.2">
      <c r="A92" s="276"/>
      <c r="B92" s="279"/>
      <c r="C92" s="296"/>
      <c r="D92" s="297"/>
      <c r="E92" s="301"/>
      <c r="F92" s="301"/>
      <c r="G92" s="304"/>
      <c r="H92" s="304"/>
      <c r="I92" s="307"/>
      <c r="J92" s="307"/>
      <c r="K92" s="301"/>
      <c r="L92" s="301"/>
      <c r="M92" s="265"/>
      <c r="N92" s="267"/>
      <c r="O92" s="270"/>
      <c r="P92" s="273"/>
      <c r="R92" s="34" t="s">
        <v>1099</v>
      </c>
      <c r="S92" s="34" t="s">
        <v>24</v>
      </c>
      <c r="U92" s="261" t="s">
        <v>2416</v>
      </c>
      <c r="V92" s="192"/>
      <c r="W92" s="198"/>
    </row>
    <row r="93" spans="1:29" ht="19.5" customHeight="1" x14ac:dyDescent="0.2">
      <c r="A93" s="276"/>
      <c r="B93" s="279"/>
      <c r="C93" s="296"/>
      <c r="D93" s="297"/>
      <c r="E93" s="301"/>
      <c r="F93" s="301"/>
      <c r="G93" s="304"/>
      <c r="H93" s="304"/>
      <c r="I93" s="307"/>
      <c r="J93" s="307"/>
      <c r="K93" s="301"/>
      <c r="L93" s="301"/>
      <c r="M93" s="265"/>
      <c r="N93" s="267"/>
      <c r="O93" s="270"/>
      <c r="P93" s="273"/>
      <c r="S93" s="34" t="s">
        <v>1100</v>
      </c>
      <c r="W93" s="34"/>
    </row>
    <row r="94" spans="1:29" ht="19.5" customHeight="1" x14ac:dyDescent="0.2">
      <c r="A94" s="276"/>
      <c r="B94" s="279"/>
      <c r="C94" s="296"/>
      <c r="D94" s="297"/>
      <c r="E94" s="301"/>
      <c r="F94" s="301"/>
      <c r="G94" s="304"/>
      <c r="H94" s="304"/>
      <c r="I94" s="307"/>
      <c r="J94" s="307"/>
      <c r="K94" s="301"/>
      <c r="L94" s="301"/>
      <c r="M94" s="265"/>
      <c r="N94" s="267"/>
      <c r="O94" s="270"/>
      <c r="P94" s="273"/>
      <c r="S94" s="34" t="s">
        <v>2417</v>
      </c>
      <c r="U94" s="34"/>
      <c r="W94" s="34"/>
    </row>
    <row r="95" spans="1:29" ht="19.5" customHeight="1" x14ac:dyDescent="0.2">
      <c r="A95" s="276"/>
      <c r="B95" s="279"/>
      <c r="C95" s="296"/>
      <c r="D95" s="297"/>
      <c r="E95" s="301"/>
      <c r="F95" s="301"/>
      <c r="G95" s="304"/>
      <c r="H95" s="304"/>
      <c r="I95" s="307"/>
      <c r="J95" s="307"/>
      <c r="K95" s="301"/>
      <c r="L95" s="301"/>
      <c r="M95" s="265"/>
      <c r="N95" s="267"/>
      <c r="O95" s="270"/>
      <c r="P95" s="273"/>
      <c r="S95" s="34" t="s">
        <v>914</v>
      </c>
      <c r="U95" s="34"/>
      <c r="W95" s="34"/>
    </row>
    <row r="96" spans="1:29" ht="19.5" customHeight="1" x14ac:dyDescent="0.2">
      <c r="A96" s="276"/>
      <c r="B96" s="279"/>
      <c r="C96" s="296"/>
      <c r="D96" s="297"/>
      <c r="E96" s="301"/>
      <c r="F96" s="301"/>
      <c r="G96" s="304"/>
      <c r="H96" s="304"/>
      <c r="I96" s="307"/>
      <c r="J96" s="307"/>
      <c r="K96" s="301"/>
      <c r="L96" s="301"/>
      <c r="M96" s="265"/>
      <c r="N96" s="267"/>
      <c r="O96" s="270"/>
      <c r="P96" s="273"/>
      <c r="S96" s="34"/>
      <c r="T96" s="34" t="s">
        <v>675</v>
      </c>
      <c r="U96" s="314" t="s">
        <v>1490</v>
      </c>
      <c r="V96" s="314"/>
      <c r="W96" s="202" t="s">
        <v>182</v>
      </c>
      <c r="X96" s="240" t="s">
        <v>694</v>
      </c>
      <c r="Y96" s="255">
        <v>1026565</v>
      </c>
      <c r="Z96" s="214" t="s">
        <v>1320</v>
      </c>
      <c r="AA96" s="191"/>
      <c r="AB96" s="191"/>
      <c r="AC96" s="191"/>
    </row>
    <row r="97" spans="1:23" ht="19.5" customHeight="1" x14ac:dyDescent="0.2">
      <c r="A97" s="276"/>
      <c r="B97" s="279"/>
      <c r="C97" s="296"/>
      <c r="D97" s="297"/>
      <c r="E97" s="301"/>
      <c r="F97" s="301"/>
      <c r="G97" s="304"/>
      <c r="H97" s="304"/>
      <c r="I97" s="307"/>
      <c r="J97" s="307"/>
      <c r="K97" s="301"/>
      <c r="L97" s="301"/>
      <c r="M97" s="265"/>
      <c r="N97" s="267"/>
      <c r="O97" s="270"/>
      <c r="P97" s="273"/>
      <c r="R97" t="s">
        <v>162</v>
      </c>
      <c r="S97" s="34" t="s">
        <v>24</v>
      </c>
      <c r="U97" s="34"/>
      <c r="W97" s="34"/>
    </row>
    <row r="98" spans="1:23" ht="19.5" customHeight="1" x14ac:dyDescent="0.2">
      <c r="A98" s="276"/>
      <c r="B98" s="279"/>
      <c r="C98" s="296"/>
      <c r="D98" s="297"/>
      <c r="E98" s="301"/>
      <c r="F98" s="301"/>
      <c r="G98" s="304"/>
      <c r="H98" s="304"/>
      <c r="I98" s="307"/>
      <c r="J98" s="307"/>
      <c r="K98" s="301"/>
      <c r="L98" s="301"/>
      <c r="M98" s="265"/>
      <c r="N98" s="267"/>
      <c r="O98" s="270"/>
      <c r="P98" s="273"/>
      <c r="S98" s="34" t="s">
        <v>2418</v>
      </c>
      <c r="U98" s="34"/>
      <c r="W98" s="202" t="s">
        <v>182</v>
      </c>
    </row>
    <row r="99" spans="1:23" ht="19.5" customHeight="1" x14ac:dyDescent="0.2">
      <c r="A99" s="276"/>
      <c r="B99" s="279"/>
      <c r="C99" s="296"/>
      <c r="D99" s="297"/>
      <c r="E99" s="301"/>
      <c r="F99" s="301"/>
      <c r="G99" s="304"/>
      <c r="H99" s="304"/>
      <c r="I99" s="307"/>
      <c r="J99" s="307"/>
      <c r="K99" s="301"/>
      <c r="L99" s="301"/>
      <c r="M99" s="265"/>
      <c r="N99" s="267"/>
      <c r="O99" s="270"/>
      <c r="P99" s="273"/>
      <c r="R99" t="s">
        <v>2419</v>
      </c>
      <c r="S99" s="34" t="s">
        <v>24</v>
      </c>
      <c r="U99" s="34"/>
    </row>
    <row r="100" spans="1:23" ht="19.5" customHeight="1" x14ac:dyDescent="0.2">
      <c r="A100" s="276"/>
      <c r="B100" s="279"/>
      <c r="C100" s="296"/>
      <c r="D100" s="297"/>
      <c r="E100" s="301"/>
      <c r="F100" s="301"/>
      <c r="G100" s="304"/>
      <c r="H100" s="304"/>
      <c r="I100" s="307"/>
      <c r="J100" s="307"/>
      <c r="K100" s="301"/>
      <c r="L100" s="301"/>
      <c r="M100" s="265"/>
      <c r="N100" s="267"/>
      <c r="O100" s="270"/>
      <c r="P100" s="273"/>
      <c r="S100" s="34" t="s">
        <v>2420</v>
      </c>
      <c r="U100" s="34"/>
    </row>
    <row r="101" spans="1:23" ht="19.5" customHeight="1" x14ac:dyDescent="0.2">
      <c r="A101" s="276"/>
      <c r="B101" s="279"/>
      <c r="C101" s="296"/>
      <c r="D101" s="297"/>
      <c r="E101" s="301"/>
      <c r="F101" s="301"/>
      <c r="G101" s="304"/>
      <c r="H101" s="304"/>
      <c r="I101" s="307"/>
      <c r="J101" s="307"/>
      <c r="K101" s="301"/>
      <c r="L101" s="301"/>
      <c r="M101" s="265"/>
      <c r="N101" s="267"/>
      <c r="O101" s="270"/>
      <c r="P101" s="273"/>
      <c r="S101" s="34" t="s">
        <v>2421</v>
      </c>
      <c r="U101" s="34"/>
      <c r="W101" s="202" t="s">
        <v>182</v>
      </c>
    </row>
    <row r="102" spans="1:23" ht="19.5" customHeight="1" x14ac:dyDescent="0.2">
      <c r="A102" s="276"/>
      <c r="B102" s="279"/>
      <c r="C102" s="296"/>
      <c r="D102" s="297"/>
      <c r="E102" s="301"/>
      <c r="F102" s="301"/>
      <c r="G102" s="304"/>
      <c r="H102" s="304"/>
      <c r="I102" s="307"/>
      <c r="J102" s="307"/>
      <c r="K102" s="301"/>
      <c r="L102" s="301"/>
      <c r="M102" s="265"/>
      <c r="N102" s="267"/>
      <c r="O102" s="270"/>
      <c r="P102" s="273"/>
      <c r="S102" s="34" t="s">
        <v>2423</v>
      </c>
      <c r="U102" s="34"/>
      <c r="W102" s="34"/>
    </row>
    <row r="103" spans="1:23" ht="19.5" customHeight="1" x14ac:dyDescent="0.2">
      <c r="A103" s="277"/>
      <c r="B103" s="280"/>
      <c r="C103" s="298"/>
      <c r="D103" s="299"/>
      <c r="E103" s="302"/>
      <c r="F103" s="302"/>
      <c r="G103" s="305"/>
      <c r="H103" s="305"/>
      <c r="I103" s="308"/>
      <c r="J103" s="308"/>
      <c r="K103" s="302"/>
      <c r="L103" s="302"/>
      <c r="M103" s="264"/>
      <c r="N103" s="268"/>
      <c r="O103" s="271"/>
      <c r="P103" s="274"/>
      <c r="Q103" s="62">
        <v>0.29166666666666669</v>
      </c>
      <c r="W103" s="34"/>
    </row>
    <row r="104" spans="1:23" ht="19.5" customHeight="1" x14ac:dyDescent="0.2">
      <c r="A104" s="35" t="s">
        <v>34</v>
      </c>
      <c r="B104" s="36">
        <f>SUM(B80+1)</f>
        <v>46011</v>
      </c>
      <c r="C104" s="294"/>
      <c r="D104" s="295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</row>
    <row r="105" spans="1:23" ht="19.5" customHeight="1" x14ac:dyDescent="0.2">
      <c r="A105" s="37" t="s">
        <v>35</v>
      </c>
      <c r="B105" s="36">
        <f>SUM(B104+1)</f>
        <v>46012</v>
      </c>
      <c r="C105" s="298"/>
      <c r="D105" s="299"/>
      <c r="E105" s="312"/>
      <c r="F105" s="312"/>
      <c r="G105" s="312"/>
      <c r="H105" s="312"/>
      <c r="I105" s="312"/>
      <c r="J105" s="312"/>
      <c r="K105" s="312"/>
      <c r="L105" s="312"/>
      <c r="M105" s="312"/>
      <c r="N105" s="312"/>
      <c r="O105" s="312"/>
      <c r="P105" s="312"/>
    </row>
    <row r="106" spans="1:23" ht="30" customHeight="1" x14ac:dyDescent="0.2">
      <c r="A106" s="38"/>
      <c r="B106" s="38"/>
      <c r="C106" s="38"/>
      <c r="D106" s="38"/>
      <c r="E106" s="39"/>
      <c r="F106" s="40"/>
      <c r="G106" s="40"/>
      <c r="H106" s="38"/>
      <c r="I106" s="38"/>
      <c r="J106" s="38"/>
      <c r="K106" s="41"/>
      <c r="L106" s="41"/>
      <c r="M106" s="41"/>
      <c r="N106" s="38"/>
    </row>
    <row r="107" spans="1:23" ht="30.75" customHeight="1" x14ac:dyDescent="0.2">
      <c r="A107" s="38"/>
      <c r="B107" s="38"/>
      <c r="C107" s="38"/>
      <c r="D107" s="38"/>
      <c r="F107" s="38"/>
      <c r="G107" s="38"/>
      <c r="H107" s="38"/>
      <c r="I107" s="38"/>
      <c r="J107" s="281" t="s">
        <v>36</v>
      </c>
      <c r="K107" s="281"/>
      <c r="L107" s="281"/>
      <c r="M107" s="108">
        <f>SUM(M9+M31+M48+M63+M80+M104+M105)</f>
        <v>0</v>
      </c>
      <c r="N107" s="110">
        <f>SUM(N9+N31+N48+N63+N80+N104+N105)</f>
        <v>0.94097222222222232</v>
      </c>
      <c r="O107" s="109">
        <f>SUM(O9+O31+O48+O63+O80+O104+O105)</f>
        <v>0.84861111111111109</v>
      </c>
      <c r="P107" s="111">
        <f>SUM(P9+P31+P48+P63+P80+P104+P105)</f>
        <v>1.7895833333333333</v>
      </c>
    </row>
    <row r="108" spans="1:23" ht="30.75" customHeight="1" x14ac:dyDescent="0.2">
      <c r="A108" s="38"/>
      <c r="B108" s="38"/>
      <c r="C108" s="38"/>
      <c r="D108" s="38"/>
      <c r="F108" s="38"/>
      <c r="G108" s="38"/>
      <c r="H108" s="38"/>
      <c r="I108" s="38"/>
      <c r="J108" s="281" t="s">
        <v>37</v>
      </c>
      <c r="K108" s="281"/>
      <c r="L108" s="282"/>
      <c r="M108" s="42"/>
      <c r="N108" s="51">
        <f>SUM(Q9:Q105)</f>
        <v>1.4583333333333335</v>
      </c>
      <c r="O108" s="43"/>
    </row>
    <row r="109" spans="1:23" ht="30.75" customHeight="1" x14ac:dyDescent="0.2">
      <c r="A109" s="38"/>
      <c r="B109" s="38"/>
      <c r="C109" s="38"/>
      <c r="D109" s="38"/>
      <c r="F109" s="38"/>
      <c r="G109" s="38"/>
      <c r="H109" s="38"/>
      <c r="I109" s="38"/>
      <c r="J109" s="281" t="s">
        <v>38</v>
      </c>
      <c r="K109" s="281"/>
      <c r="L109" s="282"/>
      <c r="M109" s="42"/>
      <c r="N109" s="51">
        <f>SUM(P107-N108)</f>
        <v>0.33124999999999982</v>
      </c>
      <c r="O109" s="43"/>
    </row>
    <row r="110" spans="1:23" ht="30.75" customHeight="1" x14ac:dyDescent="0.2">
      <c r="A110" s="38"/>
      <c r="B110" s="38"/>
      <c r="C110" s="38"/>
      <c r="D110" s="38"/>
      <c r="F110" s="38"/>
      <c r="G110" s="38"/>
      <c r="H110" s="38"/>
      <c r="I110" s="38"/>
      <c r="J110" s="281" t="s">
        <v>39</v>
      </c>
      <c r="K110" s="281"/>
      <c r="L110" s="282"/>
      <c r="M110" s="42"/>
      <c r="N110" s="51">
        <f>'SEM50'!N114</f>
        <v>15.894444444444444</v>
      </c>
      <c r="O110" s="43"/>
    </row>
    <row r="111" spans="1:23" ht="30.75" customHeight="1" x14ac:dyDescent="0.2">
      <c r="H111" s="38"/>
      <c r="I111" s="38"/>
      <c r="J111" s="281" t="s">
        <v>40</v>
      </c>
      <c r="K111" s="281"/>
      <c r="L111" s="282"/>
      <c r="M111" s="44"/>
      <c r="N111" s="52">
        <f>N109+N110</f>
        <v>16.225694444444443</v>
      </c>
      <c r="O111" s="45"/>
    </row>
    <row r="118" spans="6:9" x14ac:dyDescent="0.2">
      <c r="F118" s="38"/>
      <c r="G118" s="38"/>
      <c r="H118" s="38"/>
      <c r="I118" s="38"/>
    </row>
    <row r="119" spans="6:9" x14ac:dyDescent="0.2">
      <c r="F119" s="38"/>
      <c r="G119" s="38"/>
      <c r="H119" s="38"/>
      <c r="I119" s="38"/>
    </row>
    <row r="120" spans="6:9" x14ac:dyDescent="0.2">
      <c r="F120" s="38"/>
      <c r="G120" s="38"/>
      <c r="H120" s="38"/>
      <c r="I120" s="38"/>
    </row>
    <row r="121" spans="6:9" x14ac:dyDescent="0.2">
      <c r="F121" s="38"/>
      <c r="G121" s="38"/>
      <c r="H121" s="38"/>
      <c r="I121" s="38"/>
    </row>
    <row r="122" spans="6:9" x14ac:dyDescent="0.2">
      <c r="F122" s="38"/>
      <c r="G122" s="38"/>
      <c r="H122" s="38"/>
      <c r="I122" s="38"/>
    </row>
    <row r="123" spans="6:9" x14ac:dyDescent="0.2">
      <c r="F123" s="38"/>
      <c r="G123" s="38"/>
      <c r="H123" s="38"/>
      <c r="I123" s="38"/>
    </row>
  </sheetData>
  <mergeCells count="119">
    <mergeCell ref="J111:L111"/>
    <mergeCell ref="J107:L107"/>
    <mergeCell ref="J108:L108"/>
    <mergeCell ref="J109:L109"/>
    <mergeCell ref="J110:L110"/>
    <mergeCell ref="Q6:Q7"/>
    <mergeCell ref="A1:N1"/>
    <mergeCell ref="G6:H6"/>
    <mergeCell ref="I6:J6"/>
    <mergeCell ref="K6:L6"/>
    <mergeCell ref="M6:P6"/>
    <mergeCell ref="C104:D105"/>
    <mergeCell ref="E104:E105"/>
    <mergeCell ref="F104:F105"/>
    <mergeCell ref="G104:G105"/>
    <mergeCell ref="H104:H105"/>
    <mergeCell ref="N104:N105"/>
    <mergeCell ref="O104:O105"/>
    <mergeCell ref="P104:P105"/>
    <mergeCell ref="I104:I105"/>
    <mergeCell ref="J104:J105"/>
    <mergeCell ref="K104:K105"/>
    <mergeCell ref="L104:L105"/>
    <mergeCell ref="M104:M105"/>
    <mergeCell ref="A80:A103"/>
    <mergeCell ref="B9:B30"/>
    <mergeCell ref="B31:B47"/>
    <mergeCell ref="B48:B62"/>
    <mergeCell ref="B63:B79"/>
    <mergeCell ref="B80:B103"/>
    <mergeCell ref="A9:A30"/>
    <mergeCell ref="A31:A47"/>
    <mergeCell ref="A48:A62"/>
    <mergeCell ref="A63:A79"/>
    <mergeCell ref="C9:D30"/>
    <mergeCell ref="C31:D47"/>
    <mergeCell ref="C48:D62"/>
    <mergeCell ref="C63:D79"/>
    <mergeCell ref="C80:D103"/>
    <mergeCell ref="M80:M103"/>
    <mergeCell ref="M9:M30"/>
    <mergeCell ref="E9:E30"/>
    <mergeCell ref="E31:E47"/>
    <mergeCell ref="E48:E62"/>
    <mergeCell ref="E63:E79"/>
    <mergeCell ref="E80:E103"/>
    <mergeCell ref="F80:F103"/>
    <mergeCell ref="F9:F30"/>
    <mergeCell ref="F31:F47"/>
    <mergeCell ref="F48:F62"/>
    <mergeCell ref="F63:F79"/>
    <mergeCell ref="H9:H30"/>
    <mergeCell ref="H31:H47"/>
    <mergeCell ref="H48:H62"/>
    <mergeCell ref="H63:H79"/>
    <mergeCell ref="H80:H103"/>
    <mergeCell ref="G9:G30"/>
    <mergeCell ref="G31:G47"/>
    <mergeCell ref="G48:G62"/>
    <mergeCell ref="G63:G79"/>
    <mergeCell ref="G80:G103"/>
    <mergeCell ref="J80:J103"/>
    <mergeCell ref="I9:I30"/>
    <mergeCell ref="I31:I47"/>
    <mergeCell ref="I48:I62"/>
    <mergeCell ref="I63:I79"/>
    <mergeCell ref="I80:I103"/>
    <mergeCell ref="J9:J30"/>
    <mergeCell ref="J31:J47"/>
    <mergeCell ref="J48:J62"/>
    <mergeCell ref="J63:J79"/>
    <mergeCell ref="L80:L103"/>
    <mergeCell ref="L9:L30"/>
    <mergeCell ref="L31:L47"/>
    <mergeCell ref="L48:L62"/>
    <mergeCell ref="L63:L79"/>
    <mergeCell ref="K9:K30"/>
    <mergeCell ref="K31:K47"/>
    <mergeCell ref="K48:K62"/>
    <mergeCell ref="K63:K79"/>
    <mergeCell ref="K80:K103"/>
    <mergeCell ref="P31:P47"/>
    <mergeCell ref="N9:N30"/>
    <mergeCell ref="O9:O30"/>
    <mergeCell ref="P9:P30"/>
    <mergeCell ref="M31:M47"/>
    <mergeCell ref="N31:N47"/>
    <mergeCell ref="O31:O47"/>
    <mergeCell ref="U83:V83"/>
    <mergeCell ref="U84:V84"/>
    <mergeCell ref="N80:N103"/>
    <mergeCell ref="O80:O103"/>
    <mergeCell ref="P80:P103"/>
    <mergeCell ref="M48:M62"/>
    <mergeCell ref="N48:N62"/>
    <mergeCell ref="O48:O62"/>
    <mergeCell ref="P48:P62"/>
    <mergeCell ref="M63:M79"/>
    <mergeCell ref="N63:N79"/>
    <mergeCell ref="O63:O79"/>
    <mergeCell ref="P63:P79"/>
    <mergeCell ref="U85:V85"/>
    <mergeCell ref="U89:V89"/>
    <mergeCell ref="U91:V91"/>
    <mergeCell ref="U96:V96"/>
    <mergeCell ref="U71:V71"/>
    <mergeCell ref="U72:V72"/>
    <mergeCell ref="U76:V76"/>
    <mergeCell ref="U77:V77"/>
    <mergeCell ref="U78:V78"/>
    <mergeCell ref="U51:V51"/>
    <mergeCell ref="U57:V57"/>
    <mergeCell ref="U12:V12"/>
    <mergeCell ref="U18:V18"/>
    <mergeCell ref="U27:V27"/>
    <mergeCell ref="U39:V39"/>
    <mergeCell ref="U66:V66"/>
    <mergeCell ref="U68:V68"/>
    <mergeCell ref="U70:V70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9" orientation="landscape" r:id="rId1"/>
  <headerFooter alignWithMargins="0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Feuil74">
    <pageSetUpPr fitToPage="1"/>
  </sheetPr>
  <dimension ref="A1:W38"/>
  <sheetViews>
    <sheetView topLeftCell="A3" zoomScale="90" workbookViewId="0">
      <selection activeCell="W7" sqref="W7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</cols>
  <sheetData>
    <row r="1" spans="1:19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19" ht="60.6" hidden="1" customHeight="1" x14ac:dyDescent="0.2"/>
    <row r="3" spans="1:19" s="3" customFormat="1" ht="12.75" customHeight="1" x14ac:dyDescent="0.2">
      <c r="K3" s="4"/>
      <c r="L3" s="4"/>
      <c r="M3" s="4"/>
      <c r="O3" s="5"/>
      <c r="P3" s="5"/>
      <c r="Q3" s="60"/>
    </row>
    <row r="4" spans="1:19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19" ht="39" customHeight="1" x14ac:dyDescent="0.2">
      <c r="A5" s="12" t="s">
        <v>135</v>
      </c>
      <c r="B5" s="13" t="s">
        <v>3</v>
      </c>
      <c r="C5" s="14">
        <f>SUM('SEM51'!B105+1)</f>
        <v>46013</v>
      </c>
      <c r="D5" s="15" t="s">
        <v>4</v>
      </c>
      <c r="E5" s="16">
        <f>SUM(B20)</f>
        <v>46019</v>
      </c>
      <c r="F5" s="17"/>
      <c r="G5" s="17"/>
      <c r="H5" s="17"/>
      <c r="I5" s="17"/>
      <c r="J5" s="17"/>
      <c r="K5" s="18"/>
      <c r="L5" s="18"/>
      <c r="P5" s="19"/>
    </row>
    <row r="6" spans="1:19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19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19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19" ht="19.5" customHeight="1" x14ac:dyDescent="0.2">
      <c r="A9" s="275" t="s">
        <v>20</v>
      </c>
      <c r="B9" s="278">
        <f>SUM(C5)</f>
        <v>46013</v>
      </c>
      <c r="C9" s="288" t="s">
        <v>136</v>
      </c>
      <c r="D9" s="289"/>
      <c r="E9" s="352"/>
      <c r="F9" s="352"/>
      <c r="G9" s="355">
        <v>0</v>
      </c>
      <c r="H9" s="355">
        <v>0</v>
      </c>
      <c r="I9" s="355">
        <v>0</v>
      </c>
      <c r="J9" s="355">
        <v>0</v>
      </c>
      <c r="K9" s="352"/>
      <c r="L9" s="352"/>
      <c r="M9" s="348">
        <f>(F10-E10)+(L10-K10)</f>
        <v>0</v>
      </c>
      <c r="N9" s="348">
        <f>(H9-G9)</f>
        <v>0</v>
      </c>
      <c r="O9" s="348">
        <f>(J9-I9)</f>
        <v>0</v>
      </c>
      <c r="P9" s="348">
        <f>SUM(M9:O10)</f>
        <v>0</v>
      </c>
      <c r="R9" s="34"/>
      <c r="S9" s="34"/>
    </row>
    <row r="10" spans="1:19" ht="19.5" customHeight="1" x14ac:dyDescent="0.2">
      <c r="A10" s="277"/>
      <c r="B10" s="280"/>
      <c r="C10" s="292"/>
      <c r="D10" s="293"/>
      <c r="E10" s="354"/>
      <c r="F10" s="354"/>
      <c r="G10" s="357"/>
      <c r="H10" s="357"/>
      <c r="I10" s="357"/>
      <c r="J10" s="357"/>
      <c r="K10" s="354"/>
      <c r="L10" s="354"/>
      <c r="M10" s="350"/>
      <c r="N10" s="350"/>
      <c r="O10" s="350"/>
      <c r="P10" s="350"/>
      <c r="Q10" s="62">
        <v>0</v>
      </c>
    </row>
    <row r="11" spans="1:19" ht="19.5" customHeight="1" x14ac:dyDescent="0.2">
      <c r="A11" s="275" t="s">
        <v>22</v>
      </c>
      <c r="B11" s="278">
        <f>SUM(B9+1)</f>
        <v>46014</v>
      </c>
      <c r="C11" s="288" t="s">
        <v>136</v>
      </c>
      <c r="D11" s="289"/>
      <c r="E11" s="352"/>
      <c r="F11" s="352"/>
      <c r="G11" s="355">
        <v>0</v>
      </c>
      <c r="H11" s="355">
        <v>0</v>
      </c>
      <c r="I11" s="355">
        <v>0</v>
      </c>
      <c r="J11" s="355">
        <v>0</v>
      </c>
      <c r="K11" s="352"/>
      <c r="L11" s="352"/>
      <c r="M11" s="348">
        <f>(F12-E12)+(L12-K12)</f>
        <v>0</v>
      </c>
      <c r="N11" s="348">
        <f>(H11-G11)</f>
        <v>0</v>
      </c>
      <c r="O11" s="348">
        <f>(J11-I11)</f>
        <v>0</v>
      </c>
      <c r="P11" s="348">
        <f>SUM(M11:O12)</f>
        <v>0</v>
      </c>
    </row>
    <row r="12" spans="1:19" ht="19.5" customHeight="1" x14ac:dyDescent="0.2">
      <c r="A12" s="277"/>
      <c r="B12" s="280"/>
      <c r="C12" s="292"/>
      <c r="D12" s="293"/>
      <c r="E12" s="354"/>
      <c r="F12" s="354"/>
      <c r="G12" s="357"/>
      <c r="H12" s="357"/>
      <c r="I12" s="357"/>
      <c r="J12" s="357"/>
      <c r="K12" s="354"/>
      <c r="L12" s="354"/>
      <c r="M12" s="350"/>
      <c r="N12" s="350"/>
      <c r="O12" s="350"/>
      <c r="P12" s="350"/>
      <c r="Q12" s="62">
        <v>0</v>
      </c>
    </row>
    <row r="13" spans="1:19" ht="19.5" customHeight="1" x14ac:dyDescent="0.2">
      <c r="A13" s="275" t="s">
        <v>26</v>
      </c>
      <c r="B13" s="278">
        <f>SUM(B11+1)</f>
        <v>46015</v>
      </c>
      <c r="C13" s="288" t="s">
        <v>136</v>
      </c>
      <c r="D13" s="289"/>
      <c r="E13" s="352"/>
      <c r="F13" s="352"/>
      <c r="G13" s="355">
        <v>0</v>
      </c>
      <c r="H13" s="355">
        <v>0</v>
      </c>
      <c r="I13" s="355">
        <v>0</v>
      </c>
      <c r="J13" s="355">
        <v>0</v>
      </c>
      <c r="K13" s="352"/>
      <c r="L13" s="352"/>
      <c r="M13" s="348">
        <f>(F14-E14)+(L14-K14)</f>
        <v>0</v>
      </c>
      <c r="N13" s="348">
        <f>(H13-G13)</f>
        <v>0</v>
      </c>
      <c r="O13" s="348">
        <f>(J13-I13)</f>
        <v>0</v>
      </c>
      <c r="P13" s="348">
        <f>SUM(M13:O14)</f>
        <v>0</v>
      </c>
    </row>
    <row r="14" spans="1:19" ht="19.5" customHeight="1" x14ac:dyDescent="0.2">
      <c r="A14" s="277"/>
      <c r="B14" s="280"/>
      <c r="C14" s="292"/>
      <c r="D14" s="293"/>
      <c r="E14" s="354"/>
      <c r="F14" s="354"/>
      <c r="G14" s="357"/>
      <c r="H14" s="357"/>
      <c r="I14" s="357"/>
      <c r="J14" s="357"/>
      <c r="K14" s="354"/>
      <c r="L14" s="354"/>
      <c r="M14" s="350"/>
      <c r="N14" s="350"/>
      <c r="O14" s="350"/>
      <c r="P14" s="350"/>
      <c r="Q14" s="62">
        <v>0</v>
      </c>
    </row>
    <row r="15" spans="1:19" ht="19.5" customHeight="1" x14ac:dyDescent="0.2">
      <c r="A15" s="275" t="s">
        <v>30</v>
      </c>
      <c r="B15" s="278">
        <f>SUM(B13+1)</f>
        <v>46016</v>
      </c>
      <c r="C15" s="288" t="s">
        <v>136</v>
      </c>
      <c r="D15" s="289"/>
      <c r="E15" s="352"/>
      <c r="F15" s="352"/>
      <c r="G15" s="355">
        <v>0</v>
      </c>
      <c r="H15" s="355">
        <v>0</v>
      </c>
      <c r="I15" s="355">
        <v>0</v>
      </c>
      <c r="J15" s="355">
        <v>0</v>
      </c>
      <c r="K15" s="352"/>
      <c r="L15" s="352"/>
      <c r="M15" s="348">
        <f>(F16-E16)+(L16-K16)</f>
        <v>0</v>
      </c>
      <c r="N15" s="348">
        <f>(H16-G16)+(J16-I16)</f>
        <v>0</v>
      </c>
      <c r="O15" s="348">
        <f>(H15-G15)+(J15-I15)</f>
        <v>0</v>
      </c>
      <c r="P15" s="348">
        <f>SUM(M15:O16)</f>
        <v>0</v>
      </c>
    </row>
    <row r="16" spans="1:19" ht="19.5" customHeight="1" x14ac:dyDescent="0.2">
      <c r="A16" s="277"/>
      <c r="B16" s="280"/>
      <c r="C16" s="292"/>
      <c r="D16" s="293"/>
      <c r="E16" s="354"/>
      <c r="F16" s="354"/>
      <c r="G16" s="357"/>
      <c r="H16" s="357"/>
      <c r="I16" s="357"/>
      <c r="J16" s="357"/>
      <c r="K16" s="354"/>
      <c r="L16" s="354"/>
      <c r="M16" s="350"/>
      <c r="N16" s="350"/>
      <c r="O16" s="350"/>
      <c r="P16" s="350"/>
      <c r="Q16" s="62">
        <v>0</v>
      </c>
    </row>
    <row r="17" spans="1:23" ht="19.5" customHeight="1" x14ac:dyDescent="0.2">
      <c r="A17" s="275" t="s">
        <v>31</v>
      </c>
      <c r="B17" s="278">
        <f>SUM(B15+1)</f>
        <v>46017</v>
      </c>
      <c r="C17" s="288" t="s">
        <v>137</v>
      </c>
      <c r="D17" s="289"/>
      <c r="E17" s="352"/>
      <c r="F17" s="352"/>
      <c r="G17" s="355">
        <v>0</v>
      </c>
      <c r="H17" s="355">
        <v>0</v>
      </c>
      <c r="I17" s="355">
        <v>0</v>
      </c>
      <c r="J17" s="355">
        <v>0</v>
      </c>
      <c r="K17" s="352"/>
      <c r="L17" s="352"/>
      <c r="M17" s="348">
        <f>(F18-E18)+(L18-K18)</f>
        <v>0</v>
      </c>
      <c r="N17" s="348">
        <f>(H18-G18)+(J18-I18)</f>
        <v>0</v>
      </c>
      <c r="O17" s="348">
        <f>(H17-G17)+(J17-I17)</f>
        <v>0</v>
      </c>
      <c r="P17" s="348">
        <f>SUM(M17:O18)</f>
        <v>0</v>
      </c>
      <c r="W17" s="34"/>
    </row>
    <row r="18" spans="1:23" ht="19.5" customHeight="1" x14ac:dyDescent="0.2">
      <c r="A18" s="277"/>
      <c r="B18" s="280"/>
      <c r="C18" s="292"/>
      <c r="D18" s="293"/>
      <c r="E18" s="354"/>
      <c r="F18" s="354"/>
      <c r="G18" s="357"/>
      <c r="H18" s="357"/>
      <c r="I18" s="357"/>
      <c r="J18" s="357"/>
      <c r="K18" s="354"/>
      <c r="L18" s="354"/>
      <c r="M18" s="350"/>
      <c r="N18" s="350"/>
      <c r="O18" s="350"/>
      <c r="P18" s="350"/>
      <c r="Q18" s="62">
        <v>0</v>
      </c>
      <c r="W18" s="34"/>
    </row>
    <row r="19" spans="1:23" ht="19.5" customHeight="1" x14ac:dyDescent="0.2">
      <c r="A19" s="35" t="s">
        <v>34</v>
      </c>
      <c r="B19" s="36">
        <f>SUM(B17+1)</f>
        <v>46018</v>
      </c>
      <c r="C19" s="294"/>
      <c r="D19" s="295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</row>
    <row r="20" spans="1:23" ht="19.5" customHeight="1" x14ac:dyDescent="0.2">
      <c r="A20" s="37" t="s">
        <v>35</v>
      </c>
      <c r="B20" s="36">
        <f>SUM(B19+1)</f>
        <v>46019</v>
      </c>
      <c r="C20" s="298"/>
      <c r="D20" s="299"/>
      <c r="E20" s="312"/>
      <c r="F20" s="312"/>
      <c r="G20" s="312"/>
      <c r="H20" s="312"/>
      <c r="I20" s="312"/>
      <c r="J20" s="312"/>
      <c r="K20" s="312"/>
      <c r="L20" s="312"/>
      <c r="M20" s="312"/>
      <c r="N20" s="312"/>
      <c r="O20" s="312"/>
      <c r="P20" s="312"/>
    </row>
    <row r="21" spans="1:23" ht="30" customHeight="1" x14ac:dyDescent="0.2">
      <c r="A21" s="38"/>
      <c r="B21" s="38"/>
      <c r="C21" s="38"/>
      <c r="D21" s="38"/>
      <c r="E21" s="39"/>
      <c r="F21" s="40"/>
      <c r="G21" s="40"/>
      <c r="H21" s="38"/>
      <c r="I21" s="38"/>
      <c r="J21" s="38"/>
      <c r="K21" s="41"/>
      <c r="L21" s="41"/>
      <c r="M21" s="41"/>
      <c r="N21" s="38"/>
    </row>
    <row r="22" spans="1:23" ht="30.75" customHeight="1" x14ac:dyDescent="0.2">
      <c r="A22" s="38"/>
      <c r="B22" s="38"/>
      <c r="C22" s="38"/>
      <c r="D22" s="38"/>
      <c r="F22" s="38"/>
      <c r="G22" s="38"/>
      <c r="H22" s="38"/>
      <c r="I22" s="38"/>
      <c r="J22" s="281" t="s">
        <v>36</v>
      </c>
      <c r="K22" s="281"/>
      <c r="L22" s="281"/>
      <c r="M22" s="49">
        <f>SUM(M9+M11+M13+M15+M17+M19+M20)</f>
        <v>0</v>
      </c>
      <c r="N22" s="49">
        <f>SUM(N9+N11+N13+N15+N17+N19+N20)</f>
        <v>0</v>
      </c>
      <c r="O22" s="49">
        <f>SUM(O9+O11+O13+O15+O17+O19+O20)</f>
        <v>0</v>
      </c>
      <c r="P22" s="50">
        <f>SUM(P9+P11+P13+P15+P17+P19+P20)</f>
        <v>0</v>
      </c>
    </row>
    <row r="23" spans="1:23" ht="30.75" customHeight="1" x14ac:dyDescent="0.2">
      <c r="A23" s="38"/>
      <c r="B23" s="38"/>
      <c r="C23" s="38"/>
      <c r="D23" s="38"/>
      <c r="F23" s="38"/>
      <c r="G23" s="38"/>
      <c r="H23" s="38"/>
      <c r="I23" s="38"/>
      <c r="J23" s="281" t="s">
        <v>37</v>
      </c>
      <c r="K23" s="281"/>
      <c r="L23" s="282"/>
      <c r="M23" s="42"/>
      <c r="N23" s="51">
        <f>SUM(Q9:Q20)</f>
        <v>0</v>
      </c>
      <c r="O23" s="43"/>
    </row>
    <row r="24" spans="1:23" ht="30.75" customHeight="1" x14ac:dyDescent="0.2">
      <c r="A24" s="38"/>
      <c r="B24" s="38"/>
      <c r="C24" s="38"/>
      <c r="D24" s="38"/>
      <c r="F24" s="38"/>
      <c r="G24" s="38"/>
      <c r="H24" s="38"/>
      <c r="I24" s="38"/>
      <c r="J24" s="281" t="s">
        <v>38</v>
      </c>
      <c r="K24" s="281"/>
      <c r="L24" s="282"/>
      <c r="M24" s="42"/>
      <c r="N24" s="51">
        <f>SUM(P22-N23)</f>
        <v>0</v>
      </c>
      <c r="O24" s="43"/>
    </row>
    <row r="25" spans="1:23" ht="30.75" customHeight="1" x14ac:dyDescent="0.2">
      <c r="A25" s="38"/>
      <c r="B25" s="38"/>
      <c r="C25" s="38"/>
      <c r="D25" s="38"/>
      <c r="F25" s="38"/>
      <c r="G25" s="38"/>
      <c r="H25" s="38"/>
      <c r="I25" s="38"/>
      <c r="J25" s="281" t="s">
        <v>39</v>
      </c>
      <c r="K25" s="281"/>
      <c r="L25" s="282"/>
      <c r="M25" s="42"/>
      <c r="N25" s="51">
        <f>'SEM51'!N111</f>
        <v>16.225694444444443</v>
      </c>
      <c r="O25" s="43"/>
    </row>
    <row r="26" spans="1:23" ht="30.75" customHeight="1" x14ac:dyDescent="0.2">
      <c r="H26" s="38"/>
      <c r="I26" s="38"/>
      <c r="J26" s="281" t="s">
        <v>40</v>
      </c>
      <c r="K26" s="281"/>
      <c r="L26" s="282"/>
      <c r="M26" s="44"/>
      <c r="N26" s="51">
        <f>N24+N25</f>
        <v>16.225694444444443</v>
      </c>
      <c r="O26" s="45"/>
    </row>
    <row r="33" spans="6:9" x14ac:dyDescent="0.2">
      <c r="F33" s="38"/>
      <c r="G33" s="38"/>
      <c r="H33" s="38"/>
      <c r="I33" s="38"/>
    </row>
    <row r="34" spans="6:9" x14ac:dyDescent="0.2">
      <c r="F34" s="38"/>
      <c r="G34" s="38"/>
      <c r="H34" s="38"/>
      <c r="I34" s="38"/>
    </row>
    <row r="35" spans="6:9" x14ac:dyDescent="0.2">
      <c r="F35" s="38"/>
      <c r="G35" s="38"/>
      <c r="H35" s="38"/>
      <c r="I35" s="38"/>
    </row>
    <row r="36" spans="6:9" x14ac:dyDescent="0.2">
      <c r="F36" s="38"/>
      <c r="G36" s="38"/>
      <c r="H36" s="38"/>
      <c r="I36" s="38"/>
    </row>
    <row r="37" spans="6:9" x14ac:dyDescent="0.2">
      <c r="F37" s="38"/>
      <c r="G37" s="38"/>
      <c r="H37" s="38"/>
      <c r="I37" s="38"/>
    </row>
    <row r="38" spans="6:9" x14ac:dyDescent="0.2">
      <c r="F38" s="38"/>
      <c r="G38" s="38"/>
      <c r="H38" s="38"/>
      <c r="I38" s="38"/>
    </row>
  </sheetData>
  <mergeCells count="99">
    <mergeCell ref="O19:O20"/>
    <mergeCell ref="P19:P20"/>
    <mergeCell ref="C19:D20"/>
    <mergeCell ref="E19:E20"/>
    <mergeCell ref="J19:J20"/>
    <mergeCell ref="K19:K20"/>
    <mergeCell ref="L19:L20"/>
    <mergeCell ref="M19:M20"/>
    <mergeCell ref="N19:N20"/>
    <mergeCell ref="F19:F20"/>
    <mergeCell ref="G19:G20"/>
    <mergeCell ref="H19:H20"/>
    <mergeCell ref="I19:I20"/>
    <mergeCell ref="Q6:Q7"/>
    <mergeCell ref="M17:M18"/>
    <mergeCell ref="N17:N18"/>
    <mergeCell ref="O17:O18"/>
    <mergeCell ref="P17:P18"/>
    <mergeCell ref="M15:M16"/>
    <mergeCell ref="N15:N16"/>
    <mergeCell ref="O15:O16"/>
    <mergeCell ref="P15:P16"/>
    <mergeCell ref="M13:M14"/>
    <mergeCell ref="O13:O14"/>
    <mergeCell ref="P13:P14"/>
    <mergeCell ref="M11:M12"/>
    <mergeCell ref="N11:N12"/>
    <mergeCell ref="O11:O12"/>
    <mergeCell ref="P11:P12"/>
    <mergeCell ref="N13:N14"/>
    <mergeCell ref="A11:A12"/>
    <mergeCell ref="A13:A14"/>
    <mergeCell ref="A15:A16"/>
    <mergeCell ref="J26:L26"/>
    <mergeCell ref="J22:L22"/>
    <mergeCell ref="J23:L23"/>
    <mergeCell ref="J24:L24"/>
    <mergeCell ref="J25:L25"/>
    <mergeCell ref="A17:A18"/>
    <mergeCell ref="B11:B12"/>
    <mergeCell ref="B13:B14"/>
    <mergeCell ref="B15:B16"/>
    <mergeCell ref="B17:B18"/>
    <mergeCell ref="C11:D12"/>
    <mergeCell ref="C13:D14"/>
    <mergeCell ref="A1:N1"/>
    <mergeCell ref="G6:H6"/>
    <mergeCell ref="I6:J6"/>
    <mergeCell ref="K6:L6"/>
    <mergeCell ref="M6:P6"/>
    <mergeCell ref="A9:A10"/>
    <mergeCell ref="M9:M10"/>
    <mergeCell ref="N9:N10"/>
    <mergeCell ref="O9:O10"/>
    <mergeCell ref="P9:P10"/>
    <mergeCell ref="B9:B10"/>
    <mergeCell ref="C9:D10"/>
    <mergeCell ref="H9:H10"/>
    <mergeCell ref="J9:J10"/>
    <mergeCell ref="K9:K10"/>
    <mergeCell ref="C15:D16"/>
    <mergeCell ref="C17:D18"/>
    <mergeCell ref="G9:G10"/>
    <mergeCell ref="G11:G12"/>
    <mergeCell ref="G13:G14"/>
    <mergeCell ref="G15:G16"/>
    <mergeCell ref="G17:G18"/>
    <mergeCell ref="H15:H16"/>
    <mergeCell ref="H17:H18"/>
    <mergeCell ref="I9:I10"/>
    <mergeCell ref="I11:I12"/>
    <mergeCell ref="I13:I14"/>
    <mergeCell ref="I15:I16"/>
    <mergeCell ref="I17:I18"/>
    <mergeCell ref="J11:J12"/>
    <mergeCell ref="J13:J14"/>
    <mergeCell ref="J15:J16"/>
    <mergeCell ref="J17:J18"/>
    <mergeCell ref="E9:E10"/>
    <mergeCell ref="F9:F10"/>
    <mergeCell ref="E11:E12"/>
    <mergeCell ref="F11:F12"/>
    <mergeCell ref="E13:E14"/>
    <mergeCell ref="F13:F14"/>
    <mergeCell ref="E15:E16"/>
    <mergeCell ref="F15:F16"/>
    <mergeCell ref="E17:E18"/>
    <mergeCell ref="F17:F18"/>
    <mergeCell ref="H11:H12"/>
    <mergeCell ref="H13:H14"/>
    <mergeCell ref="K11:K12"/>
    <mergeCell ref="K13:K14"/>
    <mergeCell ref="K15:K16"/>
    <mergeCell ref="K17:K18"/>
    <mergeCell ref="L9:L10"/>
    <mergeCell ref="L11:L12"/>
    <mergeCell ref="L13:L14"/>
    <mergeCell ref="L15:L16"/>
    <mergeCell ref="L17:L18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64" orientation="landscape" r:id="rId1"/>
  <headerFooter alignWithMargins="0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4">
    <pageSetUpPr fitToPage="1"/>
  </sheetPr>
  <dimension ref="A1:AB65"/>
  <sheetViews>
    <sheetView tabSelected="1" topLeftCell="E17" workbookViewId="0">
      <selection activeCell="Y26" sqref="Y26"/>
    </sheetView>
  </sheetViews>
  <sheetFormatPr defaultColWidth="11.42578125" defaultRowHeight="12.75" x14ac:dyDescent="0.2"/>
  <cols>
    <col min="1" max="3" width="10.5703125" customWidth="1"/>
    <col min="4" max="4" width="2.7109375" customWidth="1"/>
    <col min="5" max="5" width="10.5703125" style="1" customWidth="1"/>
    <col min="6" max="10" width="10.5703125" customWidth="1"/>
    <col min="11" max="13" width="10.5703125" style="2" customWidth="1"/>
    <col min="14" max="16" width="10.5703125" customWidth="1"/>
    <col min="17" max="17" width="4.5703125" style="59" customWidth="1"/>
    <col min="20" max="20" width="13.85546875" customWidth="1"/>
    <col min="23" max="23" width="13.42578125" customWidth="1"/>
  </cols>
  <sheetData>
    <row r="1" spans="1:24" ht="23.25" hidden="1" x14ac:dyDescent="0.35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24" ht="60.6" hidden="1" customHeight="1" x14ac:dyDescent="0.2"/>
    <row r="3" spans="1:24" s="3" customFormat="1" ht="12.75" customHeight="1" x14ac:dyDescent="0.2">
      <c r="K3" s="4"/>
      <c r="L3" s="4"/>
      <c r="M3" s="4"/>
      <c r="O3" s="5"/>
      <c r="P3" s="5"/>
      <c r="Q3" s="60"/>
    </row>
    <row r="4" spans="1:24" ht="30" customHeight="1" x14ac:dyDescent="0.2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4" ht="39" customHeight="1" x14ac:dyDescent="0.2">
      <c r="A5" s="12" t="s">
        <v>138</v>
      </c>
      <c r="B5" s="13" t="s">
        <v>3</v>
      </c>
      <c r="C5" s="14">
        <f>SUM('SEM52'!B20+1)</f>
        <v>46020</v>
      </c>
      <c r="D5" s="15" t="s">
        <v>4</v>
      </c>
      <c r="E5" s="16">
        <f>SUM(B47)</f>
        <v>46026</v>
      </c>
      <c r="F5" s="17"/>
      <c r="G5" s="17"/>
      <c r="H5" s="17"/>
      <c r="I5" s="17"/>
      <c r="J5" s="17"/>
      <c r="K5" s="18"/>
      <c r="L5" s="18"/>
      <c r="P5" s="19"/>
    </row>
    <row r="6" spans="1:24" ht="21.75" customHeight="1" x14ac:dyDescent="0.2">
      <c r="B6" s="20"/>
      <c r="C6" s="21"/>
      <c r="D6" s="22"/>
      <c r="E6" s="23" t="s">
        <v>5</v>
      </c>
      <c r="F6" s="24" t="s">
        <v>6</v>
      </c>
      <c r="G6" s="285" t="s">
        <v>7</v>
      </c>
      <c r="H6" s="285"/>
      <c r="I6" s="285" t="s">
        <v>7</v>
      </c>
      <c r="J6" s="285"/>
      <c r="K6" s="285" t="s">
        <v>8</v>
      </c>
      <c r="L6" s="285"/>
      <c r="M6" s="286" t="s">
        <v>9</v>
      </c>
      <c r="N6" s="286"/>
      <c r="O6" s="286"/>
      <c r="P6" s="287"/>
      <c r="Q6" s="283" t="s">
        <v>10</v>
      </c>
    </row>
    <row r="7" spans="1:24" s="1" customFormat="1" ht="39.75" customHeight="1" x14ac:dyDescent="0.2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283"/>
    </row>
    <row r="8" spans="1:24" s="1" customFormat="1" ht="17.45" hidden="1" customHeight="1" x14ac:dyDescent="0.2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4" ht="19.5" customHeight="1" x14ac:dyDescent="0.2">
      <c r="A9" s="275" t="s">
        <v>20</v>
      </c>
      <c r="B9" s="278">
        <f>SUM(C5)</f>
        <v>46020</v>
      </c>
      <c r="C9" s="294" t="s">
        <v>2427</v>
      </c>
      <c r="D9" s="295"/>
      <c r="E9" s="300"/>
      <c r="F9" s="300"/>
      <c r="G9" s="303">
        <v>0.36388888888888887</v>
      </c>
      <c r="H9" s="303">
        <v>0.52083333333333337</v>
      </c>
      <c r="I9" s="306">
        <v>0.55208333333333337</v>
      </c>
      <c r="J9" s="306">
        <v>0.70833333333333337</v>
      </c>
      <c r="K9" s="300"/>
      <c r="L9" s="300"/>
      <c r="M9" s="263">
        <f>(F25-E25)+(L25-K25)</f>
        <v>0</v>
      </c>
      <c r="N9" s="266">
        <f>(H25-G25)+(J25-I25)</f>
        <v>0</v>
      </c>
      <c r="O9" s="269">
        <f>(H9-G9)+(J9-I9)</f>
        <v>0.3131944444444445</v>
      </c>
      <c r="P9" s="272">
        <f>SUM(M9:O25)</f>
        <v>0.3131944444444445</v>
      </c>
      <c r="R9" s="34" t="s">
        <v>166</v>
      </c>
      <c r="S9" t="s">
        <v>28</v>
      </c>
    </row>
    <row r="10" spans="1:24" ht="19.5" customHeight="1" x14ac:dyDescent="0.2">
      <c r="A10" s="276"/>
      <c r="B10" s="279"/>
      <c r="C10" s="296"/>
      <c r="D10" s="297"/>
      <c r="E10" s="301"/>
      <c r="F10" s="301"/>
      <c r="G10" s="304"/>
      <c r="H10" s="304"/>
      <c r="I10" s="307"/>
      <c r="J10" s="307"/>
      <c r="K10" s="301"/>
      <c r="L10" s="301"/>
      <c r="M10" s="265"/>
      <c r="N10" s="267"/>
      <c r="O10" s="270"/>
      <c r="P10" s="273"/>
      <c r="S10" s="34" t="s">
        <v>2426</v>
      </c>
      <c r="W10" s="187" t="s">
        <v>180</v>
      </c>
    </row>
    <row r="11" spans="1:24" ht="19.5" customHeight="1" x14ac:dyDescent="0.2">
      <c r="A11" s="276"/>
      <c r="B11" s="279"/>
      <c r="C11" s="296"/>
      <c r="D11" s="297"/>
      <c r="E11" s="301"/>
      <c r="F11" s="301"/>
      <c r="G11" s="304"/>
      <c r="H11" s="304"/>
      <c r="I11" s="307"/>
      <c r="J11" s="307"/>
      <c r="K11" s="301"/>
      <c r="L11" s="301"/>
      <c r="M11" s="265"/>
      <c r="N11" s="267"/>
      <c r="O11" s="270"/>
      <c r="P11" s="273"/>
      <c r="S11" s="34" t="s">
        <v>2431</v>
      </c>
      <c r="W11" s="187"/>
    </row>
    <row r="12" spans="1:24" ht="19.5" customHeight="1" x14ac:dyDescent="0.2">
      <c r="A12" s="276"/>
      <c r="B12" s="279"/>
      <c r="C12" s="296"/>
      <c r="D12" s="297"/>
      <c r="E12" s="301"/>
      <c r="F12" s="301"/>
      <c r="G12" s="304"/>
      <c r="H12" s="304"/>
      <c r="I12" s="307"/>
      <c r="J12" s="307"/>
      <c r="K12" s="301"/>
      <c r="L12" s="301"/>
      <c r="M12" s="265"/>
      <c r="N12" s="267"/>
      <c r="O12" s="270"/>
      <c r="P12" s="273"/>
      <c r="R12" s="34" t="s">
        <v>55</v>
      </c>
      <c r="S12" s="34" t="s">
        <v>24</v>
      </c>
      <c r="T12" s="34"/>
      <c r="U12" s="168"/>
      <c r="V12" s="1"/>
      <c r="X12" s="34"/>
    </row>
    <row r="13" spans="1:24" ht="19.5" customHeight="1" x14ac:dyDescent="0.2">
      <c r="A13" s="276"/>
      <c r="B13" s="279"/>
      <c r="C13" s="296"/>
      <c r="D13" s="297"/>
      <c r="E13" s="301"/>
      <c r="F13" s="301"/>
      <c r="G13" s="304"/>
      <c r="H13" s="304"/>
      <c r="I13" s="307"/>
      <c r="J13" s="307"/>
      <c r="K13" s="301"/>
      <c r="L13" s="301"/>
      <c r="M13" s="265"/>
      <c r="N13" s="267"/>
      <c r="O13" s="270"/>
      <c r="P13" s="273"/>
      <c r="S13" s="34" t="s">
        <v>86</v>
      </c>
      <c r="T13" s="34"/>
      <c r="U13" s="168"/>
      <c r="V13" s="1"/>
      <c r="X13" s="34"/>
    </row>
    <row r="14" spans="1:24" ht="19.5" customHeight="1" x14ac:dyDescent="0.2">
      <c r="A14" s="276"/>
      <c r="B14" s="279"/>
      <c r="C14" s="296"/>
      <c r="D14" s="297"/>
      <c r="E14" s="301"/>
      <c r="F14" s="301"/>
      <c r="G14" s="304"/>
      <c r="H14" s="304"/>
      <c r="I14" s="307"/>
      <c r="J14" s="307"/>
      <c r="K14" s="301"/>
      <c r="L14" s="301"/>
      <c r="M14" s="265"/>
      <c r="N14" s="267"/>
      <c r="O14" s="270"/>
      <c r="P14" s="273"/>
      <c r="S14" s="34" t="s">
        <v>2424</v>
      </c>
      <c r="X14" s="202" t="s">
        <v>182</v>
      </c>
    </row>
    <row r="15" spans="1:24" ht="19.5" customHeight="1" x14ac:dyDescent="0.2">
      <c r="A15" s="276"/>
      <c r="B15" s="279"/>
      <c r="C15" s="296"/>
      <c r="D15" s="297"/>
      <c r="E15" s="301"/>
      <c r="F15" s="301"/>
      <c r="G15" s="304"/>
      <c r="H15" s="304"/>
      <c r="I15" s="307"/>
      <c r="J15" s="307"/>
      <c r="K15" s="301"/>
      <c r="L15" s="301"/>
      <c r="M15" s="265"/>
      <c r="N15" s="267"/>
      <c r="O15" s="270"/>
      <c r="P15" s="273"/>
      <c r="R15" t="s">
        <v>242</v>
      </c>
      <c r="S15" s="34" t="s">
        <v>24</v>
      </c>
      <c r="T15" s="34"/>
      <c r="U15" s="34"/>
      <c r="X15" s="34"/>
    </row>
    <row r="16" spans="1:24" ht="19.5" customHeight="1" x14ac:dyDescent="0.2">
      <c r="A16" s="276"/>
      <c r="B16" s="279"/>
      <c r="C16" s="296"/>
      <c r="D16" s="297"/>
      <c r="E16" s="301"/>
      <c r="F16" s="301"/>
      <c r="G16" s="304"/>
      <c r="H16" s="304"/>
      <c r="I16" s="307"/>
      <c r="J16" s="307"/>
      <c r="K16" s="301"/>
      <c r="L16" s="301"/>
      <c r="M16" s="265"/>
      <c r="N16" s="267"/>
      <c r="O16" s="270"/>
      <c r="P16" s="273"/>
      <c r="S16" s="34" t="s">
        <v>477</v>
      </c>
      <c r="T16" s="34"/>
      <c r="U16" s="34"/>
      <c r="X16" s="34"/>
    </row>
    <row r="17" spans="1:28" ht="19.5" customHeight="1" x14ac:dyDescent="0.2">
      <c r="A17" s="276"/>
      <c r="B17" s="279"/>
      <c r="C17" s="296"/>
      <c r="D17" s="297"/>
      <c r="E17" s="301"/>
      <c r="F17" s="301"/>
      <c r="G17" s="304"/>
      <c r="H17" s="304"/>
      <c r="I17" s="307"/>
      <c r="J17" s="307"/>
      <c r="K17" s="301"/>
      <c r="L17" s="301"/>
      <c r="M17" s="265"/>
      <c r="N17" s="267"/>
      <c r="O17" s="270"/>
      <c r="P17" s="273"/>
      <c r="S17" s="176" t="s">
        <v>2425</v>
      </c>
      <c r="T17" s="34"/>
      <c r="U17" s="34"/>
      <c r="X17" s="202" t="s">
        <v>182</v>
      </c>
    </row>
    <row r="18" spans="1:28" ht="19.5" customHeight="1" x14ac:dyDescent="0.2">
      <c r="A18" s="276"/>
      <c r="B18" s="279"/>
      <c r="C18" s="296"/>
      <c r="D18" s="297"/>
      <c r="E18" s="301"/>
      <c r="F18" s="301"/>
      <c r="G18" s="304"/>
      <c r="H18" s="304"/>
      <c r="I18" s="307"/>
      <c r="J18" s="307"/>
      <c r="K18" s="301"/>
      <c r="L18" s="301"/>
      <c r="M18" s="265"/>
      <c r="N18" s="267"/>
      <c r="O18" s="270"/>
      <c r="P18" s="273"/>
      <c r="R18" t="s">
        <v>1099</v>
      </c>
      <c r="S18" s="176" t="s">
        <v>24</v>
      </c>
      <c r="T18" s="34"/>
      <c r="U18" s="34"/>
      <c r="X18" s="34"/>
    </row>
    <row r="19" spans="1:28" ht="19.5" customHeight="1" x14ac:dyDescent="0.2">
      <c r="A19" s="276"/>
      <c r="B19" s="279"/>
      <c r="C19" s="296"/>
      <c r="D19" s="297"/>
      <c r="E19" s="301"/>
      <c r="F19" s="301"/>
      <c r="G19" s="304"/>
      <c r="H19" s="304"/>
      <c r="I19" s="307"/>
      <c r="J19" s="307"/>
      <c r="K19" s="301"/>
      <c r="L19" s="301"/>
      <c r="M19" s="265"/>
      <c r="N19" s="267"/>
      <c r="O19" s="270"/>
      <c r="P19" s="273"/>
      <c r="S19" s="176" t="s">
        <v>1100</v>
      </c>
      <c r="T19" s="34"/>
      <c r="U19" s="34"/>
      <c r="X19" s="34"/>
    </row>
    <row r="20" spans="1:28" ht="19.5" customHeight="1" x14ac:dyDescent="0.2">
      <c r="A20" s="276"/>
      <c r="B20" s="279"/>
      <c r="C20" s="296"/>
      <c r="D20" s="297"/>
      <c r="E20" s="301"/>
      <c r="F20" s="301"/>
      <c r="G20" s="304"/>
      <c r="H20" s="304"/>
      <c r="I20" s="307"/>
      <c r="J20" s="307"/>
      <c r="K20" s="301"/>
      <c r="L20" s="301"/>
      <c r="M20" s="265"/>
      <c r="N20" s="267"/>
      <c r="O20" s="270"/>
      <c r="P20" s="273"/>
      <c r="S20" s="176" t="s">
        <v>2428</v>
      </c>
      <c r="T20" s="34"/>
      <c r="U20" s="34"/>
      <c r="X20" s="34"/>
    </row>
    <row r="21" spans="1:28" ht="19.5" customHeight="1" x14ac:dyDescent="0.2">
      <c r="A21" s="276"/>
      <c r="B21" s="279"/>
      <c r="C21" s="296"/>
      <c r="D21" s="297"/>
      <c r="E21" s="301"/>
      <c r="F21" s="301"/>
      <c r="G21" s="304"/>
      <c r="H21" s="304"/>
      <c r="I21" s="307"/>
      <c r="J21" s="307"/>
      <c r="K21" s="301"/>
      <c r="L21" s="301"/>
      <c r="M21" s="265"/>
      <c r="N21" s="267"/>
      <c r="O21" s="270"/>
      <c r="P21" s="273"/>
      <c r="S21" s="176"/>
      <c r="T21" s="34" t="s">
        <v>1122</v>
      </c>
      <c r="U21" s="314" t="s">
        <v>1571</v>
      </c>
      <c r="V21" s="314"/>
      <c r="W21" s="202" t="s">
        <v>182</v>
      </c>
      <c r="X21" s="251" t="s">
        <v>694</v>
      </c>
      <c r="Y21" s="250">
        <v>1026671</v>
      </c>
      <c r="Z21" s="198" t="s">
        <v>1320</v>
      </c>
      <c r="AA21" s="192"/>
      <c r="AB21" s="192"/>
    </row>
    <row r="22" spans="1:28" ht="19.5" customHeight="1" x14ac:dyDescent="0.2">
      <c r="A22" s="276"/>
      <c r="B22" s="279"/>
      <c r="C22" s="296"/>
      <c r="D22" s="297"/>
      <c r="E22" s="301"/>
      <c r="F22" s="301"/>
      <c r="G22" s="304"/>
      <c r="H22" s="304"/>
      <c r="I22" s="307"/>
      <c r="J22" s="307"/>
      <c r="K22" s="301"/>
      <c r="L22" s="301"/>
      <c r="M22" s="265"/>
      <c r="N22" s="267"/>
      <c r="O22" s="270"/>
      <c r="P22" s="273"/>
      <c r="S22" s="34"/>
      <c r="T22" s="34" t="s">
        <v>675</v>
      </c>
      <c r="U22" s="314" t="s">
        <v>1490</v>
      </c>
      <c r="V22" s="314"/>
      <c r="W22" s="187" t="s">
        <v>180</v>
      </c>
      <c r="X22" s="240" t="s">
        <v>694</v>
      </c>
      <c r="Y22" s="255">
        <v>1026565</v>
      </c>
      <c r="Z22" s="205" t="s">
        <v>1320</v>
      </c>
      <c r="AA22" s="187"/>
      <c r="AB22" s="187"/>
    </row>
    <row r="23" spans="1:28" ht="19.5" customHeight="1" x14ac:dyDescent="0.2">
      <c r="A23" s="276"/>
      <c r="B23" s="279"/>
      <c r="C23" s="296"/>
      <c r="D23" s="297"/>
      <c r="E23" s="301"/>
      <c r="F23" s="301"/>
      <c r="G23" s="304"/>
      <c r="H23" s="304"/>
      <c r="I23" s="307"/>
      <c r="J23" s="307"/>
      <c r="K23" s="301"/>
      <c r="L23" s="301"/>
      <c r="M23" s="265"/>
      <c r="N23" s="267"/>
      <c r="O23" s="270"/>
      <c r="P23" s="273"/>
      <c r="S23" s="34"/>
      <c r="T23" s="176"/>
      <c r="U23" s="262" t="s">
        <v>2429</v>
      </c>
      <c r="V23" s="168"/>
      <c r="W23" s="34"/>
      <c r="Y23" s="176"/>
      <c r="Z23" s="34"/>
    </row>
    <row r="24" spans="1:28" ht="19.5" customHeight="1" x14ac:dyDescent="0.2">
      <c r="A24" s="276"/>
      <c r="B24" s="279"/>
      <c r="C24" s="296"/>
      <c r="D24" s="297"/>
      <c r="E24" s="301"/>
      <c r="F24" s="301"/>
      <c r="G24" s="304"/>
      <c r="H24" s="304"/>
      <c r="I24" s="307"/>
      <c r="J24" s="307"/>
      <c r="K24" s="301"/>
      <c r="L24" s="301"/>
      <c r="M24" s="265"/>
      <c r="N24" s="267"/>
      <c r="O24" s="270"/>
      <c r="P24" s="273"/>
      <c r="S24" s="34"/>
      <c r="T24" s="176"/>
      <c r="U24" s="262" t="s">
        <v>2430</v>
      </c>
      <c r="V24" s="168"/>
      <c r="W24" s="187" t="s">
        <v>180</v>
      </c>
      <c r="Y24" s="176"/>
      <c r="Z24" s="34"/>
    </row>
    <row r="25" spans="1:28" ht="19.5" customHeight="1" x14ac:dyDescent="0.2">
      <c r="A25" s="277"/>
      <c r="B25" s="280"/>
      <c r="C25" s="298"/>
      <c r="D25" s="299"/>
      <c r="E25" s="302"/>
      <c r="F25" s="302"/>
      <c r="G25" s="305"/>
      <c r="H25" s="305"/>
      <c r="I25" s="308"/>
      <c r="J25" s="308"/>
      <c r="K25" s="302"/>
      <c r="L25" s="302"/>
      <c r="M25" s="264"/>
      <c r="N25" s="268"/>
      <c r="O25" s="271"/>
      <c r="P25" s="274"/>
      <c r="Q25" s="62">
        <v>0.29166666666666669</v>
      </c>
    </row>
    <row r="26" spans="1:28" ht="19.5" customHeight="1" x14ac:dyDescent="0.2">
      <c r="A26" s="275" t="s">
        <v>22</v>
      </c>
      <c r="B26" s="278">
        <f>SUM(B9+1)</f>
        <v>46021</v>
      </c>
      <c r="C26" s="294" t="s">
        <v>2438</v>
      </c>
      <c r="D26" s="295"/>
      <c r="E26" s="300"/>
      <c r="F26" s="300"/>
      <c r="G26" s="303">
        <v>0.31874999999999998</v>
      </c>
      <c r="H26" s="303">
        <v>0.52083333333333337</v>
      </c>
      <c r="I26" s="306">
        <v>0.5625</v>
      </c>
      <c r="J26" s="306">
        <v>0.6875</v>
      </c>
      <c r="K26" s="300"/>
      <c r="L26" s="300"/>
      <c r="M26" s="263">
        <f>(F39-E39)+(L39-K39)</f>
        <v>0</v>
      </c>
      <c r="N26" s="266">
        <f>(H39-G39)+(J39-I39)</f>
        <v>0</v>
      </c>
      <c r="O26" s="269">
        <f>(H26-G26)+(J26-I26)</f>
        <v>0.32708333333333339</v>
      </c>
      <c r="P26" s="272">
        <f>SUM(M26:O39)</f>
        <v>0.32708333333333339</v>
      </c>
      <c r="R26" t="s">
        <v>1099</v>
      </c>
      <c r="S26" s="176" t="s">
        <v>25</v>
      </c>
    </row>
    <row r="27" spans="1:28" ht="19.5" customHeight="1" x14ac:dyDescent="0.2">
      <c r="A27" s="276"/>
      <c r="B27" s="279"/>
      <c r="C27" s="296"/>
      <c r="D27" s="297"/>
      <c r="E27" s="301"/>
      <c r="F27" s="301"/>
      <c r="G27" s="304"/>
      <c r="H27" s="304"/>
      <c r="I27" s="307"/>
      <c r="J27" s="307"/>
      <c r="K27" s="301"/>
      <c r="L27" s="301"/>
      <c r="M27" s="265"/>
      <c r="N27" s="267"/>
      <c r="O27" s="270"/>
      <c r="P27" s="273"/>
      <c r="S27" s="176" t="s">
        <v>1100</v>
      </c>
    </row>
    <row r="28" spans="1:28" ht="19.5" customHeight="1" x14ac:dyDescent="0.2">
      <c r="A28" s="276"/>
      <c r="B28" s="279"/>
      <c r="C28" s="296"/>
      <c r="D28" s="297"/>
      <c r="E28" s="301"/>
      <c r="F28" s="301"/>
      <c r="G28" s="304"/>
      <c r="H28" s="304"/>
      <c r="I28" s="307"/>
      <c r="J28" s="307"/>
      <c r="K28" s="301"/>
      <c r="L28" s="301"/>
      <c r="M28" s="265"/>
      <c r="N28" s="267"/>
      <c r="O28" s="270"/>
      <c r="P28" s="273"/>
      <c r="S28" s="34" t="s">
        <v>2432</v>
      </c>
      <c r="W28" s="202" t="s">
        <v>182</v>
      </c>
    </row>
    <row r="29" spans="1:28" ht="19.5" customHeight="1" x14ac:dyDescent="0.2">
      <c r="A29" s="276"/>
      <c r="B29" s="279"/>
      <c r="C29" s="296"/>
      <c r="D29" s="297"/>
      <c r="E29" s="301"/>
      <c r="F29" s="301"/>
      <c r="G29" s="304"/>
      <c r="H29" s="304"/>
      <c r="I29" s="307"/>
      <c r="J29" s="307"/>
      <c r="K29" s="301"/>
      <c r="L29" s="301"/>
      <c r="M29" s="265"/>
      <c r="N29" s="267"/>
      <c r="O29" s="270"/>
      <c r="P29" s="273"/>
      <c r="S29" s="34"/>
      <c r="T29" s="193" t="s">
        <v>2433</v>
      </c>
      <c r="W29" s="187" t="s">
        <v>180</v>
      </c>
    </row>
    <row r="30" spans="1:28" ht="19.5" customHeight="1" x14ac:dyDescent="0.2">
      <c r="A30" s="276"/>
      <c r="B30" s="279"/>
      <c r="C30" s="296"/>
      <c r="D30" s="297"/>
      <c r="E30" s="301"/>
      <c r="F30" s="301"/>
      <c r="G30" s="304"/>
      <c r="H30" s="304"/>
      <c r="I30" s="307"/>
      <c r="J30" s="307"/>
      <c r="K30" s="301"/>
      <c r="L30" s="301"/>
      <c r="M30" s="265"/>
      <c r="N30" s="267"/>
      <c r="O30" s="270"/>
      <c r="P30" s="273"/>
      <c r="S30" s="34"/>
      <c r="T30" s="34"/>
      <c r="U30" s="34" t="s">
        <v>2434</v>
      </c>
      <c r="W30" s="34"/>
      <c r="Z30" s="187" t="s">
        <v>180</v>
      </c>
    </row>
    <row r="31" spans="1:28" ht="19.5" customHeight="1" x14ac:dyDescent="0.2">
      <c r="A31" s="276"/>
      <c r="B31" s="279"/>
      <c r="C31" s="296"/>
      <c r="D31" s="297"/>
      <c r="E31" s="301"/>
      <c r="F31" s="301"/>
      <c r="G31" s="304"/>
      <c r="H31" s="304"/>
      <c r="I31" s="307"/>
      <c r="J31" s="307"/>
      <c r="K31" s="301"/>
      <c r="L31" s="301"/>
      <c r="M31" s="265"/>
      <c r="N31" s="267"/>
      <c r="O31" s="270"/>
      <c r="P31" s="273"/>
      <c r="S31" s="34"/>
      <c r="T31" s="34"/>
      <c r="U31" s="34" t="s">
        <v>2435</v>
      </c>
      <c r="W31" s="34"/>
      <c r="AA31" s="187" t="s">
        <v>180</v>
      </c>
    </row>
    <row r="32" spans="1:28" ht="19.5" customHeight="1" x14ac:dyDescent="0.2">
      <c r="A32" s="276"/>
      <c r="B32" s="279"/>
      <c r="C32" s="296"/>
      <c r="D32" s="297"/>
      <c r="E32" s="301"/>
      <c r="F32" s="301"/>
      <c r="G32" s="304"/>
      <c r="H32" s="304"/>
      <c r="I32" s="307"/>
      <c r="J32" s="307"/>
      <c r="K32" s="301"/>
      <c r="L32" s="301"/>
      <c r="M32" s="265"/>
      <c r="N32" s="267"/>
      <c r="O32" s="270"/>
      <c r="P32" s="273"/>
      <c r="R32" s="34" t="s">
        <v>166</v>
      </c>
      <c r="S32" s="34" t="s">
        <v>28</v>
      </c>
    </row>
    <row r="33" spans="1:23" ht="19.5" customHeight="1" x14ac:dyDescent="0.2">
      <c r="A33" s="276"/>
      <c r="B33" s="279"/>
      <c r="C33" s="296"/>
      <c r="D33" s="297"/>
      <c r="E33" s="301"/>
      <c r="F33" s="301"/>
      <c r="G33" s="304"/>
      <c r="H33" s="304"/>
      <c r="I33" s="307"/>
      <c r="J33" s="307"/>
      <c r="K33" s="301"/>
      <c r="L33" s="301"/>
      <c r="M33" s="265"/>
      <c r="N33" s="267"/>
      <c r="O33" s="270"/>
      <c r="P33" s="273"/>
      <c r="S33" s="34" t="s">
        <v>2436</v>
      </c>
      <c r="V33" s="189" t="s">
        <v>2442</v>
      </c>
    </row>
    <row r="34" spans="1:23" ht="19.5" customHeight="1" x14ac:dyDescent="0.2">
      <c r="A34" s="276"/>
      <c r="B34" s="279"/>
      <c r="C34" s="296"/>
      <c r="D34" s="297"/>
      <c r="E34" s="301"/>
      <c r="F34" s="301"/>
      <c r="G34" s="304"/>
      <c r="H34" s="304"/>
      <c r="I34" s="307"/>
      <c r="J34" s="307"/>
      <c r="K34" s="301"/>
      <c r="L34" s="301"/>
      <c r="M34" s="265"/>
      <c r="N34" s="267"/>
      <c r="O34" s="270"/>
      <c r="P34" s="273"/>
      <c r="S34" s="34" t="s">
        <v>2437</v>
      </c>
      <c r="V34" s="202" t="s">
        <v>182</v>
      </c>
    </row>
    <row r="35" spans="1:23" ht="19.5" customHeight="1" x14ac:dyDescent="0.2">
      <c r="A35" s="276"/>
      <c r="B35" s="279"/>
      <c r="C35" s="296"/>
      <c r="D35" s="297"/>
      <c r="E35" s="301"/>
      <c r="F35" s="301"/>
      <c r="G35" s="304"/>
      <c r="H35" s="304"/>
      <c r="I35" s="307"/>
      <c r="J35" s="307"/>
      <c r="K35" s="301"/>
      <c r="L35" s="301"/>
      <c r="M35" s="265"/>
      <c r="N35" s="267"/>
      <c r="O35" s="270"/>
      <c r="P35" s="273"/>
      <c r="S35" s="34"/>
      <c r="T35" s="237" t="s">
        <v>2443</v>
      </c>
      <c r="U35" s="191"/>
      <c r="V35" s="214"/>
      <c r="W35" s="191"/>
    </row>
    <row r="36" spans="1:23" ht="19.5" customHeight="1" x14ac:dyDescent="0.2">
      <c r="A36" s="276"/>
      <c r="B36" s="279"/>
      <c r="C36" s="296"/>
      <c r="D36" s="297"/>
      <c r="E36" s="301"/>
      <c r="F36" s="301"/>
      <c r="G36" s="304"/>
      <c r="H36" s="304"/>
      <c r="I36" s="307"/>
      <c r="J36" s="307"/>
      <c r="K36" s="301"/>
      <c r="L36" s="301"/>
      <c r="M36" s="265"/>
      <c r="N36" s="267"/>
      <c r="O36" s="270"/>
      <c r="P36" s="273"/>
      <c r="R36" t="s">
        <v>2439</v>
      </c>
      <c r="S36" s="34" t="s">
        <v>28</v>
      </c>
    </row>
    <row r="37" spans="1:23" ht="19.5" customHeight="1" x14ac:dyDescent="0.2">
      <c r="A37" s="276"/>
      <c r="B37" s="279"/>
      <c r="C37" s="296"/>
      <c r="D37" s="297"/>
      <c r="E37" s="301"/>
      <c r="F37" s="301"/>
      <c r="G37" s="304"/>
      <c r="H37" s="304"/>
      <c r="I37" s="307"/>
      <c r="J37" s="307"/>
      <c r="K37" s="301"/>
      <c r="L37" s="301"/>
      <c r="M37" s="265"/>
      <c r="N37" s="267"/>
      <c r="O37" s="270"/>
      <c r="P37" s="273"/>
      <c r="S37" t="s">
        <v>2440</v>
      </c>
    </row>
    <row r="38" spans="1:23" ht="19.5" customHeight="1" x14ac:dyDescent="0.2">
      <c r="A38" s="276"/>
      <c r="B38" s="279"/>
      <c r="C38" s="296"/>
      <c r="D38" s="297"/>
      <c r="E38" s="301"/>
      <c r="F38" s="301"/>
      <c r="G38" s="304"/>
      <c r="H38" s="304"/>
      <c r="I38" s="307"/>
      <c r="J38" s="307"/>
      <c r="K38" s="301"/>
      <c r="L38" s="301"/>
      <c r="M38" s="265"/>
      <c r="N38" s="267"/>
      <c r="O38" s="270"/>
      <c r="P38" s="273"/>
      <c r="S38" t="s">
        <v>2441</v>
      </c>
      <c r="W38" s="187" t="s">
        <v>180</v>
      </c>
    </row>
    <row r="39" spans="1:23" ht="19.5" customHeight="1" x14ac:dyDescent="0.2">
      <c r="A39" s="277"/>
      <c r="B39" s="280"/>
      <c r="C39" s="298"/>
      <c r="D39" s="299"/>
      <c r="E39" s="302"/>
      <c r="F39" s="302"/>
      <c r="G39" s="305"/>
      <c r="H39" s="305"/>
      <c r="I39" s="308"/>
      <c r="J39" s="308"/>
      <c r="K39" s="302"/>
      <c r="L39" s="302"/>
      <c r="M39" s="264"/>
      <c r="N39" s="268"/>
      <c r="O39" s="271"/>
      <c r="P39" s="274"/>
      <c r="Q39" s="62">
        <v>0.29166666666666669</v>
      </c>
    </row>
    <row r="40" spans="1:23" ht="19.5" customHeight="1" x14ac:dyDescent="0.2">
      <c r="A40" s="275" t="s">
        <v>26</v>
      </c>
      <c r="B40" s="278">
        <f>SUM(B26+1)</f>
        <v>46022</v>
      </c>
      <c r="C40" s="288" t="s">
        <v>136</v>
      </c>
      <c r="D40" s="289"/>
      <c r="E40" s="352"/>
      <c r="F40" s="352"/>
      <c r="G40" s="355">
        <v>0</v>
      </c>
      <c r="H40" s="355">
        <v>0</v>
      </c>
      <c r="I40" s="355">
        <v>0</v>
      </c>
      <c r="J40" s="355">
        <v>0</v>
      </c>
      <c r="K40" s="352"/>
      <c r="L40" s="352"/>
      <c r="M40" s="348">
        <f>(F41-E41)+(L41-K41)</f>
        <v>0</v>
      </c>
      <c r="N40" s="348">
        <f>(H41-G41)+(J41-I41)</f>
        <v>0</v>
      </c>
      <c r="O40" s="348">
        <f>(H40-G40)+(J40-I40)</f>
        <v>0</v>
      </c>
      <c r="P40" s="348">
        <f>SUM(M40:O41)</f>
        <v>0</v>
      </c>
    </row>
    <row r="41" spans="1:23" ht="19.5" customHeight="1" x14ac:dyDescent="0.2">
      <c r="A41" s="277"/>
      <c r="B41" s="280"/>
      <c r="C41" s="292"/>
      <c r="D41" s="293"/>
      <c r="E41" s="354"/>
      <c r="F41" s="354"/>
      <c r="G41" s="357"/>
      <c r="H41" s="357"/>
      <c r="I41" s="357"/>
      <c r="J41" s="357"/>
      <c r="K41" s="354"/>
      <c r="L41" s="354"/>
      <c r="M41" s="350"/>
      <c r="N41" s="350"/>
      <c r="O41" s="350"/>
      <c r="P41" s="350"/>
      <c r="Q41" s="62">
        <v>0</v>
      </c>
    </row>
    <row r="42" spans="1:23" ht="19.5" customHeight="1" x14ac:dyDescent="0.2">
      <c r="A42" s="275" t="s">
        <v>30</v>
      </c>
      <c r="B42" s="278">
        <f>SUM(B40+1)</f>
        <v>46023</v>
      </c>
      <c r="C42" s="288" t="s">
        <v>136</v>
      </c>
      <c r="D42" s="289"/>
      <c r="E42" s="352"/>
      <c r="F42" s="352"/>
      <c r="G42" s="355">
        <v>0</v>
      </c>
      <c r="H42" s="355">
        <v>0</v>
      </c>
      <c r="I42" s="355">
        <v>0</v>
      </c>
      <c r="J42" s="355">
        <v>0</v>
      </c>
      <c r="K42" s="352"/>
      <c r="L42" s="352"/>
      <c r="M42" s="348">
        <f>(F43-E43)+(L43-K43)</f>
        <v>0</v>
      </c>
      <c r="N42" s="348">
        <f>(H43-G43)+(J43-I43)</f>
        <v>0</v>
      </c>
      <c r="O42" s="348">
        <f>(H42-G42)+(J42-I42)</f>
        <v>0</v>
      </c>
      <c r="P42" s="348">
        <f>SUM(M42:O43)</f>
        <v>0</v>
      </c>
      <c r="V42" s="34"/>
      <c r="W42" s="34"/>
    </row>
    <row r="43" spans="1:23" ht="19.5" customHeight="1" x14ac:dyDescent="0.2">
      <c r="A43" s="277"/>
      <c r="B43" s="280"/>
      <c r="C43" s="292"/>
      <c r="D43" s="293"/>
      <c r="E43" s="354"/>
      <c r="F43" s="354"/>
      <c r="G43" s="357"/>
      <c r="H43" s="357"/>
      <c r="I43" s="357"/>
      <c r="J43" s="357"/>
      <c r="K43" s="354"/>
      <c r="L43" s="354"/>
      <c r="M43" s="350"/>
      <c r="N43" s="350"/>
      <c r="O43" s="350"/>
      <c r="P43" s="350"/>
      <c r="Q43" s="62">
        <v>0</v>
      </c>
      <c r="U43" s="34"/>
      <c r="V43" s="34"/>
      <c r="W43" s="34"/>
    </row>
    <row r="44" spans="1:23" ht="19.5" customHeight="1" x14ac:dyDescent="0.2">
      <c r="A44" s="275" t="s">
        <v>31</v>
      </c>
      <c r="B44" s="278">
        <f>SUM(B42+1)</f>
        <v>46024</v>
      </c>
      <c r="C44" s="288" t="s">
        <v>136</v>
      </c>
      <c r="D44" s="289"/>
      <c r="E44" s="352"/>
      <c r="F44" s="352"/>
      <c r="G44" s="355">
        <v>0</v>
      </c>
      <c r="H44" s="355">
        <v>0</v>
      </c>
      <c r="I44" s="355">
        <v>0</v>
      </c>
      <c r="J44" s="355">
        <v>0</v>
      </c>
      <c r="K44" s="352"/>
      <c r="L44" s="352"/>
      <c r="M44" s="348">
        <f>(F45-E45)+(L45-K45)</f>
        <v>0</v>
      </c>
      <c r="N44" s="348">
        <f>(H45-G45)+(J45-I45)</f>
        <v>0</v>
      </c>
      <c r="O44" s="348">
        <f>(H44-G44)+(J44-I44)</f>
        <v>0</v>
      </c>
      <c r="P44" s="348">
        <f>SUM(M44:O45)</f>
        <v>0</v>
      </c>
      <c r="W44" s="34"/>
    </row>
    <row r="45" spans="1:23" ht="19.5" customHeight="1" x14ac:dyDescent="0.2">
      <c r="A45" s="277"/>
      <c r="B45" s="280"/>
      <c r="C45" s="292"/>
      <c r="D45" s="293"/>
      <c r="E45" s="354"/>
      <c r="F45" s="354"/>
      <c r="G45" s="357"/>
      <c r="H45" s="357"/>
      <c r="I45" s="357"/>
      <c r="J45" s="357"/>
      <c r="K45" s="354"/>
      <c r="L45" s="354"/>
      <c r="M45" s="350"/>
      <c r="N45" s="350"/>
      <c r="O45" s="350"/>
      <c r="P45" s="350"/>
      <c r="Q45" s="62">
        <v>0</v>
      </c>
      <c r="W45" s="34"/>
    </row>
    <row r="46" spans="1:23" ht="19.5" customHeight="1" x14ac:dyDescent="0.2">
      <c r="A46" s="35" t="s">
        <v>34</v>
      </c>
      <c r="B46" s="36">
        <f>SUM(B44+1)</f>
        <v>46025</v>
      </c>
      <c r="C46" s="443"/>
      <c r="D46" s="444"/>
      <c r="E46" s="300"/>
      <c r="F46" s="300"/>
      <c r="G46" s="310">
        <v>0</v>
      </c>
      <c r="H46" s="310">
        <v>0</v>
      </c>
      <c r="I46" s="310">
        <v>0</v>
      </c>
      <c r="J46" s="310">
        <v>0</v>
      </c>
      <c r="K46" s="300"/>
      <c r="L46" s="300"/>
      <c r="M46" s="263">
        <f>(F47-E47)+(L47-K47)</f>
        <v>0</v>
      </c>
      <c r="N46" s="263">
        <f>(H47-G47)+(J47-I47)</f>
        <v>0</v>
      </c>
      <c r="O46" s="263">
        <f>(H46-G46)+(J46-I46)</f>
        <v>0</v>
      </c>
      <c r="P46" s="263">
        <f>SUM(M46:O47)</f>
        <v>0</v>
      </c>
    </row>
    <row r="47" spans="1:23" ht="19.5" customHeight="1" x14ac:dyDescent="0.2">
      <c r="A47" s="37" t="s">
        <v>35</v>
      </c>
      <c r="B47" s="36">
        <f>SUM(B46+1)</f>
        <v>46026</v>
      </c>
      <c r="C47" s="445"/>
      <c r="D47" s="446"/>
      <c r="E47" s="302"/>
      <c r="F47" s="302"/>
      <c r="G47" s="312"/>
      <c r="H47" s="312"/>
      <c r="I47" s="312"/>
      <c r="J47" s="312"/>
      <c r="K47" s="302"/>
      <c r="L47" s="302"/>
      <c r="M47" s="264"/>
      <c r="N47" s="264"/>
      <c r="O47" s="264"/>
      <c r="P47" s="264"/>
    </row>
    <row r="48" spans="1:23" ht="30" customHeight="1" x14ac:dyDescent="0.2">
      <c r="A48" s="38"/>
      <c r="B48" s="38"/>
      <c r="C48" s="38"/>
      <c r="D48" s="38"/>
      <c r="E48" s="39"/>
      <c r="F48" s="40"/>
      <c r="G48" s="40"/>
      <c r="H48" s="38"/>
      <c r="I48" s="38"/>
      <c r="J48" s="38"/>
      <c r="K48" s="41"/>
      <c r="L48" s="41"/>
      <c r="M48" s="41"/>
      <c r="N48" s="38"/>
    </row>
    <row r="49" spans="1:16" ht="30.75" customHeight="1" x14ac:dyDescent="0.2">
      <c r="A49" s="38"/>
      <c r="B49" s="38"/>
      <c r="C49" s="38"/>
      <c r="D49" s="38"/>
      <c r="F49" s="38"/>
      <c r="G49" s="38"/>
      <c r="H49" s="38"/>
      <c r="I49" s="38"/>
      <c r="J49" s="281" t="s">
        <v>36</v>
      </c>
      <c r="K49" s="281"/>
      <c r="L49" s="281"/>
      <c r="M49" s="49">
        <f>SUM(M9+M26+M40+M42+M44+M46+M47)</f>
        <v>0</v>
      </c>
      <c r="N49" s="49">
        <f>SUM(N9+N26+N40+N42+N44+N46+N47)</f>
        <v>0</v>
      </c>
      <c r="O49" s="49">
        <f>SUM(O9+O26+O40+O42+O44+O46+O47)</f>
        <v>0.64027777777777795</v>
      </c>
      <c r="P49" s="50">
        <f>SUM(P9+P26+P40+P42+P44+P46+P47)</f>
        <v>0.64027777777777795</v>
      </c>
    </row>
    <row r="50" spans="1:16" ht="30.75" customHeight="1" x14ac:dyDescent="0.2">
      <c r="A50" s="38"/>
      <c r="B50" s="38"/>
      <c r="C50" s="38"/>
      <c r="D50" s="38"/>
      <c r="F50" s="38"/>
      <c r="G50" s="38"/>
      <c r="H50" s="38"/>
      <c r="I50" s="38"/>
      <c r="J50" s="281" t="s">
        <v>37</v>
      </c>
      <c r="K50" s="281"/>
      <c r="L50" s="282"/>
      <c r="M50" s="42"/>
      <c r="N50" s="51">
        <f>SUM(Q9:Q47)</f>
        <v>0.58333333333333337</v>
      </c>
      <c r="O50" s="43"/>
    </row>
    <row r="51" spans="1:16" ht="30.75" customHeight="1" x14ac:dyDescent="0.2">
      <c r="A51" s="38"/>
      <c r="B51" s="38"/>
      <c r="C51" s="38"/>
      <c r="D51" s="38"/>
      <c r="F51" s="38"/>
      <c r="G51" s="38"/>
      <c r="H51" s="38"/>
      <c r="I51" s="38"/>
      <c r="J51" s="281" t="s">
        <v>38</v>
      </c>
      <c r="K51" s="281"/>
      <c r="L51" s="282"/>
      <c r="M51" s="42"/>
      <c r="N51" s="51">
        <f>SUM(P49-N50)</f>
        <v>5.6944444444444575E-2</v>
      </c>
      <c r="O51" s="43"/>
    </row>
    <row r="52" spans="1:16" ht="30.75" customHeight="1" x14ac:dyDescent="0.2">
      <c r="A52" s="38"/>
      <c r="B52" s="38"/>
      <c r="C52" s="38"/>
      <c r="D52" s="38"/>
      <c r="F52" s="38"/>
      <c r="G52" s="38"/>
      <c r="H52" s="38"/>
      <c r="I52" s="38"/>
      <c r="J52" s="281" t="s">
        <v>39</v>
      </c>
      <c r="K52" s="281"/>
      <c r="L52" s="282"/>
      <c r="M52" s="42"/>
      <c r="N52" s="51">
        <f>'SEM51'!N111</f>
        <v>16.225694444444443</v>
      </c>
      <c r="O52" s="43"/>
    </row>
    <row r="53" spans="1:16" ht="30.75" customHeight="1" x14ac:dyDescent="0.2">
      <c r="H53" s="38"/>
      <c r="I53" s="38"/>
      <c r="J53" s="281" t="s">
        <v>40</v>
      </c>
      <c r="K53" s="281"/>
      <c r="L53" s="282"/>
      <c r="M53" s="44"/>
      <c r="N53" s="51">
        <f>N51+N52</f>
        <v>16.282638888888886</v>
      </c>
      <c r="O53" s="45"/>
    </row>
    <row r="60" spans="1:16" x14ac:dyDescent="0.2">
      <c r="F60" s="38"/>
      <c r="G60" s="38"/>
      <c r="H60" s="38"/>
      <c r="I60" s="38"/>
    </row>
    <row r="61" spans="1:16" x14ac:dyDescent="0.2">
      <c r="F61" s="38"/>
      <c r="G61" s="38"/>
      <c r="H61" s="38"/>
      <c r="I61" s="38"/>
    </row>
    <row r="62" spans="1:16" x14ac:dyDescent="0.2">
      <c r="F62" s="38"/>
      <c r="G62" s="38"/>
      <c r="H62" s="38"/>
      <c r="I62" s="38"/>
    </row>
    <row r="63" spans="1:16" x14ac:dyDescent="0.2">
      <c r="F63" s="38"/>
      <c r="G63" s="38"/>
      <c r="H63" s="38"/>
      <c r="I63" s="38"/>
    </row>
    <row r="64" spans="1:16" x14ac:dyDescent="0.2">
      <c r="F64" s="38"/>
      <c r="G64" s="38"/>
      <c r="H64" s="38"/>
      <c r="I64" s="38"/>
    </row>
    <row r="65" spans="6:9" x14ac:dyDescent="0.2">
      <c r="F65" s="38"/>
      <c r="G65" s="38"/>
      <c r="H65" s="38"/>
      <c r="I65" s="38"/>
    </row>
  </sheetData>
  <mergeCells count="101">
    <mergeCell ref="G44:G45"/>
    <mergeCell ref="H44:H45"/>
    <mergeCell ref="I44:I45"/>
    <mergeCell ref="J44:J45"/>
    <mergeCell ref="J26:J39"/>
    <mergeCell ref="G40:G41"/>
    <mergeCell ref="H40:H41"/>
    <mergeCell ref="I40:I41"/>
    <mergeCell ref="J40:J41"/>
    <mergeCell ref="G42:G43"/>
    <mergeCell ref="H42:H43"/>
    <mergeCell ref="I42:I43"/>
    <mergeCell ref="J42:J43"/>
    <mergeCell ref="A1:N1"/>
    <mergeCell ref="G6:H6"/>
    <mergeCell ref="I6:J6"/>
    <mergeCell ref="K6:L6"/>
    <mergeCell ref="M6:P6"/>
    <mergeCell ref="L46:L47"/>
    <mergeCell ref="M46:M47"/>
    <mergeCell ref="N46:N47"/>
    <mergeCell ref="O46:O47"/>
    <mergeCell ref="P46:P47"/>
    <mergeCell ref="E40:E41"/>
    <mergeCell ref="F40:F41"/>
    <mergeCell ref="E42:E43"/>
    <mergeCell ref="F42:F43"/>
    <mergeCell ref="E44:E45"/>
    <mergeCell ref="F44:F45"/>
    <mergeCell ref="K26:K39"/>
    <mergeCell ref="L26:L39"/>
    <mergeCell ref="K40:K41"/>
    <mergeCell ref="L40:L41"/>
    <mergeCell ref="K42:K43"/>
    <mergeCell ref="L42:L43"/>
    <mergeCell ref="K44:K45"/>
    <mergeCell ref="L44:L45"/>
    <mergeCell ref="Q6:Q7"/>
    <mergeCell ref="A9:A25"/>
    <mergeCell ref="B9:B25"/>
    <mergeCell ref="M9:M25"/>
    <mergeCell ref="N9:N25"/>
    <mergeCell ref="O9:O25"/>
    <mergeCell ref="P9:P25"/>
    <mergeCell ref="C9:D25"/>
    <mergeCell ref="E9:E25"/>
    <mergeCell ref="F9:F25"/>
    <mergeCell ref="K9:K25"/>
    <mergeCell ref="L9:L25"/>
    <mergeCell ref="G9:G25"/>
    <mergeCell ref="H9:H25"/>
    <mergeCell ref="I9:I25"/>
    <mergeCell ref="J9:J25"/>
    <mergeCell ref="M44:M45"/>
    <mergeCell ref="N44:N45"/>
    <mergeCell ref="M42:M43"/>
    <mergeCell ref="N42:N43"/>
    <mergeCell ref="O26:O39"/>
    <mergeCell ref="A26:A39"/>
    <mergeCell ref="B26:B39"/>
    <mergeCell ref="M26:M39"/>
    <mergeCell ref="N26:N39"/>
    <mergeCell ref="O42:O43"/>
    <mergeCell ref="A40:A41"/>
    <mergeCell ref="B40:B41"/>
    <mergeCell ref="M40:M41"/>
    <mergeCell ref="N40:N41"/>
    <mergeCell ref="A42:A43"/>
    <mergeCell ref="B42:B43"/>
    <mergeCell ref="C26:D39"/>
    <mergeCell ref="C40:D41"/>
    <mergeCell ref="C42:D43"/>
    <mergeCell ref="E26:E39"/>
    <mergeCell ref="F26:F39"/>
    <mergeCell ref="G26:G39"/>
    <mergeCell ref="H26:H39"/>
    <mergeCell ref="I26:I39"/>
    <mergeCell ref="U21:V21"/>
    <mergeCell ref="U22:V22"/>
    <mergeCell ref="A44:A45"/>
    <mergeCell ref="B44:B45"/>
    <mergeCell ref="J53:L53"/>
    <mergeCell ref="J49:L49"/>
    <mergeCell ref="J50:L50"/>
    <mergeCell ref="J51:L51"/>
    <mergeCell ref="J52:L52"/>
    <mergeCell ref="C44:D45"/>
    <mergeCell ref="C46:D47"/>
    <mergeCell ref="E46:E47"/>
    <mergeCell ref="F46:F47"/>
    <mergeCell ref="G46:G47"/>
    <mergeCell ref="H46:H47"/>
    <mergeCell ref="I46:I47"/>
    <mergeCell ref="J46:J47"/>
    <mergeCell ref="K46:K47"/>
    <mergeCell ref="P26:P39"/>
    <mergeCell ref="O40:O41"/>
    <mergeCell ref="P40:P41"/>
    <mergeCell ref="O44:O45"/>
    <mergeCell ref="P44:P45"/>
    <mergeCell ref="P42:P43"/>
  </mergeCells>
  <phoneticPr fontId="11" type="noConversion"/>
  <printOptions horizontalCentered="1" verticalCentered="1"/>
  <pageMargins left="0" right="0" top="0" bottom="0.19685039370078741" header="0.51181102362204722" footer="0.51181102362204722"/>
  <pageSetup paperSize="9" scale="90" orientation="landscape" r:id="rId1"/>
  <headerFooter alignWithMargins="0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"/>
  <dimension ref="A1:E30"/>
  <sheetViews>
    <sheetView zoomScaleNormal="100" workbookViewId="0">
      <selection activeCell="E11" sqref="E11"/>
    </sheetView>
  </sheetViews>
  <sheetFormatPr defaultColWidth="11.42578125" defaultRowHeight="12.75" x14ac:dyDescent="0.2"/>
  <cols>
    <col min="1" max="1" width="15.7109375" bestFit="1" customWidth="1"/>
    <col min="3" max="3" width="14.5703125" bestFit="1" customWidth="1"/>
    <col min="4" max="4" width="14.42578125" bestFit="1" customWidth="1"/>
  </cols>
  <sheetData>
    <row r="1" spans="1:5" x14ac:dyDescent="0.2">
      <c r="A1" t="s">
        <v>65</v>
      </c>
      <c r="B1" s="118" t="s">
        <v>139</v>
      </c>
      <c r="D1" s="54"/>
      <c r="E1" s="100">
        <v>44566</v>
      </c>
    </row>
    <row r="3" spans="1:5" ht="13.5" thickBot="1" x14ac:dyDescent="0.25">
      <c r="D3" s="54"/>
    </row>
    <row r="4" spans="1:5" ht="13.5" thickBot="1" x14ac:dyDescent="0.25">
      <c r="A4" s="66" t="s">
        <v>67</v>
      </c>
      <c r="B4" s="67" t="s">
        <v>68</v>
      </c>
      <c r="C4" s="67" t="s">
        <v>69</v>
      </c>
      <c r="D4" s="68" t="s">
        <v>70</v>
      </c>
    </row>
    <row r="5" spans="1:5" x14ac:dyDescent="0.2">
      <c r="A5" s="69">
        <v>2008</v>
      </c>
      <c r="B5" s="70"/>
      <c r="C5" s="70"/>
      <c r="D5" s="71"/>
    </row>
    <row r="6" spans="1:5" x14ac:dyDescent="0.2">
      <c r="A6" s="72" t="s">
        <v>140</v>
      </c>
      <c r="B6" s="73">
        <v>40</v>
      </c>
      <c r="C6" s="119" t="s">
        <v>118</v>
      </c>
      <c r="D6" s="74">
        <f>'SEM40'!N126</f>
        <v>0.17013888888888884</v>
      </c>
    </row>
    <row r="7" spans="1:5" x14ac:dyDescent="0.2">
      <c r="A7" s="72"/>
      <c r="B7" s="73">
        <v>41</v>
      </c>
      <c r="C7" s="119" t="s">
        <v>118</v>
      </c>
      <c r="D7" s="74">
        <f>'SEM41'!N110</f>
        <v>0.70486111111111138</v>
      </c>
    </row>
    <row r="8" spans="1:5" x14ac:dyDescent="0.2">
      <c r="A8" s="72"/>
      <c r="B8" s="73">
        <v>42</v>
      </c>
      <c r="C8" s="119" t="s">
        <v>118</v>
      </c>
      <c r="D8" s="74">
        <f>'SEM42'!O104</f>
        <v>0.30694444444444446</v>
      </c>
    </row>
    <row r="9" spans="1:5" x14ac:dyDescent="0.2">
      <c r="A9" s="72"/>
      <c r="B9" s="73">
        <v>43</v>
      </c>
      <c r="C9" s="119" t="s">
        <v>118</v>
      </c>
      <c r="D9" s="74">
        <f>'SEM43'!N120</f>
        <v>0.29930555555555549</v>
      </c>
    </row>
    <row r="10" spans="1:5" x14ac:dyDescent="0.2">
      <c r="A10" s="72" t="s">
        <v>141</v>
      </c>
      <c r="B10" s="73">
        <v>44</v>
      </c>
      <c r="C10" s="119" t="s">
        <v>118</v>
      </c>
      <c r="D10" s="74">
        <f>'SEM44'!N120</f>
        <v>0.35416666666666674</v>
      </c>
    </row>
    <row r="11" spans="1:5" x14ac:dyDescent="0.2">
      <c r="A11" s="72"/>
      <c r="B11" s="73">
        <v>45</v>
      </c>
      <c r="C11" s="119" t="s">
        <v>118</v>
      </c>
      <c r="D11" s="74">
        <f>'SEM45'!N102</f>
        <v>0.39861111111111103</v>
      </c>
    </row>
    <row r="12" spans="1:5" x14ac:dyDescent="0.2">
      <c r="A12" s="72"/>
      <c r="B12" s="73">
        <v>46</v>
      </c>
      <c r="C12" s="119" t="s">
        <v>118</v>
      </c>
      <c r="D12" s="74">
        <f>'SEM46'!N88</f>
        <v>0.15555555555555567</v>
      </c>
    </row>
    <row r="13" spans="1:5" x14ac:dyDescent="0.2">
      <c r="A13" s="72"/>
      <c r="B13" s="73">
        <v>47</v>
      </c>
      <c r="C13" s="119" t="s">
        <v>118</v>
      </c>
      <c r="D13" s="74">
        <f>'SEM47'!N39</f>
        <v>0.4951388888888888</v>
      </c>
    </row>
    <row r="14" spans="1:5" x14ac:dyDescent="0.2">
      <c r="A14" s="72"/>
      <c r="B14" s="73">
        <v>48</v>
      </c>
      <c r="C14" s="119" t="s">
        <v>118</v>
      </c>
      <c r="D14" s="74">
        <f>'SEM48'!N109</f>
        <v>0.33472222222222214</v>
      </c>
    </row>
    <row r="15" spans="1:5" x14ac:dyDescent="0.2">
      <c r="A15" s="72" t="s">
        <v>142</v>
      </c>
      <c r="B15" s="73">
        <v>49</v>
      </c>
      <c r="C15" s="119" t="s">
        <v>118</v>
      </c>
      <c r="D15" s="74">
        <f>'SEM49'!N84</f>
        <v>0.14305555555555549</v>
      </c>
    </row>
    <row r="16" spans="1:5" x14ac:dyDescent="0.2">
      <c r="A16" s="72"/>
      <c r="B16" s="73">
        <v>50</v>
      </c>
      <c r="C16" s="119" t="s">
        <v>118</v>
      </c>
      <c r="D16" s="74">
        <f>'SEM50'!N112</f>
        <v>8.6111111111111027E-2</v>
      </c>
    </row>
    <row r="17" spans="1:4" x14ac:dyDescent="0.2">
      <c r="A17" s="72"/>
      <c r="B17" s="73">
        <v>51</v>
      </c>
      <c r="C17" s="119" t="s">
        <v>118</v>
      </c>
      <c r="D17" s="74">
        <f>'SEM51'!N109</f>
        <v>0.33124999999999982</v>
      </c>
    </row>
    <row r="18" spans="1:4" x14ac:dyDescent="0.2">
      <c r="A18" s="72"/>
      <c r="B18" s="73">
        <v>52</v>
      </c>
      <c r="C18" s="119" t="s">
        <v>118</v>
      </c>
      <c r="D18" s="74">
        <f>'SEM52'!N24</f>
        <v>0</v>
      </c>
    </row>
    <row r="19" spans="1:4" x14ac:dyDescent="0.2">
      <c r="A19" s="72"/>
      <c r="B19" s="73"/>
      <c r="C19" s="73"/>
      <c r="D19" s="74"/>
    </row>
    <row r="20" spans="1:4" x14ac:dyDescent="0.2">
      <c r="A20" s="72"/>
      <c r="B20" s="73"/>
      <c r="C20" s="73"/>
      <c r="D20" s="74"/>
    </row>
    <row r="21" spans="1:4" x14ac:dyDescent="0.2">
      <c r="A21" s="72"/>
      <c r="B21" s="73"/>
      <c r="C21" s="73"/>
      <c r="D21" s="74"/>
    </row>
    <row r="22" spans="1:4" x14ac:dyDescent="0.2">
      <c r="A22" s="72"/>
      <c r="B22" s="73"/>
      <c r="C22" s="73"/>
      <c r="D22" s="74"/>
    </row>
    <row r="23" spans="1:4" x14ac:dyDescent="0.2">
      <c r="A23" s="72"/>
      <c r="B23" s="73"/>
      <c r="C23" s="73"/>
      <c r="D23" s="74"/>
    </row>
    <row r="24" spans="1:4" x14ac:dyDescent="0.2">
      <c r="A24" s="72"/>
      <c r="B24" s="73"/>
      <c r="C24" s="73"/>
      <c r="D24" s="74"/>
    </row>
    <row r="25" spans="1:4" x14ac:dyDescent="0.2">
      <c r="A25" s="72"/>
      <c r="B25" s="73"/>
      <c r="C25" s="73"/>
      <c r="D25" s="74"/>
    </row>
    <row r="26" spans="1:4" x14ac:dyDescent="0.2">
      <c r="A26" s="72"/>
      <c r="B26" s="73"/>
      <c r="C26" s="73" t="s">
        <v>9</v>
      </c>
      <c r="D26" s="74">
        <f>SUM(D6:D24)</f>
        <v>3.7798611111111109</v>
      </c>
    </row>
    <row r="27" spans="1:4" ht="13.5" thickBot="1" x14ac:dyDescent="0.25">
      <c r="A27" s="75"/>
      <c r="B27" s="76"/>
      <c r="C27" s="76"/>
      <c r="D27" s="77"/>
    </row>
    <row r="28" spans="1:4" x14ac:dyDescent="0.2">
      <c r="A28" s="78"/>
      <c r="B28" s="79"/>
      <c r="C28" s="80"/>
      <c r="D28" s="81"/>
    </row>
    <row r="29" spans="1:4" x14ac:dyDescent="0.2">
      <c r="A29" s="72"/>
      <c r="B29" s="82"/>
      <c r="C29" s="83"/>
      <c r="D29" s="74"/>
    </row>
    <row r="30" spans="1:4" ht="13.5" thickBot="1" x14ac:dyDescent="0.25">
      <c r="A30" s="84" t="s">
        <v>143</v>
      </c>
      <c r="B30" s="85"/>
      <c r="C30" s="86"/>
      <c r="D30" s="87">
        <f>D26</f>
        <v>3.7798611111111109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>
    <oddHeader>&amp;L&amp;G</oddHeader>
  </headerFooter>
  <legacyDrawingHF r:id="rId2"/>
</worksheet>
</file>

<file path=docMetadata/LabelInfo.xml><?xml version="1.0" encoding="utf-8"?>
<clbl:labelList xmlns:clbl="http://schemas.microsoft.com/office/2020/mipLabelMetadata">
  <clbl:label id="{b29603fb-7fab-4bf6-8ed3-004985bb9d91}" enabled="1" method="Standard" siteId="{9179d01a-e94c-4488-b5f0-4554bc474f8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SEM1</vt:lpstr>
      <vt:lpstr>SEM2</vt:lpstr>
      <vt:lpstr>SEM3</vt:lpstr>
      <vt:lpstr>SEM4</vt:lpstr>
      <vt:lpstr>SEM5</vt:lpstr>
      <vt:lpstr>SEM6</vt:lpstr>
      <vt:lpstr>SEM7</vt:lpstr>
      <vt:lpstr>SEM8</vt:lpstr>
      <vt:lpstr>SEM9</vt:lpstr>
      <vt:lpstr>SEM10</vt:lpstr>
      <vt:lpstr>SEM11</vt:lpstr>
      <vt:lpstr>SEM12</vt:lpstr>
      <vt:lpstr>SEM13</vt:lpstr>
      <vt:lpstr>1 TRIMESTRE</vt:lpstr>
      <vt:lpstr>SEM14 </vt:lpstr>
      <vt:lpstr>SEM15</vt:lpstr>
      <vt:lpstr>SEM16</vt:lpstr>
      <vt:lpstr>SEM17</vt:lpstr>
      <vt:lpstr>SEM18</vt:lpstr>
      <vt:lpstr>SEM19</vt:lpstr>
      <vt:lpstr>SEM20</vt:lpstr>
      <vt:lpstr>SEM21</vt:lpstr>
      <vt:lpstr>SEM22</vt:lpstr>
      <vt:lpstr>SEM23</vt:lpstr>
      <vt:lpstr>SEM24</vt:lpstr>
      <vt:lpstr>SEM25</vt:lpstr>
      <vt:lpstr>SEM26</vt:lpstr>
      <vt:lpstr>2 TRIMESTRE</vt:lpstr>
      <vt:lpstr>SEM27</vt:lpstr>
      <vt:lpstr>SEM28</vt:lpstr>
      <vt:lpstr>SEM29</vt:lpstr>
      <vt:lpstr>SEM30</vt:lpstr>
      <vt:lpstr>SEM31</vt:lpstr>
      <vt:lpstr>SEM32</vt:lpstr>
      <vt:lpstr>SEM33</vt:lpstr>
      <vt:lpstr>SEM34</vt:lpstr>
      <vt:lpstr>SEM35</vt:lpstr>
      <vt:lpstr>SEM36</vt:lpstr>
      <vt:lpstr>SEM37</vt:lpstr>
      <vt:lpstr>SEM38</vt:lpstr>
      <vt:lpstr>SEM39</vt:lpstr>
      <vt:lpstr>3 TRIMESTRE</vt:lpstr>
      <vt:lpstr>SEM40</vt:lpstr>
      <vt:lpstr>SEM41</vt:lpstr>
      <vt:lpstr>SEM42</vt:lpstr>
      <vt:lpstr>SEM43</vt:lpstr>
      <vt:lpstr>SEM44</vt:lpstr>
      <vt:lpstr>SEM45</vt:lpstr>
      <vt:lpstr>SEM46</vt:lpstr>
      <vt:lpstr>SEM47</vt:lpstr>
      <vt:lpstr>SEM48</vt:lpstr>
      <vt:lpstr>SEM49</vt:lpstr>
      <vt:lpstr>SEM50</vt:lpstr>
      <vt:lpstr>SEM51</vt:lpstr>
      <vt:lpstr>SEM52</vt:lpstr>
      <vt:lpstr>SEM53</vt:lpstr>
      <vt:lpstr>4 TRIMESTRE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Brice Belin</cp:lastModifiedBy>
  <cp:revision/>
  <dcterms:created xsi:type="dcterms:W3CDTF">1996-10-21T11:03:58Z</dcterms:created>
  <dcterms:modified xsi:type="dcterms:W3CDTF">2026-01-05T14:52:41Z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48b937-0ae3-46f5-b32e-f3232b5be847_Enabled">
    <vt:lpwstr>True</vt:lpwstr>
  </property>
  <property fmtid="{D5CDD505-2E9C-101B-9397-08002B2CF9AE}" pid="3" name="MSIP_Label_3b48b937-0ae3-46f5-b32e-f3232b5be847_SiteId">
    <vt:lpwstr>9179d01a-e94c-4488-b5f0-4554bc474f8c</vt:lpwstr>
  </property>
  <property fmtid="{D5CDD505-2E9C-101B-9397-08002B2CF9AE}" pid="4" name="MSIP_Label_3b48b937-0ae3-46f5-b32e-f3232b5be847_Owner">
    <vt:lpwstr>Brice.Belin@technipfmc.com</vt:lpwstr>
  </property>
  <property fmtid="{D5CDD505-2E9C-101B-9397-08002B2CF9AE}" pid="5" name="MSIP_Label_3b48b937-0ae3-46f5-b32e-f3232b5be847_SetDate">
    <vt:lpwstr>2019-03-20T12:44:11.7098225Z</vt:lpwstr>
  </property>
  <property fmtid="{D5CDD505-2E9C-101B-9397-08002B2CF9AE}" pid="6" name="MSIP_Label_3b48b937-0ae3-46f5-b32e-f3232b5be847_Name">
    <vt:lpwstr>General</vt:lpwstr>
  </property>
  <property fmtid="{D5CDD505-2E9C-101B-9397-08002B2CF9AE}" pid="7" name="MSIP_Label_3b48b937-0ae3-46f5-b32e-f3232b5be847_Application">
    <vt:lpwstr>Microsoft Azure Information Protection</vt:lpwstr>
  </property>
  <property fmtid="{D5CDD505-2E9C-101B-9397-08002B2CF9AE}" pid="8" name="MSIP_Label_3b48b937-0ae3-46f5-b32e-f3232b5be847_Extended_MSFT_Method">
    <vt:lpwstr>Automatic</vt:lpwstr>
  </property>
  <property fmtid="{D5CDD505-2E9C-101B-9397-08002B2CF9AE}" pid="9" name="MSIP_Label_bb301fcd-8e7f-43d1-9257-f604b374827a_Enabled">
    <vt:lpwstr>True</vt:lpwstr>
  </property>
  <property fmtid="{D5CDD505-2E9C-101B-9397-08002B2CF9AE}" pid="10" name="MSIP_Label_bb301fcd-8e7f-43d1-9257-f604b374827a_SiteId">
    <vt:lpwstr>9179d01a-e94c-4488-b5f0-4554bc474f8c</vt:lpwstr>
  </property>
  <property fmtid="{D5CDD505-2E9C-101B-9397-08002B2CF9AE}" pid="11" name="MSIP_Label_bb301fcd-8e7f-43d1-9257-f604b374827a_Owner">
    <vt:lpwstr>Brice.Belin@technipfmc.com</vt:lpwstr>
  </property>
  <property fmtid="{D5CDD505-2E9C-101B-9397-08002B2CF9AE}" pid="12" name="MSIP_Label_bb301fcd-8e7f-43d1-9257-f604b374827a_SetDate">
    <vt:lpwstr>2019-03-20T12:44:11.7098225Z</vt:lpwstr>
  </property>
  <property fmtid="{D5CDD505-2E9C-101B-9397-08002B2CF9AE}" pid="13" name="MSIP_Label_bb301fcd-8e7f-43d1-9257-f604b374827a_Name">
    <vt:lpwstr>Anyone (no protection)</vt:lpwstr>
  </property>
  <property fmtid="{D5CDD505-2E9C-101B-9397-08002B2CF9AE}" pid="14" name="MSIP_Label_bb301fcd-8e7f-43d1-9257-f604b374827a_Application">
    <vt:lpwstr>Microsoft Azure Information Protection</vt:lpwstr>
  </property>
  <property fmtid="{D5CDD505-2E9C-101B-9397-08002B2CF9AE}" pid="15" name="MSIP_Label_bb301fcd-8e7f-43d1-9257-f604b374827a_Parent">
    <vt:lpwstr>3b48b937-0ae3-46f5-b32e-f3232b5be847</vt:lpwstr>
  </property>
  <property fmtid="{D5CDD505-2E9C-101B-9397-08002B2CF9AE}" pid="16" name="MSIP_Label_bb301fcd-8e7f-43d1-9257-f604b374827a_Extended_MSFT_Method">
    <vt:lpwstr>Automatic</vt:lpwstr>
  </property>
  <property fmtid="{D5CDD505-2E9C-101B-9397-08002B2CF9AE}" pid="17" name="Sensitivity">
    <vt:lpwstr>General Anyone (no protection)</vt:lpwstr>
  </property>
</Properties>
</file>