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calcChain.xml" ContentType="application/vnd.openxmlformats-officedocument.spreadsheetml.calcChain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technip-my.sharepoint.com/personal/brice_belin_ten_com/Documents/T.EN_Affaires en cours/Radio/Jay Electronic/PLC_prog/"/>
    </mc:Choice>
  </mc:AlternateContent>
  <xr:revisionPtr revIDLastSave="1" documentId="13_ncr:1_{18B9563A-7441-40E0-8614-7626CD76E6FE}" xr6:coauthVersionLast="47" xr6:coauthVersionMax="47" xr10:uidLastSave="{993D43F1-30B1-4786-B43A-73BE02E39E93}"/>
  <bookViews>
    <workbookView xWindow="-110" yWindow="-110" windowWidth="25820" windowHeight="15620" firstSheet="6" activeTab="8" xr2:uid="{5452D0C7-5AE7-4056-9E28-7FAFCFB90FF2}"/>
  </bookViews>
  <sheets>
    <sheet name="HW config" sheetId="11" r:id="rId1"/>
    <sheet name="Radio Layout" sheetId="12" r:id="rId2"/>
    <sheet name="Data System" sheetId="5" r:id="rId3"/>
    <sheet name="Logical Output.Transceiver-&gt;PLC" sheetId="3" r:id="rId4"/>
    <sheet name="Num. output.Transceiver-&gt; PLC" sheetId="9" r:id="rId5"/>
    <sheet name="Num. input.PLC-&gt;Transceiver " sheetId="8" r:id="rId6"/>
    <sheet name="Logical Input.PLC-&gt;Transceiver" sheetId="7" r:id="rId7"/>
    <sheet name="WHC" sheetId="14" r:id="rId8"/>
    <sheet name="WHC à programmer" sheetId="15" r:id="rId9"/>
  </sheets>
  <calcPr calcId="191029" iterate="1" iterateCount="20" iterateDelta="0.0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P166" i="15" l="1"/>
  <c r="P137" i="15"/>
  <c r="AJ166" i="15"/>
  <c r="AJ137" i="15"/>
  <c r="AJ96" i="15"/>
  <c r="P96" i="15"/>
  <c r="BU120" i="14"/>
  <c r="BA120" i="14"/>
  <c r="AC182" i="14"/>
  <c r="AC181" i="14"/>
  <c r="AC180" i="14"/>
  <c r="AC179" i="14"/>
  <c r="AC178" i="14"/>
  <c r="AC177" i="14"/>
  <c r="AC176" i="14"/>
  <c r="AC175" i="14"/>
  <c r="AH179" i="14" s="1"/>
  <c r="AL174" i="14"/>
  <c r="AC173" i="14"/>
  <c r="AC172" i="14"/>
  <c r="AC171" i="14"/>
  <c r="AC170" i="14"/>
  <c r="AC169" i="14"/>
  <c r="AC168" i="14"/>
  <c r="AC167" i="14"/>
  <c r="AC166" i="14"/>
  <c r="AH170" i="14" s="1"/>
  <c r="AC163" i="14"/>
  <c r="AC162" i="14"/>
  <c r="AC161" i="14"/>
  <c r="AH160" i="14"/>
  <c r="AC160" i="14"/>
  <c r="AC159" i="14"/>
  <c r="AC158" i="14"/>
  <c r="AC157" i="14"/>
  <c r="AC156" i="14"/>
  <c r="AL155" i="14"/>
  <c r="AC154" i="14"/>
  <c r="AC153" i="14"/>
  <c r="AC152" i="14"/>
  <c r="AH151" i="14"/>
  <c r="AC151" i="14"/>
  <c r="AC150" i="14"/>
  <c r="AC149" i="14"/>
  <c r="AC148" i="14"/>
  <c r="AC147" i="14"/>
  <c r="AC144" i="14"/>
  <c r="AC143" i="14"/>
  <c r="AC142" i="14"/>
  <c r="AC141" i="14"/>
  <c r="AC140" i="14"/>
  <c r="AC139" i="14"/>
  <c r="AC138" i="14"/>
  <c r="AC137" i="14"/>
  <c r="AH141" i="14" s="1"/>
  <c r="AL136" i="14"/>
  <c r="AC135" i="14"/>
  <c r="AC134" i="14"/>
  <c r="AC133" i="14"/>
  <c r="AC132" i="14"/>
  <c r="AC131" i="14"/>
  <c r="AC130" i="14"/>
  <c r="AC129" i="14"/>
  <c r="AC128" i="14"/>
  <c r="AH132" i="14" s="1"/>
  <c r="AC125" i="14"/>
  <c r="AC124" i="14"/>
  <c r="AC123" i="14"/>
  <c r="AH122" i="14"/>
  <c r="AC122" i="14"/>
  <c r="AC121" i="14"/>
  <c r="AC120" i="14"/>
  <c r="AC119" i="14"/>
  <c r="AC118" i="14"/>
  <c r="AL117" i="14"/>
  <c r="AC116" i="14"/>
  <c r="AC115" i="14"/>
  <c r="AC114" i="14"/>
  <c r="AH113" i="14"/>
  <c r="AC113" i="14"/>
  <c r="AC112" i="14"/>
  <c r="AC111" i="14"/>
  <c r="AC110" i="14"/>
  <c r="AC109" i="14"/>
  <c r="AC106" i="14"/>
  <c r="AC97" i="7"/>
  <c r="AC173" i="7" s="1"/>
  <c r="AB96" i="8"/>
  <c r="AB394" i="8" s="1"/>
  <c r="AC97" i="3"/>
  <c r="AC169" i="3" s="1"/>
  <c r="AA97" i="9"/>
  <c r="AA401" i="9" s="1"/>
  <c r="AC454" i="5"/>
  <c r="AC527" i="5" s="1"/>
  <c r="AC310" i="5"/>
  <c r="AC327" i="5" s="1"/>
  <c r="AC203" i="5"/>
  <c r="AC241" i="5" s="1"/>
  <c r="BG97" i="5"/>
  <c r="BG128" i="5" s="1"/>
  <c r="AC97" i="5"/>
  <c r="AC132" i="5" s="1"/>
  <c r="AC221" i="5" l="1"/>
  <c r="AB149" i="8"/>
  <c r="AB235" i="8"/>
  <c r="AC483" i="5"/>
  <c r="AC529" i="5"/>
  <c r="AC498" i="5"/>
  <c r="AC314" i="5"/>
  <c r="BG102" i="5"/>
  <c r="BG115" i="5"/>
  <c r="BG129" i="5"/>
  <c r="AC382" i="5"/>
  <c r="AC500" i="5"/>
  <c r="BG104" i="5"/>
  <c r="BG131" i="5"/>
  <c r="AC468" i="5"/>
  <c r="BG121" i="5"/>
  <c r="BG134" i="5"/>
  <c r="BG122" i="5"/>
  <c r="BG123" i="5"/>
  <c r="BG111" i="5"/>
  <c r="BG124" i="5"/>
  <c r="BG125" i="5"/>
  <c r="BG100" i="5"/>
  <c r="AC355" i="5"/>
  <c r="BG103" i="5"/>
  <c r="BG116" i="5"/>
  <c r="BG130" i="5"/>
  <c r="AC381" i="5"/>
  <c r="AC514" i="5"/>
  <c r="AC515" i="5"/>
  <c r="BG132" i="5"/>
  <c r="AC528" i="5"/>
  <c r="AC470" i="5"/>
  <c r="AC482" i="5"/>
  <c r="BG118" i="5"/>
  <c r="BG105" i="5"/>
  <c r="BG119" i="5"/>
  <c r="AC457" i="5"/>
  <c r="BG106" i="5"/>
  <c r="BG120" i="5"/>
  <c r="BG133" i="5"/>
  <c r="BG107" i="5"/>
  <c r="AC469" i="5"/>
  <c r="BG109" i="5"/>
  <c r="BG110" i="5"/>
  <c r="BG112" i="5"/>
  <c r="AC485" i="5"/>
  <c r="AH489" i="5" s="1"/>
  <c r="AC341" i="5"/>
  <c r="BG113" i="5"/>
  <c r="BG127" i="5"/>
  <c r="BG101" i="5"/>
  <c r="BG114" i="5"/>
  <c r="AC369" i="5"/>
  <c r="AC499" i="5"/>
  <c r="AA110" i="9"/>
  <c r="AA200" i="9"/>
  <c r="AA362" i="9"/>
  <c r="AA142" i="9"/>
  <c r="AA237" i="9"/>
  <c r="AA321" i="9"/>
  <c r="AA116" i="9"/>
  <c r="AA143" i="9"/>
  <c r="AA173" i="9"/>
  <c r="AA206" i="9"/>
  <c r="AA243" i="9"/>
  <c r="AA280" i="9"/>
  <c r="AF284" i="9" s="1"/>
  <c r="AA328" i="9"/>
  <c r="AA366" i="9"/>
  <c r="AA119" i="9"/>
  <c r="AA145" i="9"/>
  <c r="AA176" i="9"/>
  <c r="AA208" i="9"/>
  <c r="AA248" i="9"/>
  <c r="AA284" i="9"/>
  <c r="AA329" i="9"/>
  <c r="AA371" i="9"/>
  <c r="AA122" i="9"/>
  <c r="AA147" i="9"/>
  <c r="AF151" i="9" s="1"/>
  <c r="AA179" i="9"/>
  <c r="AA211" i="9"/>
  <c r="AA252" i="9"/>
  <c r="AA285" i="9"/>
  <c r="AA334" i="9"/>
  <c r="AA379" i="9"/>
  <c r="AA123" i="9"/>
  <c r="AA150" i="9"/>
  <c r="AA180" i="9"/>
  <c r="AA214" i="9"/>
  <c r="AA255" i="9"/>
  <c r="AA292" i="9"/>
  <c r="AA337" i="9"/>
  <c r="AF341" i="9" s="1"/>
  <c r="AA382" i="9"/>
  <c r="AA100" i="9"/>
  <c r="AA124" i="9"/>
  <c r="AA154" i="9"/>
  <c r="AA183" i="9"/>
  <c r="AA217" i="9"/>
  <c r="AA256" i="9"/>
  <c r="AA297" i="9"/>
  <c r="AA340" i="9"/>
  <c r="AA385" i="9"/>
  <c r="AA277" i="9"/>
  <c r="AA169" i="9"/>
  <c r="AA236" i="9"/>
  <c r="AA315" i="9"/>
  <c r="AA112" i="9"/>
  <c r="AA201" i="9"/>
  <c r="AA278" i="9"/>
  <c r="AA101" i="9"/>
  <c r="AA128" i="9"/>
  <c r="AF132" i="9" s="1"/>
  <c r="AA157" i="9"/>
  <c r="AA187" i="9"/>
  <c r="AA220" i="9"/>
  <c r="AA258" i="9"/>
  <c r="AA301" i="9"/>
  <c r="AA341" i="9"/>
  <c r="AA387" i="9"/>
  <c r="AA103" i="9"/>
  <c r="AA129" i="9"/>
  <c r="AA159" i="9"/>
  <c r="AA188" i="9"/>
  <c r="AA227" i="9"/>
  <c r="AA259" i="9"/>
  <c r="AA302" i="9"/>
  <c r="AA344" i="9"/>
  <c r="AA388" i="9"/>
  <c r="AA104" i="9"/>
  <c r="AA130" i="9"/>
  <c r="AA160" i="9"/>
  <c r="AA189" i="9"/>
  <c r="AA228" i="9"/>
  <c r="AA263" i="9"/>
  <c r="AA305" i="9"/>
  <c r="AA356" i="9"/>
  <c r="AF360" i="9" s="1"/>
  <c r="AA391" i="9"/>
  <c r="AA106" i="9"/>
  <c r="AA135" i="9"/>
  <c r="AA161" i="9"/>
  <c r="AA195" i="9"/>
  <c r="AA229" i="9"/>
  <c r="AA272" i="9"/>
  <c r="AA313" i="9"/>
  <c r="AA357" i="9"/>
  <c r="AA396" i="9"/>
  <c r="AA109" i="9"/>
  <c r="AF113" i="9" s="1"/>
  <c r="AA138" i="9"/>
  <c r="AA164" i="9"/>
  <c r="AA198" i="9"/>
  <c r="AA235" i="9"/>
  <c r="AA273" i="9"/>
  <c r="AA314" i="9"/>
  <c r="AA358" i="9"/>
  <c r="AA397" i="9"/>
  <c r="AA363" i="9"/>
  <c r="AA141" i="9"/>
  <c r="AA170" i="9"/>
  <c r="AB320" i="8"/>
  <c r="AB199" i="8"/>
  <c r="AB122" i="8"/>
  <c r="AB207" i="8"/>
  <c r="AB293" i="8"/>
  <c r="AB384" i="8"/>
  <c r="AB127" i="8"/>
  <c r="AG131" i="8" s="1"/>
  <c r="AB213" i="8"/>
  <c r="AB298" i="8"/>
  <c r="AG302" i="8" s="1"/>
  <c r="AB385" i="8"/>
  <c r="AB327" i="8"/>
  <c r="AB157" i="8"/>
  <c r="AB242" i="8"/>
  <c r="AB328" i="8"/>
  <c r="AB248" i="8"/>
  <c r="AB163" i="8"/>
  <c r="AB334" i="8"/>
  <c r="AB165" i="8"/>
  <c r="AG169" i="8" s="1"/>
  <c r="AB251" i="8"/>
  <c r="AB336" i="8"/>
  <c r="AG340" i="8" s="1"/>
  <c r="AB156" i="8"/>
  <c r="AB241" i="8"/>
  <c r="AG245" i="8" s="1"/>
  <c r="AB99" i="8"/>
  <c r="AB169" i="8"/>
  <c r="AB255" i="8"/>
  <c r="AB340" i="8"/>
  <c r="AB106" i="8"/>
  <c r="AB191" i="8"/>
  <c r="AB277" i="8"/>
  <c r="AB365" i="8"/>
  <c r="AB112" i="8"/>
  <c r="AB198" i="8"/>
  <c r="AB283" i="8"/>
  <c r="AB370" i="8"/>
  <c r="AB113" i="8"/>
  <c r="AB377" i="8"/>
  <c r="AB284" i="8"/>
  <c r="AB121" i="8"/>
  <c r="AB206" i="8"/>
  <c r="AB292" i="8"/>
  <c r="AB378" i="8"/>
  <c r="AB128" i="8"/>
  <c r="AB214" i="8"/>
  <c r="AB256" i="8"/>
  <c r="AB299" i="8"/>
  <c r="AB341" i="8"/>
  <c r="AB391" i="8"/>
  <c r="AB134" i="8"/>
  <c r="AB178" i="8"/>
  <c r="AB220" i="8"/>
  <c r="AB263" i="8"/>
  <c r="AB305" i="8"/>
  <c r="AB349" i="8"/>
  <c r="AB393" i="8"/>
  <c r="AG397" i="8" s="1"/>
  <c r="AB170" i="8"/>
  <c r="AB137" i="8"/>
  <c r="AB179" i="8"/>
  <c r="AB222" i="8"/>
  <c r="AG226" i="8" s="1"/>
  <c r="AB264" i="8"/>
  <c r="AB308" i="8"/>
  <c r="AB350" i="8"/>
  <c r="AB397" i="8"/>
  <c r="AB141" i="8"/>
  <c r="AB184" i="8"/>
  <c r="AG188" i="8" s="1"/>
  <c r="AB226" i="8"/>
  <c r="AB270" i="8"/>
  <c r="AB312" i="8"/>
  <c r="AB355" i="8"/>
  <c r="AG359" i="8" s="1"/>
  <c r="AB398" i="8"/>
  <c r="AB100" i="8"/>
  <c r="AB142" i="8"/>
  <c r="AB185" i="8"/>
  <c r="AB227" i="8"/>
  <c r="AB271" i="8"/>
  <c r="AB313" i="8"/>
  <c r="AB356" i="8"/>
  <c r="AB108" i="8"/>
  <c r="AG112" i="8" s="1"/>
  <c r="AB150" i="8"/>
  <c r="AB194" i="8"/>
  <c r="AB236" i="8"/>
  <c r="AB279" i="8"/>
  <c r="AG283" i="8" s="1"/>
  <c r="AB321" i="8"/>
  <c r="AB369" i="8"/>
  <c r="AB362" i="8"/>
  <c r="AC105" i="3"/>
  <c r="AC122" i="3"/>
  <c r="AC140" i="3"/>
  <c r="AC158" i="3"/>
  <c r="AC173" i="3"/>
  <c r="AC104" i="3"/>
  <c r="AC121" i="3"/>
  <c r="AC139" i="3"/>
  <c r="AC157" i="3"/>
  <c r="AC172" i="3"/>
  <c r="AC159" i="3"/>
  <c r="AC142" i="3"/>
  <c r="AC107" i="3"/>
  <c r="AC125" i="3"/>
  <c r="AC143" i="3"/>
  <c r="AC160" i="3"/>
  <c r="AC124" i="3"/>
  <c r="AC110" i="3"/>
  <c r="AC128" i="3"/>
  <c r="AH132" i="3" s="1"/>
  <c r="AC144" i="3"/>
  <c r="AC161" i="3"/>
  <c r="AC106" i="3"/>
  <c r="AC111" i="3"/>
  <c r="AC129" i="3"/>
  <c r="AC145" i="3"/>
  <c r="AC162" i="3"/>
  <c r="AC113" i="3"/>
  <c r="AC130" i="3"/>
  <c r="AC147" i="3"/>
  <c r="AH151" i="3" s="1"/>
  <c r="AC163" i="3"/>
  <c r="AC114" i="3"/>
  <c r="AC131" i="3"/>
  <c r="AC148" i="3"/>
  <c r="AC164" i="3"/>
  <c r="AC100" i="3"/>
  <c r="AC115" i="3"/>
  <c r="AC132" i="3"/>
  <c r="AC149" i="3"/>
  <c r="AC167" i="3"/>
  <c r="AC101" i="3"/>
  <c r="AC116" i="3"/>
  <c r="AC133" i="3"/>
  <c r="AC150" i="3"/>
  <c r="AC168" i="3"/>
  <c r="AC102" i="3"/>
  <c r="AC119" i="3"/>
  <c r="AC134" i="3"/>
  <c r="AC152" i="3"/>
  <c r="AC170" i="3"/>
  <c r="AC103" i="3"/>
  <c r="AC120" i="3"/>
  <c r="AC135" i="3"/>
  <c r="AC153" i="3"/>
  <c r="AC171" i="3"/>
  <c r="AC109" i="3"/>
  <c r="AH113" i="3" s="1"/>
  <c r="AC123" i="3"/>
  <c r="AC138" i="3"/>
  <c r="AC151" i="3"/>
  <c r="AC166" i="3"/>
  <c r="AH170" i="3" s="1"/>
  <c r="AC112" i="3"/>
  <c r="AC126" i="3"/>
  <c r="AC141" i="3"/>
  <c r="AC154" i="3"/>
  <c r="AC100" i="7"/>
  <c r="AH104" i="7" s="1"/>
  <c r="AC157" i="7"/>
  <c r="AC102" i="7"/>
  <c r="AC159" i="7"/>
  <c r="AC111" i="7"/>
  <c r="AL108" i="7"/>
  <c r="AC113" i="7"/>
  <c r="AC115" i="7"/>
  <c r="AC128" i="7"/>
  <c r="AH132" i="7" s="1"/>
  <c r="AC130" i="7"/>
  <c r="AC140" i="7"/>
  <c r="AC125" i="7"/>
  <c r="AC142" i="7"/>
  <c r="AC144" i="7"/>
  <c r="AC153" i="7"/>
  <c r="AC104" i="7"/>
  <c r="AC119" i="7"/>
  <c r="AC132" i="7"/>
  <c r="AC147" i="7"/>
  <c r="AH151" i="7" s="1"/>
  <c r="AC161" i="7"/>
  <c r="AC105" i="7"/>
  <c r="AC120" i="7"/>
  <c r="AC133" i="7"/>
  <c r="AC148" i="7"/>
  <c r="AC162" i="7"/>
  <c r="AC106" i="7"/>
  <c r="AC121" i="7"/>
  <c r="AC134" i="7"/>
  <c r="AC149" i="7"/>
  <c r="AC163" i="7"/>
  <c r="AC107" i="7"/>
  <c r="AC122" i="7"/>
  <c r="AC135" i="7"/>
  <c r="AC150" i="7"/>
  <c r="AC164" i="7"/>
  <c r="AC109" i="7"/>
  <c r="AH113" i="7" s="1"/>
  <c r="AC123" i="7"/>
  <c r="AC138" i="7"/>
  <c r="AC151" i="7"/>
  <c r="AC166" i="7"/>
  <c r="AH170" i="7" s="1"/>
  <c r="AC110" i="7"/>
  <c r="AC124" i="7"/>
  <c r="AC139" i="7"/>
  <c r="AC152" i="7"/>
  <c r="AC167" i="7"/>
  <c r="AC168" i="7"/>
  <c r="AC112" i="7"/>
  <c r="AC126" i="7"/>
  <c r="AC141" i="7"/>
  <c r="AC154" i="7"/>
  <c r="AC169" i="7"/>
  <c r="AC170" i="7"/>
  <c r="AC101" i="7"/>
  <c r="AC114" i="7"/>
  <c r="AC129" i="7"/>
  <c r="AC143" i="7"/>
  <c r="AC158" i="7"/>
  <c r="AC171" i="7"/>
  <c r="AC172" i="7"/>
  <c r="AC103" i="7"/>
  <c r="AC116" i="7"/>
  <c r="AC131" i="7"/>
  <c r="AC145" i="7"/>
  <c r="AC160" i="7"/>
  <c r="AB110" i="8"/>
  <c r="AB124" i="8"/>
  <c r="AB139" i="8"/>
  <c r="AB152" i="8"/>
  <c r="AB167" i="8"/>
  <c r="AB181" i="8"/>
  <c r="AB196" i="8"/>
  <c r="AB209" i="8"/>
  <c r="AB224" i="8"/>
  <c r="AB238" i="8"/>
  <c r="AB253" i="8"/>
  <c r="AB266" i="8"/>
  <c r="AB281" i="8"/>
  <c r="AB295" i="8"/>
  <c r="AB310" i="8"/>
  <c r="AB323" i="8"/>
  <c r="AB338" i="8"/>
  <c r="AB352" i="8"/>
  <c r="AB367" i="8"/>
  <c r="AB380" i="8"/>
  <c r="AB395" i="8"/>
  <c r="AB123" i="8"/>
  <c r="AB151" i="8"/>
  <c r="AB166" i="8"/>
  <c r="AB195" i="8"/>
  <c r="AB223" i="8"/>
  <c r="AB237" i="8"/>
  <c r="AB265" i="8"/>
  <c r="AB280" i="8"/>
  <c r="AB309" i="8"/>
  <c r="AB322" i="8"/>
  <c r="AB337" i="8"/>
  <c r="AB351" i="8"/>
  <c r="AB366" i="8"/>
  <c r="AB379" i="8"/>
  <c r="AB111" i="8"/>
  <c r="AB125" i="8"/>
  <c r="AB140" i="8"/>
  <c r="AB153" i="8"/>
  <c r="AB168" i="8"/>
  <c r="AB182" i="8"/>
  <c r="AB197" i="8"/>
  <c r="AB210" i="8"/>
  <c r="AB225" i="8"/>
  <c r="AB239" i="8"/>
  <c r="AB254" i="8"/>
  <c r="AB267" i="8"/>
  <c r="AB282" i="8"/>
  <c r="AB296" i="8"/>
  <c r="AB311" i="8"/>
  <c r="AB324" i="8"/>
  <c r="AB339" i="8"/>
  <c r="AB353" i="8"/>
  <c r="AB368" i="8"/>
  <c r="AB381" i="8"/>
  <c r="AB396" i="8"/>
  <c r="AB101" i="8"/>
  <c r="AB171" i="8"/>
  <c r="AB215" i="8"/>
  <c r="AB272" i="8"/>
  <c r="AB329" i="8"/>
  <c r="AB371" i="8"/>
  <c r="AB102" i="8"/>
  <c r="AB115" i="8"/>
  <c r="AB130" i="8"/>
  <c r="AB144" i="8"/>
  <c r="AB159" i="8"/>
  <c r="AB172" i="8"/>
  <c r="AB187" i="8"/>
  <c r="AB201" i="8"/>
  <c r="AB216" i="8"/>
  <c r="AB229" i="8"/>
  <c r="AB244" i="8"/>
  <c r="AB258" i="8"/>
  <c r="AB273" i="8"/>
  <c r="AB286" i="8"/>
  <c r="AB301" i="8"/>
  <c r="AB315" i="8"/>
  <c r="AB330" i="8"/>
  <c r="AB343" i="8"/>
  <c r="AB358" i="8"/>
  <c r="AB372" i="8"/>
  <c r="AB387" i="8"/>
  <c r="AB400" i="8"/>
  <c r="AB143" i="8"/>
  <c r="AB200" i="8"/>
  <c r="AB257" i="8"/>
  <c r="AB300" i="8"/>
  <c r="AB357" i="8"/>
  <c r="AB399" i="8"/>
  <c r="AB103" i="8"/>
  <c r="AB118" i="8"/>
  <c r="AB131" i="8"/>
  <c r="AB146" i="8"/>
  <c r="AG150" i="8" s="1"/>
  <c r="AB160" i="8"/>
  <c r="AB175" i="8"/>
  <c r="AB188" i="8"/>
  <c r="AB203" i="8"/>
  <c r="AG207" i="8" s="1"/>
  <c r="AB217" i="8"/>
  <c r="AB232" i="8"/>
  <c r="AB245" i="8"/>
  <c r="AB260" i="8"/>
  <c r="AG264" i="8" s="1"/>
  <c r="AB274" i="8"/>
  <c r="AB289" i="8"/>
  <c r="AB302" i="8"/>
  <c r="AB317" i="8"/>
  <c r="AG321" i="8" s="1"/>
  <c r="AB331" i="8"/>
  <c r="AB346" i="8"/>
  <c r="AB359" i="8"/>
  <c r="AB374" i="8"/>
  <c r="AG378" i="8" s="1"/>
  <c r="AB388" i="8"/>
  <c r="AB114" i="8"/>
  <c r="AB158" i="8"/>
  <c r="AB186" i="8"/>
  <c r="AB228" i="8"/>
  <c r="AB243" i="8"/>
  <c r="AB285" i="8"/>
  <c r="AB314" i="8"/>
  <c r="AB342" i="8"/>
  <c r="AB386" i="8"/>
  <c r="AB104" i="8"/>
  <c r="AB119" i="8"/>
  <c r="AB132" i="8"/>
  <c r="AB147" i="8"/>
  <c r="AB161" i="8"/>
  <c r="AB176" i="8"/>
  <c r="AB189" i="8"/>
  <c r="AB204" i="8"/>
  <c r="AB218" i="8"/>
  <c r="AB233" i="8"/>
  <c r="AB246" i="8"/>
  <c r="AB262" i="8"/>
  <c r="AB275" i="8"/>
  <c r="AB290" i="8"/>
  <c r="AB303" i="8"/>
  <c r="AB318" i="8"/>
  <c r="AB332" i="8"/>
  <c r="AB347" i="8"/>
  <c r="AB360" i="8"/>
  <c r="AB375" i="8"/>
  <c r="AB389" i="8"/>
  <c r="AB129" i="8"/>
  <c r="AB105" i="8"/>
  <c r="AB120" i="8"/>
  <c r="AB133" i="8"/>
  <c r="AB148" i="8"/>
  <c r="AB162" i="8"/>
  <c r="AB177" i="8"/>
  <c r="AB190" i="8"/>
  <c r="AB205" i="8"/>
  <c r="AB219" i="8"/>
  <c r="AB234" i="8"/>
  <c r="AB247" i="8"/>
  <c r="AB261" i="8"/>
  <c r="AB276" i="8"/>
  <c r="AB291" i="8"/>
  <c r="AB304" i="8"/>
  <c r="AB319" i="8"/>
  <c r="AB333" i="8"/>
  <c r="AB348" i="8"/>
  <c r="AB361" i="8"/>
  <c r="AB376" i="8"/>
  <c r="AB390" i="8"/>
  <c r="AB109" i="8"/>
  <c r="AB138" i="8"/>
  <c r="AB180" i="8"/>
  <c r="AB208" i="8"/>
  <c r="AB252" i="8"/>
  <c r="AB294" i="8"/>
  <c r="AA107" i="9"/>
  <c r="AA126" i="9"/>
  <c r="AA144" i="9"/>
  <c r="AA163" i="9"/>
  <c r="AA185" i="9"/>
  <c r="AF189" i="9" s="1"/>
  <c r="AA207" i="9"/>
  <c r="AA230" i="9"/>
  <c r="AA257" i="9"/>
  <c r="AA283" i="9"/>
  <c r="AA306" i="9"/>
  <c r="AA335" i="9"/>
  <c r="AA359" i="9"/>
  <c r="AA386" i="9"/>
  <c r="AA113" i="9"/>
  <c r="AA132" i="9"/>
  <c r="AA151" i="9"/>
  <c r="AA171" i="9"/>
  <c r="AA191" i="9"/>
  <c r="AA215" i="9"/>
  <c r="AA240" i="9"/>
  <c r="AA264" i="9"/>
  <c r="AA293" i="9"/>
  <c r="AA316" i="9"/>
  <c r="AA342" i="9"/>
  <c r="AA369" i="9"/>
  <c r="AA392" i="9"/>
  <c r="AA115" i="9"/>
  <c r="AA134" i="9"/>
  <c r="AA152" i="9"/>
  <c r="AA172" i="9"/>
  <c r="AA192" i="9"/>
  <c r="AA216" i="9"/>
  <c r="AA242" i="9"/>
  <c r="AF246" i="9" s="1"/>
  <c r="AA271" i="9"/>
  <c r="AA294" i="9"/>
  <c r="AA320" i="9"/>
  <c r="AA343" i="9"/>
  <c r="AA370" i="9"/>
  <c r="AA398" i="9"/>
  <c r="AA399" i="9"/>
  <c r="AA299" i="9"/>
  <c r="AF303" i="9" s="1"/>
  <c r="AA322" i="9"/>
  <c r="AA349" i="9"/>
  <c r="AA377" i="9"/>
  <c r="AA400" i="9"/>
  <c r="AA102" i="9"/>
  <c r="AA121" i="9"/>
  <c r="AA139" i="9"/>
  <c r="AA158" i="9"/>
  <c r="AA178" i="9"/>
  <c r="AA199" i="9"/>
  <c r="AA221" i="9"/>
  <c r="AA249" i="9"/>
  <c r="AA274" i="9"/>
  <c r="AA300" i="9"/>
  <c r="AA325" i="9"/>
  <c r="AA350" i="9"/>
  <c r="AA378" i="9"/>
  <c r="AA202" i="9"/>
  <c r="AA244" i="9"/>
  <c r="AA286" i="9"/>
  <c r="AA309" i="9"/>
  <c r="AA351" i="9"/>
  <c r="AA372" i="9"/>
  <c r="AA394" i="9"/>
  <c r="AF398" i="9" s="1"/>
  <c r="AA223" i="9"/>
  <c r="AF227" i="9" s="1"/>
  <c r="AA265" i="9"/>
  <c r="AA330" i="9"/>
  <c r="AA114" i="9"/>
  <c r="AA131" i="9"/>
  <c r="AA149" i="9"/>
  <c r="AA166" i="9"/>
  <c r="AF170" i="9" s="1"/>
  <c r="AA186" i="9"/>
  <c r="AA204" i="9"/>
  <c r="AF208" i="9" s="1"/>
  <c r="AA226" i="9"/>
  <c r="AA245" i="9"/>
  <c r="AA268" i="9"/>
  <c r="AA287" i="9"/>
  <c r="AA312" i="9"/>
  <c r="AA331" i="9"/>
  <c r="AA354" i="9"/>
  <c r="AA373" i="9"/>
  <c r="AA218" i="9"/>
  <c r="AA233" i="9"/>
  <c r="AA246" i="9"/>
  <c r="AA261" i="9"/>
  <c r="AF265" i="9" s="1"/>
  <c r="AA275" i="9"/>
  <c r="AA290" i="9"/>
  <c r="AA303" i="9"/>
  <c r="AA318" i="9"/>
  <c r="AF322" i="9" s="1"/>
  <c r="AA332" i="9"/>
  <c r="AA347" i="9"/>
  <c r="AA360" i="9"/>
  <c r="AA375" i="9"/>
  <c r="AF379" i="9" s="1"/>
  <c r="AA389" i="9"/>
  <c r="AA105" i="9"/>
  <c r="AA120" i="9"/>
  <c r="AA133" i="9"/>
  <c r="AA148" i="9"/>
  <c r="AA162" i="9"/>
  <c r="AA177" i="9"/>
  <c r="AA190" i="9"/>
  <c r="AA205" i="9"/>
  <c r="AA219" i="9"/>
  <c r="AA234" i="9"/>
  <c r="AA247" i="9"/>
  <c r="AA262" i="9"/>
  <c r="AA276" i="9"/>
  <c r="AA291" i="9"/>
  <c r="AA304" i="9"/>
  <c r="AA319" i="9"/>
  <c r="AA333" i="9"/>
  <c r="AA348" i="9"/>
  <c r="AA361" i="9"/>
  <c r="AA376" i="9"/>
  <c r="AA390" i="9"/>
  <c r="AA196" i="9"/>
  <c r="AA281" i="9"/>
  <c r="AA395" i="9"/>
  <c r="AA167" i="9"/>
  <c r="AA181" i="9"/>
  <c r="AA209" i="9"/>
  <c r="AA224" i="9"/>
  <c r="AA238" i="9"/>
  <c r="AA253" i="9"/>
  <c r="AA266" i="9"/>
  <c r="AA295" i="9"/>
  <c r="AA310" i="9"/>
  <c r="AA323" i="9"/>
  <c r="AA338" i="9"/>
  <c r="AA352" i="9"/>
  <c r="AA367" i="9"/>
  <c r="AA380" i="9"/>
  <c r="AA111" i="9"/>
  <c r="AA125" i="9"/>
  <c r="AA140" i="9"/>
  <c r="AA153" i="9"/>
  <c r="AA168" i="9"/>
  <c r="AA182" i="9"/>
  <c r="AA197" i="9"/>
  <c r="AA210" i="9"/>
  <c r="AA225" i="9"/>
  <c r="AA239" i="9"/>
  <c r="AA254" i="9"/>
  <c r="AA267" i="9"/>
  <c r="AA282" i="9"/>
  <c r="AA296" i="9"/>
  <c r="AA311" i="9"/>
  <c r="AA324" i="9"/>
  <c r="AA339" i="9"/>
  <c r="AA353" i="9"/>
  <c r="AA368" i="9"/>
  <c r="AA381" i="9"/>
  <c r="AC516" i="5"/>
  <c r="AC458" i="5"/>
  <c r="AC471" i="5"/>
  <c r="AC501" i="5"/>
  <c r="AC517" i="5"/>
  <c r="AC459" i="5"/>
  <c r="AC487" i="5"/>
  <c r="AC502" i="5"/>
  <c r="AC473" i="5"/>
  <c r="AC488" i="5"/>
  <c r="AC504" i="5"/>
  <c r="AH508" i="5" s="1"/>
  <c r="AC519" i="5"/>
  <c r="AC530" i="5"/>
  <c r="AC486" i="5"/>
  <c r="AC524" i="5"/>
  <c r="AC472" i="5"/>
  <c r="AC518" i="5"/>
  <c r="AC460" i="5"/>
  <c r="AC461" i="5"/>
  <c r="AC489" i="5"/>
  <c r="AC520" i="5"/>
  <c r="AC477" i="5"/>
  <c r="AC506" i="5"/>
  <c r="AC463" i="5"/>
  <c r="AC478" i="5"/>
  <c r="AC507" i="5"/>
  <c r="AC492" i="5"/>
  <c r="AC510" i="5"/>
  <c r="AC526" i="5"/>
  <c r="AC476" i="5"/>
  <c r="AC505" i="5"/>
  <c r="AC462" i="5"/>
  <c r="AC490" i="5"/>
  <c r="AC521" i="5"/>
  <c r="AC491" i="5"/>
  <c r="AC523" i="5"/>
  <c r="AH527" i="5" s="1"/>
  <c r="AC464" i="5"/>
  <c r="AC479" i="5"/>
  <c r="AC508" i="5"/>
  <c r="AC525" i="5"/>
  <c r="AC466" i="5"/>
  <c r="AH470" i="5" s="1"/>
  <c r="AC480" i="5"/>
  <c r="AC495" i="5"/>
  <c r="AC467" i="5"/>
  <c r="AC481" i="5"/>
  <c r="AC497" i="5"/>
  <c r="AC511" i="5"/>
  <c r="AC496" i="5"/>
  <c r="AC509" i="5"/>
  <c r="AC318" i="5"/>
  <c r="AC332" i="5"/>
  <c r="AC345" i="5"/>
  <c r="AC360" i="5"/>
  <c r="AC373" i="5"/>
  <c r="AC315" i="5"/>
  <c r="AC342" i="5"/>
  <c r="AC370" i="5"/>
  <c r="AC383" i="5"/>
  <c r="AC316" i="5"/>
  <c r="AC329" i="5"/>
  <c r="AC343" i="5"/>
  <c r="AC357" i="5"/>
  <c r="AC371" i="5"/>
  <c r="AC384" i="5"/>
  <c r="AC317" i="5"/>
  <c r="AC331" i="5"/>
  <c r="AC344" i="5"/>
  <c r="AC359" i="5"/>
  <c r="AH363" i="5" s="1"/>
  <c r="AC372" i="5"/>
  <c r="AC319" i="5"/>
  <c r="AC333" i="5"/>
  <c r="AC346" i="5"/>
  <c r="AC361" i="5"/>
  <c r="AC374" i="5"/>
  <c r="AC378" i="5"/>
  <c r="AC320" i="5"/>
  <c r="AC362" i="5"/>
  <c r="AC363" i="5"/>
  <c r="AC336" i="5"/>
  <c r="AC365" i="5"/>
  <c r="AC379" i="5"/>
  <c r="AC356" i="5"/>
  <c r="AC347" i="5"/>
  <c r="AC322" i="5"/>
  <c r="AH326" i="5" s="1"/>
  <c r="AC350" i="5"/>
  <c r="AP367" i="5" s="1"/>
  <c r="AC364" i="5"/>
  <c r="AC337" i="5"/>
  <c r="AC325" i="5"/>
  <c r="AC338" i="5"/>
  <c r="AC353" i="5"/>
  <c r="AC366" i="5"/>
  <c r="AC380" i="5"/>
  <c r="AC328" i="5"/>
  <c r="AC334" i="5"/>
  <c r="AC375" i="5"/>
  <c r="AC335" i="5"/>
  <c r="AC377" i="5"/>
  <c r="AH381" i="5" s="1"/>
  <c r="AC323" i="5"/>
  <c r="AC351" i="5"/>
  <c r="AC324" i="5"/>
  <c r="AC352" i="5"/>
  <c r="AC313" i="5"/>
  <c r="AP330" i="5" s="1"/>
  <c r="AC326" i="5"/>
  <c r="AC340" i="5"/>
  <c r="AH344" i="5" s="1"/>
  <c r="AC354" i="5"/>
  <c r="AC368" i="5"/>
  <c r="AC231" i="5"/>
  <c r="AC215" i="5"/>
  <c r="AH219" i="5" s="1"/>
  <c r="AC229" i="5"/>
  <c r="AC216" i="5"/>
  <c r="AC230" i="5"/>
  <c r="AC217" i="5"/>
  <c r="AC218" i="5"/>
  <c r="AC232" i="5"/>
  <c r="AC206" i="5"/>
  <c r="AC219" i="5"/>
  <c r="AC234" i="5"/>
  <c r="AH238" i="5" s="1"/>
  <c r="AC207" i="5"/>
  <c r="AC220" i="5"/>
  <c r="AC235" i="5"/>
  <c r="AC208" i="5"/>
  <c r="AC236" i="5"/>
  <c r="AC209" i="5"/>
  <c r="AC222" i="5"/>
  <c r="AC237" i="5"/>
  <c r="AC210" i="5"/>
  <c r="AC225" i="5"/>
  <c r="AC238" i="5"/>
  <c r="AC211" i="5"/>
  <c r="AC226" i="5"/>
  <c r="AC239" i="5"/>
  <c r="AC212" i="5"/>
  <c r="AC227" i="5"/>
  <c r="AC240" i="5"/>
  <c r="AC213" i="5"/>
  <c r="AC228" i="5"/>
  <c r="AC124" i="5"/>
  <c r="AC125" i="5"/>
  <c r="AC109" i="5"/>
  <c r="AH113" i="5" s="1"/>
  <c r="AC121" i="5"/>
  <c r="AC106" i="5"/>
  <c r="AC133" i="5"/>
  <c r="AC107" i="5"/>
  <c r="AC134" i="5"/>
  <c r="AC110" i="5"/>
  <c r="AC111" i="5"/>
  <c r="AC112" i="5"/>
  <c r="AC120" i="5"/>
  <c r="AC122" i="5"/>
  <c r="AC123" i="5"/>
  <c r="AC100" i="5"/>
  <c r="AC113" i="5"/>
  <c r="AC127" i="5"/>
  <c r="AH131" i="5" s="1"/>
  <c r="AC101" i="5"/>
  <c r="AC114" i="5"/>
  <c r="AC128" i="5"/>
  <c r="AC102" i="5"/>
  <c r="AC115" i="5"/>
  <c r="AC129" i="5"/>
  <c r="AC103" i="5"/>
  <c r="AC116" i="5"/>
  <c r="AC130" i="5"/>
  <c r="AC104" i="5"/>
  <c r="AC118" i="5"/>
  <c r="AC131" i="5"/>
  <c r="AC105" i="5"/>
  <c r="AC119" i="5"/>
  <c r="AK297" i="8" l="1"/>
  <c r="AG293" i="8"/>
  <c r="AK107" i="8"/>
  <c r="AG103" i="8"/>
  <c r="AK164" i="8"/>
  <c r="AG160" i="8"/>
  <c r="AK316" i="8"/>
  <c r="AG312" i="8"/>
  <c r="AK240" i="8"/>
  <c r="AG236" i="8"/>
  <c r="AK335" i="8"/>
  <c r="AG331" i="8"/>
  <c r="AK145" i="8"/>
  <c r="AG141" i="8"/>
  <c r="AK221" i="8"/>
  <c r="AG217" i="8"/>
  <c r="AK354" i="8"/>
  <c r="AG350" i="8"/>
  <c r="AK183" i="8"/>
  <c r="AG179" i="8"/>
  <c r="AK202" i="8"/>
  <c r="AG198" i="8"/>
  <c r="AK259" i="8"/>
  <c r="AG255" i="8"/>
  <c r="AK278" i="8"/>
  <c r="AG274" i="8"/>
  <c r="AK373" i="8"/>
  <c r="AG369" i="8"/>
  <c r="AK392" i="8"/>
  <c r="AG388" i="8"/>
  <c r="AK126" i="8"/>
  <c r="AG122" i="8"/>
  <c r="AL146" i="7"/>
  <c r="AH142" i="7"/>
  <c r="AL165" i="7"/>
  <c r="AH161" i="7"/>
  <c r="AL127" i="7"/>
  <c r="AH123" i="7"/>
  <c r="AJ393" i="9"/>
  <c r="AF389" i="9"/>
  <c r="AJ222" i="9"/>
  <c r="AF218" i="9"/>
  <c r="AJ165" i="9"/>
  <c r="AF161" i="9"/>
  <c r="AJ146" i="9"/>
  <c r="AF142" i="9"/>
  <c r="AJ184" i="9"/>
  <c r="AF180" i="9"/>
  <c r="AF294" i="9"/>
  <c r="AJ298" i="9"/>
  <c r="AF313" i="9"/>
  <c r="AJ317" i="9"/>
  <c r="AF104" i="9"/>
  <c r="AJ108" i="9"/>
  <c r="AF256" i="9"/>
  <c r="AJ260" i="9"/>
  <c r="AF123" i="9"/>
  <c r="AJ127" i="9"/>
  <c r="AJ241" i="9"/>
  <c r="AF237" i="9"/>
  <c r="AJ374" i="9"/>
  <c r="AF370" i="9"/>
  <c r="AJ203" i="9"/>
  <c r="AF199" i="9"/>
  <c r="AF332" i="9"/>
  <c r="AJ336" i="9"/>
  <c r="AF275" i="9"/>
  <c r="AJ279" i="9"/>
  <c r="AF351" i="9"/>
  <c r="AJ355" i="9"/>
  <c r="AL146" i="3"/>
  <c r="AH142" i="3"/>
  <c r="AL108" i="3"/>
  <c r="AH104" i="3"/>
  <c r="AL127" i="3"/>
  <c r="AH123" i="3"/>
  <c r="AL165" i="3"/>
  <c r="AH161" i="3"/>
  <c r="AL376" i="5"/>
  <c r="AH372" i="5"/>
  <c r="AL465" i="5"/>
  <c r="AH461" i="5"/>
  <c r="AL108" i="5"/>
  <c r="AP117" i="5"/>
  <c r="AH104" i="5"/>
  <c r="AL233" i="5"/>
  <c r="AH229" i="5"/>
  <c r="AL214" i="5"/>
  <c r="AH210" i="5"/>
  <c r="AL503" i="5"/>
  <c r="AH499" i="5"/>
  <c r="AL321" i="5"/>
  <c r="AH317" i="5"/>
  <c r="AL126" i="5"/>
  <c r="AH122" i="5"/>
  <c r="AL339" i="5"/>
  <c r="AH335" i="5"/>
  <c r="AL484" i="5"/>
  <c r="AH480" i="5"/>
  <c r="AL358" i="5"/>
  <c r="AH354" i="5"/>
  <c r="AL522" i="5"/>
  <c r="AH518" i="5"/>
</calcChain>
</file>

<file path=xl/sharedStrings.xml><?xml version="1.0" encoding="utf-8"?>
<sst xmlns="http://schemas.openxmlformats.org/spreadsheetml/2006/main" count="3822" uniqueCount="593">
  <si>
    <t>Customer :</t>
  </si>
  <si>
    <t>Document nr :</t>
  </si>
  <si>
    <t>Project :</t>
  </si>
  <si>
    <t xml:space="preserve"> /</t>
  </si>
  <si>
    <t>Tests_Jay_Nemo_MOKA</t>
  </si>
  <si>
    <t xml:space="preserve"> T.EN</t>
  </si>
  <si>
    <t>iDialog software</t>
  </si>
  <si>
    <t>backup filename:</t>
  </si>
  <si>
    <t>Programmation</t>
  </si>
  <si>
    <t>Mapping</t>
  </si>
  <si>
    <t>STEP7 Siemens software</t>
  </si>
  <si>
    <t>project name:</t>
  </si>
  <si>
    <t>Hardware</t>
  </si>
  <si>
    <t>bit</t>
  </si>
  <si>
    <t>OBoolNetwork.1</t>
  </si>
  <si>
    <t>OBoolNetwork.2</t>
  </si>
  <si>
    <t>OBoolNetwork.3</t>
  </si>
  <si>
    <t>OBoolNetwork.4</t>
  </si>
  <si>
    <t>OBoolNetwork.5</t>
  </si>
  <si>
    <t>OBoolNetwork.6</t>
  </si>
  <si>
    <t>OBoolNetwork.7</t>
  </si>
  <si>
    <t>Boolean</t>
  </si>
  <si>
    <t>OBoolNetwork.8</t>
  </si>
  <si>
    <t>OBoolNetwork.9</t>
  </si>
  <si>
    <t>OBoolNetwork.10</t>
  </si>
  <si>
    <t>OBoolNetwork.11</t>
  </si>
  <si>
    <t>OBoolNetwork.12</t>
  </si>
  <si>
    <t>OBoolNetwork.13</t>
  </si>
  <si>
    <t>OBoolNetwork.14</t>
  </si>
  <si>
    <t>OBoolNetwork.15</t>
  </si>
  <si>
    <t>OBoolNetwork.16</t>
  </si>
  <si>
    <t>PLC description</t>
  </si>
  <si>
    <t>Type</t>
  </si>
  <si>
    <t>Input
number</t>
  </si>
  <si>
    <t>Radio action</t>
  </si>
  <si>
    <t>F3 - Pos00 : F3-VALID</t>
  </si>
  <si>
    <t>F3 - Pos01 : F3-VALID</t>
  </si>
  <si>
    <t>A12 - Pos01 : A12 - ARM SELECT</t>
  </si>
  <si>
    <t>A12 - Pos02 : A12 - ARM SELECT</t>
  </si>
  <si>
    <t>A12 - Pos03 : A12 - ARM SELECT</t>
  </si>
  <si>
    <t>A12 - Pos04 : A12 - ARM SELECT</t>
  </si>
  <si>
    <t>A12 - Pos05 : A12 - ARM SELECT</t>
  </si>
  <si>
    <t>A12 - Pos06 : A12 - ARM SELECT</t>
  </si>
  <si>
    <t>A12 - Pos07 : A12 - ARM SELECT</t>
  </si>
  <si>
    <t>A12 - Pos08 : A12 - ARM SELECT</t>
  </si>
  <si>
    <t>A12 - Pos09 : A12 - ARM SELECT</t>
  </si>
  <si>
    <t>A12 - Pos10 : A12 - ARM SELECT</t>
  </si>
  <si>
    <t>OBoolNetwork.17</t>
  </si>
  <si>
    <t>OBoolNetwork.18</t>
  </si>
  <si>
    <t>OBoolNetwork.19</t>
  </si>
  <si>
    <t>OBoolNetwork.20</t>
  </si>
  <si>
    <t>OBoolNetwork.21</t>
  </si>
  <si>
    <t>OBoolNetwork.22</t>
  </si>
  <si>
    <t>OBoolNetwork.23</t>
  </si>
  <si>
    <t>OBoolNetwork.24</t>
  </si>
  <si>
    <t>OBoolNetwork.25</t>
  </si>
  <si>
    <t>OBoolNetwork.26</t>
  </si>
  <si>
    <t>OBoolNetwork.27</t>
  </si>
  <si>
    <t>OBoolNetwork.28</t>
  </si>
  <si>
    <t>OBoolNetwork.29</t>
  </si>
  <si>
    <t>OBoolNetwork.30</t>
  </si>
  <si>
    <t>OBoolNetwork.31</t>
  </si>
  <si>
    <t>OBoolNetwork.32</t>
  </si>
  <si>
    <t>AXIS3 - Pos00 : AXANA3 - COUPLER</t>
  </si>
  <si>
    <t>OBoolNetwork.33</t>
  </si>
  <si>
    <t>OBoolNetwork.34</t>
  </si>
  <si>
    <t>OBoolNetwork.35</t>
  </si>
  <si>
    <t>OBoolNetwork.36</t>
  </si>
  <si>
    <t>OBoolNetwork.37</t>
  </si>
  <si>
    <t>OBoolNetwork.38</t>
  </si>
  <si>
    <t>OBoolNetwork.39</t>
  </si>
  <si>
    <t>OBoolNetwork.40</t>
  </si>
  <si>
    <t>OBoolNetwork.41</t>
  </si>
  <si>
    <t>OBoolNetwork.42</t>
  </si>
  <si>
    <t>OBoolNetwork.43</t>
  </si>
  <si>
    <t>OBoolNetwork.44</t>
  </si>
  <si>
    <t>OBoolNetwork.45</t>
  </si>
  <si>
    <t>OBoolNetwork.46</t>
  </si>
  <si>
    <t>OBoolNetwork.47</t>
  </si>
  <si>
    <t>OBoolNetwork.48</t>
  </si>
  <si>
    <t>OBoolNetwork.49</t>
  </si>
  <si>
    <t>OBoolNetwork.50</t>
  </si>
  <si>
    <t>OBoolNetwork.51</t>
  </si>
  <si>
    <t>OBoolNetwork.52</t>
  </si>
  <si>
    <t>OBoolNetwork.53</t>
  </si>
  <si>
    <t>OBoolNetwork.54</t>
  </si>
  <si>
    <t>OBoolNetwork.55</t>
  </si>
  <si>
    <t>OBoolNetwork.56</t>
  </si>
  <si>
    <t>OBoolNetwork.57</t>
  </si>
  <si>
    <t>OBoolNetwork.58</t>
  </si>
  <si>
    <t>OBoolNetwork.59</t>
  </si>
  <si>
    <t>OBoolNetwork.60</t>
  </si>
  <si>
    <t>OBoolNetwork.61</t>
  </si>
  <si>
    <t>OBoolNetwork.62</t>
  </si>
  <si>
    <t>OBoolNetwork.63</t>
  </si>
  <si>
    <t>OBoolNetwork.64</t>
  </si>
  <si>
    <t>Entrée PLC configurée ds HW</t>
  </si>
  <si>
    <t>IBoolNetwork.1</t>
  </si>
  <si>
    <t>IBoolNetwork.2</t>
  </si>
  <si>
    <t>IBoolNetwork.3</t>
  </si>
  <si>
    <t>IBoolNetwork.4</t>
  </si>
  <si>
    <t>IBoolNetwork.5</t>
  </si>
  <si>
    <t>IBoolNetwork.6</t>
  </si>
  <si>
    <t>IBoolNetwork.7</t>
  </si>
  <si>
    <t>IBoolNetwork.8</t>
  </si>
  <si>
    <t>IBoolNetwork.9</t>
  </si>
  <si>
    <t>IBoolNetwork.10</t>
  </si>
  <si>
    <t>IBoolNetwork.11</t>
  </si>
  <si>
    <t>IBoolNetwork.12</t>
  </si>
  <si>
    <t>IBoolNetwork.13</t>
  </si>
  <si>
    <t>IBoolNetwork.14</t>
  </si>
  <si>
    <t>IBoolNetwork.15</t>
  </si>
  <si>
    <t>IBoolNetwork.16</t>
  </si>
  <si>
    <t>IBoolNetwork.17</t>
  </si>
  <si>
    <t>IBoolNetwork.18</t>
  </si>
  <si>
    <t>IBoolNetwork.19</t>
  </si>
  <si>
    <t>IBoolNetwork.20</t>
  </si>
  <si>
    <t>IBoolNetwork.21</t>
  </si>
  <si>
    <t>IBoolNetwork.22</t>
  </si>
  <si>
    <t>IBoolNetwork.23</t>
  </si>
  <si>
    <t>IBoolNetwork.24</t>
  </si>
  <si>
    <t>IBoolNetwork.25</t>
  </si>
  <si>
    <t>NOT USED</t>
  </si>
  <si>
    <t>IBoolNetwork.26</t>
  </si>
  <si>
    <t>IBoolNetwork.27</t>
  </si>
  <si>
    <t>IBoolNetwork.28</t>
  </si>
  <si>
    <t>IBoolNetwork.29</t>
  </si>
  <si>
    <t>IBoolNetwork.30</t>
  </si>
  <si>
    <t>IBoolNetwork.31</t>
  </si>
  <si>
    <t>IBoolNetwork.32</t>
  </si>
  <si>
    <t>IBoolNetwork.33</t>
  </si>
  <si>
    <t>IBoolNetwork.34</t>
  </si>
  <si>
    <t>IBoolNetwork.35</t>
  </si>
  <si>
    <t>IBoolNetwork.36</t>
  </si>
  <si>
    <t>IBoolNetwork.37</t>
  </si>
  <si>
    <t>IBoolNetwork.38</t>
  </si>
  <si>
    <t>IBoolNetwork.39</t>
  </si>
  <si>
    <t>IBoolNetwork.40</t>
  </si>
  <si>
    <t>IBoolNetwork.41</t>
  </si>
  <si>
    <t>IBoolNetwork.42</t>
  </si>
  <si>
    <t>IBoolNetwork.43</t>
  </si>
  <si>
    <t>IBoolNetwork.44</t>
  </si>
  <si>
    <t>IBoolNetwork.45</t>
  </si>
  <si>
    <t>IBoolNetwork.46</t>
  </si>
  <si>
    <t>IBoolNetwork.47</t>
  </si>
  <si>
    <t>IBoolNetwork.48</t>
  </si>
  <si>
    <t>IBoolNetwork.49</t>
  </si>
  <si>
    <t>IBoolNetwork.50</t>
  </si>
  <si>
    <t>IBoolNetwork.51</t>
  </si>
  <si>
    <t>IBoolNetwork.52</t>
  </si>
  <si>
    <t>IBoolNetwork.53</t>
  </si>
  <si>
    <t>IBoolNetwork.54</t>
  </si>
  <si>
    <t>IBoolNetwork.55</t>
  </si>
  <si>
    <t>IBoolNetwork.56</t>
  </si>
  <si>
    <t>IBoolNetwork.57</t>
  </si>
  <si>
    <t>IBoolNetwork.58</t>
  </si>
  <si>
    <t>IBoolNetwork.59</t>
  </si>
  <si>
    <t>IBoolNetwork.60</t>
  </si>
  <si>
    <t>Sortie PLC configurée ds HW</t>
  </si>
  <si>
    <t>Int (16)</t>
  </si>
  <si>
    <t>ONumNetwork.01</t>
  </si>
  <si>
    <t>ONumNetwork.02</t>
  </si>
  <si>
    <t>INumNetwork.01</t>
  </si>
  <si>
    <t>Num01</t>
  </si>
  <si>
    <t>INumNetwork.02</t>
  </si>
  <si>
    <t>Spare_03</t>
  </si>
  <si>
    <t>INumNetwork.03</t>
  </si>
  <si>
    <t>INumNetwork.04</t>
  </si>
  <si>
    <t>INumNetwork.05</t>
  </si>
  <si>
    <t>INumNetwork.06</t>
  </si>
  <si>
    <t>INumNetwork.07</t>
  </si>
  <si>
    <t>INumNetwork.08</t>
  </si>
  <si>
    <t>INumNetwork.09</t>
  </si>
  <si>
    <t>INumNetwork.10</t>
  </si>
  <si>
    <t>INumNetwork.11</t>
  </si>
  <si>
    <t>INumNetwork.12</t>
  </si>
  <si>
    <t>INumNetwork.13</t>
  </si>
  <si>
    <t>INumNetwork.14</t>
  </si>
  <si>
    <t>INumNetwork.15</t>
  </si>
  <si>
    <t>INumNetwork.16</t>
  </si>
  <si>
    <t>Spare_04</t>
  </si>
  <si>
    <t>Spare_05</t>
  </si>
  <si>
    <t>Spare_06</t>
  </si>
  <si>
    <t>Spare_07</t>
  </si>
  <si>
    <t>Spare_08</t>
  </si>
  <si>
    <t>Spare_09</t>
  </si>
  <si>
    <t>Spare_10</t>
  </si>
  <si>
    <t>Spare_11</t>
  </si>
  <si>
    <t>Spare_12</t>
  </si>
  <si>
    <t>Spare_13</t>
  </si>
  <si>
    <t>Spare_14</t>
  </si>
  <si>
    <r>
      <t xml:space="preserve">1 Byte
</t>
    </r>
    <r>
      <rPr>
        <b/>
        <sz val="11"/>
        <color theme="1"/>
        <rFont val="Calibri"/>
        <family val="2"/>
        <scheme val="minor"/>
      </rPr>
      <t>[AB290]</t>
    </r>
  </si>
  <si>
    <t>Spare_15</t>
  </si>
  <si>
    <t>Spare_16</t>
  </si>
  <si>
    <t>ODataSystemNetwork.01</t>
  </si>
  <si>
    <t>Identity Code TM
Bits 0-19 little indian</t>
  </si>
  <si>
    <t>Identity Code OM
Bits 0-19 little indian</t>
  </si>
  <si>
    <t>ODataSystemNetwork.02</t>
  </si>
  <si>
    <r>
      <t xml:space="preserve">1 Byte
</t>
    </r>
    <r>
      <rPr>
        <b/>
        <sz val="11"/>
        <color theme="1"/>
        <rFont val="Calibri"/>
        <family val="2"/>
        <scheme val="minor"/>
      </rPr>
      <t>[EB260]</t>
    </r>
  </si>
  <si>
    <r>
      <t xml:space="preserve">1 Byte
</t>
    </r>
    <r>
      <rPr>
        <b/>
        <sz val="11"/>
        <color theme="1"/>
        <rFont val="Calibri"/>
        <family val="2"/>
        <scheme val="minor"/>
      </rPr>
      <t>[EB261]</t>
    </r>
  </si>
  <si>
    <r>
      <t xml:space="preserve">1 Byte
</t>
    </r>
    <r>
      <rPr>
        <b/>
        <sz val="11"/>
        <color theme="1"/>
        <rFont val="Calibri"/>
        <family val="2"/>
        <scheme val="minor"/>
      </rPr>
      <t>[EB262]</t>
    </r>
  </si>
  <si>
    <r>
      <t xml:space="preserve">1 Byte
</t>
    </r>
    <r>
      <rPr>
        <b/>
        <sz val="11"/>
        <color theme="1"/>
        <rFont val="Calibri"/>
        <family val="2"/>
        <scheme val="minor"/>
      </rPr>
      <t>[EB263]</t>
    </r>
  </si>
  <si>
    <r>
      <t xml:space="preserve">1er Word
</t>
    </r>
    <r>
      <rPr>
        <b/>
        <sz val="11"/>
        <color rgb="FFFF0000"/>
        <rFont val="Calibri"/>
        <family val="2"/>
        <scheme val="minor"/>
      </rPr>
      <t>[EW260]</t>
    </r>
  </si>
  <si>
    <r>
      <t xml:space="preserve">2ème Word
</t>
    </r>
    <r>
      <rPr>
        <b/>
        <sz val="11"/>
        <color rgb="FFFF0000"/>
        <rFont val="Calibri"/>
        <family val="2"/>
        <scheme val="minor"/>
      </rPr>
      <t>[EW262]</t>
    </r>
  </si>
  <si>
    <r>
      <t xml:space="preserve">1er Dword
</t>
    </r>
    <r>
      <rPr>
        <b/>
        <sz val="11"/>
        <color theme="0"/>
        <rFont val="Calibri"/>
        <family val="2"/>
        <scheme val="minor"/>
      </rPr>
      <t>[ED260]</t>
    </r>
  </si>
  <si>
    <t>AXANA1 - SLEWING</t>
  </si>
  <si>
    <t>AXANA2 - OUTBOARD</t>
  </si>
  <si>
    <t>ONumNetwork.03</t>
  </si>
  <si>
    <t>ONumNetwork.04</t>
  </si>
  <si>
    <t>AXANA4 - INBOARD</t>
  </si>
  <si>
    <t>ONumNetwork.05</t>
  </si>
  <si>
    <t>ONumNetwork.06</t>
  </si>
  <si>
    <t>AXANA3 - COUPLER</t>
  </si>
  <si>
    <t>ONumNetwork.07</t>
  </si>
  <si>
    <t>COMMUTATEUR_12POSITIONS_1</t>
  </si>
  <si>
    <t>ONumNetwork.08</t>
  </si>
  <si>
    <t>ONumNetwork.09</t>
  </si>
  <si>
    <t>SPARE_09</t>
  </si>
  <si>
    <t>SPARE_10</t>
  </si>
  <si>
    <t>ONumNetwork.10</t>
  </si>
  <si>
    <t>SPARE_11</t>
  </si>
  <si>
    <t>ONumNetwork.11</t>
  </si>
  <si>
    <t>SPARE_12</t>
  </si>
  <si>
    <t>ONumNetwork.12</t>
  </si>
  <si>
    <t>SPARE_13</t>
  </si>
  <si>
    <t>ONumNetwork.13</t>
  </si>
  <si>
    <t>SPARE_14</t>
  </si>
  <si>
    <t>ONumNetwork.14</t>
  </si>
  <si>
    <t>SPARE_15</t>
  </si>
  <si>
    <t>ONumNetwork.15</t>
  </si>
  <si>
    <t>SPARE_16</t>
  </si>
  <si>
    <t>ONumNetwork.16</t>
  </si>
  <si>
    <t>State TM / 0 safety / 1 in operation</t>
  </si>
  <si>
    <t>OBoolAlmStat.01</t>
  </si>
  <si>
    <t>OBoolAlmStat.02</t>
  </si>
  <si>
    <t>OBoolAlmStat.03</t>
  </si>
  <si>
    <t>OBoolAlmStat.04</t>
  </si>
  <si>
    <t>OBoolAlmStat.05</t>
  </si>
  <si>
    <t>OBoolAlmStat.06</t>
  </si>
  <si>
    <t>OBoolAlmStat.07</t>
  </si>
  <si>
    <t>OBoolAlmStat.08</t>
  </si>
  <si>
    <t>Safety stop request</t>
  </si>
  <si>
    <t>Presence infrared</t>
  </si>
  <si>
    <t>Boolean system at 1Hz</t>
  </si>
  <si>
    <t>Presence OM on std charger</t>
  </si>
  <si>
    <t>Presence radio reception</t>
  </si>
  <si>
    <t>Passive shutdown</t>
  </si>
  <si>
    <t>Pre-alarm deadman</t>
  </si>
  <si>
    <t>Pre-alarm standby</t>
  </si>
  <si>
    <t>OBoolAlmStat.09</t>
  </si>
  <si>
    <t>OBoolAlmStat.10</t>
  </si>
  <si>
    <t>OBoolAlmStat.11</t>
  </si>
  <si>
    <t>OBoolAlmStat.12</t>
  </si>
  <si>
    <t>OBoolAlmStat.13</t>
  </si>
  <si>
    <t>OBoolAlmStat.14</t>
  </si>
  <si>
    <t>OBoolAlmStat.15</t>
  </si>
  <si>
    <t>OBoolAlmStat.16</t>
  </si>
  <si>
    <t>OBoolAlmStat.17</t>
  </si>
  <si>
    <t>OBoolAlmStat.18</t>
  </si>
  <si>
    <t>OBoolAlmStat.19</t>
  </si>
  <si>
    <t>OBoolAlmStat.20</t>
  </si>
  <si>
    <t>OBoolAlmStat.21</t>
  </si>
  <si>
    <t>OBoolAlmStat.22</t>
  </si>
  <si>
    <t>OBoolAlmStat.23</t>
  </si>
  <si>
    <t>OBoolAlmStat.24</t>
  </si>
  <si>
    <t>OBoolAlmStat.25</t>
  </si>
  <si>
    <t>OBoolAlmStat.26</t>
  </si>
  <si>
    <t>OBoolAlmStat.27</t>
  </si>
  <si>
    <t>OBoolAlmStat.28</t>
  </si>
  <si>
    <t>OBoolAlmStat.29</t>
  </si>
  <si>
    <t>OBoolAlmStat.30</t>
  </si>
  <si>
    <t>OBoolAlmStat.31</t>
  </si>
  <si>
    <t>OBoolAlmStat.32</t>
  </si>
  <si>
    <t>Date last event log</t>
  </si>
  <si>
    <t>IAlmStat.01</t>
  </si>
  <si>
    <t>IAlmStat.02</t>
  </si>
  <si>
    <t>Last event code</t>
  </si>
  <si>
    <t>NOMBER OF CURRENT
OPERATING MODE</t>
  </si>
  <si>
    <t>InInfo.01</t>
  </si>
  <si>
    <t>Int
or
Real (32)??</t>
  </si>
  <si>
    <t>Int
or
Real
(32)??</t>
  </si>
  <si>
    <t>CURRENT RATIO CHANNEL</t>
  </si>
  <si>
    <t>InInfo.02</t>
  </si>
  <si>
    <t>InInfo.03</t>
  </si>
  <si>
    <t>RADIO LINK QUALITY (%)</t>
  </si>
  <si>
    <t>²</t>
  </si>
  <si>
    <t>InInfo.04</t>
  </si>
  <si>
    <t>OM BATTERY CHARGE LEVEL (%)
(0% 10% 25% 50% 75% 100%)</t>
  </si>
  <si>
    <t>SIEMENS
CONDUCTIX</t>
  </si>
  <si>
    <t>free</t>
  </si>
  <si>
    <t>N°</t>
  </si>
  <si>
    <t>IBoolNetwork.61</t>
  </si>
  <si>
    <t>IBoolNetwork.62</t>
  </si>
  <si>
    <t>IBoolNetwork.63</t>
  </si>
  <si>
    <t>Valeurs:</t>
  </si>
  <si>
    <t>Mouvement de Slewing à gauche</t>
  </si>
  <si>
    <t>Mouvement de Slewing à droite</t>
  </si>
  <si>
    <t>Aucun mouvement</t>
  </si>
  <si>
    <t>Ordre de fermeture du coupleur</t>
  </si>
  <si>
    <t>Ordre d'ouverture du coupleur</t>
  </si>
  <si>
    <t>Bras nr</t>
  </si>
  <si>
    <t>sélectionné</t>
  </si>
  <si>
    <t>Mouvement d'Outboard OUT</t>
  </si>
  <si>
    <t>Mouvement d'Outboard IN</t>
  </si>
  <si>
    <t>Retour de valeur dans PLC:</t>
  </si>
  <si>
    <t>ok</t>
  </si>
  <si>
    <t xml:space="preserve">Valeurs: </t>
  </si>
  <si>
    <t>de 0 à 100%</t>
  </si>
  <si>
    <t>Valeur du canal de communication:</t>
  </si>
  <si>
    <t>(actuellement)</t>
  </si>
  <si>
    <t>N° de référence / Description</t>
  </si>
  <si>
    <t>Base Unit:</t>
  </si>
  <si>
    <t>Nemo - CompactCom 40 DP</t>
  </si>
  <si>
    <t>Emplac.</t>
  </si>
  <si>
    <t>Identification DP</t>
  </si>
  <si>
    <t>Identity Code TM (1*UINT32)</t>
  </si>
  <si>
    <t>Identity Code OM (1*UINT32)</t>
  </si>
  <si>
    <t>Alarms and status (2*UINT16)</t>
  </si>
  <si>
    <t>Last Event (2*UINT32)</t>
  </si>
  <si>
    <t>Info (4*UINT16)</t>
  </si>
  <si>
    <t>OBoolNetwork 1..64 (4*UINT)</t>
  </si>
  <si>
    <t>ONumNetwork 1..16 (16*SINT)</t>
  </si>
  <si>
    <t>OSPY 1..8 (8*SINT16)</t>
  </si>
  <si>
    <t>IBoolNetwork 1..64 (4*UINT16)</t>
  </si>
  <si>
    <t>INumNetwork 1..16 (16*SINT16)</t>
  </si>
  <si>
    <t>IWHC 1..2 (2*UINT32)</t>
  </si>
  <si>
    <t>ISPY 1..2 (2*SINT)</t>
  </si>
  <si>
    <t>Longueur entrée</t>
  </si>
  <si>
    <t>Longueur sortie</t>
  </si>
  <si>
    <t>Adr. Déb</t>
  </si>
  <si>
    <t>Adr. Fin</t>
  </si>
  <si>
    <t>E</t>
  </si>
  <si>
    <t>.0</t>
  </si>
  <si>
    <t>.1</t>
  </si>
  <si>
    <t>.2</t>
  </si>
  <si>
    <t>.3</t>
  </si>
  <si>
    <t>.4</t>
  </si>
  <si>
    <t>.5</t>
  </si>
  <si>
    <t>.6</t>
  </si>
  <si>
    <t>.7</t>
  </si>
  <si>
    <t>A</t>
  </si>
  <si>
    <t xml:space="preserve">1er Word
</t>
  </si>
  <si>
    <t xml:space="preserve">1er
Word
</t>
  </si>
  <si>
    <t>[AW</t>
  </si>
  <si>
    <t>]</t>
  </si>
  <si>
    <t xml:space="preserve">3ème Word
</t>
  </si>
  <si>
    <t xml:space="preserve">3ème
Word
</t>
  </si>
  <si>
    <t xml:space="preserve">4ème Word
</t>
  </si>
  <si>
    <t xml:space="preserve">4ème
Word
</t>
  </si>
  <si>
    <t>4ème
Word</t>
  </si>
  <si>
    <t>3ème
Word</t>
  </si>
  <si>
    <t>2ème
Word</t>
  </si>
  <si>
    <t>1er
Word</t>
  </si>
  <si>
    <t xml:space="preserve">1 Byte
</t>
  </si>
  <si>
    <t>[AB</t>
  </si>
  <si>
    <t xml:space="preserve">
</t>
  </si>
  <si>
    <t>1 Byte</t>
  </si>
  <si>
    <t>[EW</t>
  </si>
  <si>
    <t>[EB</t>
  </si>
  <si>
    <t xml:space="preserve">2ème Word
</t>
  </si>
  <si>
    <t xml:space="preserve">5ème Word
</t>
  </si>
  <si>
    <t xml:space="preserve">6ème Word
</t>
  </si>
  <si>
    <t xml:space="preserve">7ème Word
</t>
  </si>
  <si>
    <t xml:space="preserve">8ème Word
</t>
  </si>
  <si>
    <t xml:space="preserve">9ème Word
</t>
  </si>
  <si>
    <t xml:space="preserve">10ème Word
</t>
  </si>
  <si>
    <t xml:space="preserve">11ème Word
</t>
  </si>
  <si>
    <t xml:space="preserve">12ème Word
</t>
  </si>
  <si>
    <t xml:space="preserve">13ème Word
</t>
  </si>
  <si>
    <t xml:space="preserve">14ème Word
</t>
  </si>
  <si>
    <t xml:space="preserve">15ème Word
</t>
  </si>
  <si>
    <t xml:space="preserve">16ème Word
</t>
  </si>
  <si>
    <t xml:space="preserve">2eme Word
</t>
  </si>
  <si>
    <t xml:space="preserve">3eme Word
</t>
  </si>
  <si>
    <t xml:space="preserve">4eme Word
</t>
  </si>
  <si>
    <t xml:space="preserve">1er Dword
</t>
  </si>
  <si>
    <t>[ED</t>
  </si>
  <si>
    <t xml:space="preserve">2eme Dword
</t>
  </si>
  <si>
    <t>Emetteur:</t>
  </si>
  <si>
    <t>MOKA</t>
  </si>
  <si>
    <t>NEMO - CompactCom 40 DP</t>
  </si>
  <si>
    <t>réf:</t>
  </si>
  <si>
    <t>MM20037</t>
  </si>
  <si>
    <t>MN10003</t>
  </si>
  <si>
    <t>190818001E1</t>
  </si>
  <si>
    <t>190818001R1</t>
  </si>
  <si>
    <t>A1</t>
  </si>
  <si>
    <t>A3</t>
  </si>
  <si>
    <t>Arm's selector</t>
  </si>
  <si>
    <t>(10 positions)</t>
  </si>
  <si>
    <t>A6</t>
  </si>
  <si>
    <t>Slow speed / High speed</t>
  </si>
  <si>
    <t>Alarms &amp; Status</t>
  </si>
  <si>
    <t>Last event</t>
  </si>
  <si>
    <t>Presence alarm on MO</t>
  </si>
  <si>
    <t>A1 - Pos01 : A1 - Déverrouillage</t>
  </si>
  <si>
    <t>A1 - Pos02 : A1 - Vérrouillage</t>
  </si>
  <si>
    <t>A3 - Pos01 : A3 - Open ERS VALVE</t>
  </si>
  <si>
    <t>A3 - Pos02 : A3 - Close ERS VALVE</t>
  </si>
  <si>
    <t>A6 - Pos01 : A6 - PV</t>
  </si>
  <si>
    <t>A6 - Pos02 : A6 - GV</t>
  </si>
  <si>
    <t xml:space="preserve"> </t>
  </si>
  <si>
    <t>Mouvement d'Inboard FORWARD</t>
  </si>
  <si>
    <t>Mouvement d'Inboard BACK</t>
  </si>
  <si>
    <t>AXIS3 - Pos-01 : AXANA3 - CLOSE COUPLER</t>
  </si>
  <si>
    <t>AXIS3 - Pos01 : AXANA3 - OPEN COUPLER</t>
  </si>
  <si>
    <t>FMC_REMAN_V5_0_JAY</t>
  </si>
  <si>
    <t>IWHC.8</t>
  </si>
  <si>
    <t>IWHC.9</t>
  </si>
  <si>
    <t>IWHC.10</t>
  </si>
  <si>
    <t>IWHC.11</t>
  </si>
  <si>
    <t>IWHC.12</t>
  </si>
  <si>
    <t>IWHC.13</t>
  </si>
  <si>
    <t>IWHC.14</t>
  </si>
  <si>
    <t>IWHC.15</t>
  </si>
  <si>
    <t>IWHC.0</t>
  </si>
  <si>
    <t>IWHC.1</t>
  </si>
  <si>
    <t>IWHC.2</t>
  </si>
  <si>
    <t>IWHC.3</t>
  </si>
  <si>
    <t>IWHC.4</t>
  </si>
  <si>
    <t>IWHC.5</t>
  </si>
  <si>
    <t>IWHC.6</t>
  </si>
  <si>
    <t>IWHC.7</t>
  </si>
  <si>
    <t>IWHC.24</t>
  </si>
  <si>
    <t>IWHC.25</t>
  </si>
  <si>
    <t>IWHC.26</t>
  </si>
  <si>
    <t>IWHC.27</t>
  </si>
  <si>
    <t>IWHC.28</t>
  </si>
  <si>
    <t>IWHC.29</t>
  </si>
  <si>
    <t>IWHC.30</t>
  </si>
  <si>
    <t>IWHC.31</t>
  </si>
  <si>
    <t>IWHC.16</t>
  </si>
  <si>
    <t>IWHC.17</t>
  </si>
  <si>
    <t>IWHC.18</t>
  </si>
  <si>
    <t>IWHC.19</t>
  </si>
  <si>
    <t>IWHC.20</t>
  </si>
  <si>
    <t>IWHC.21</t>
  </si>
  <si>
    <t>IWHC.22</t>
  </si>
  <si>
    <t>IWHC.23</t>
  </si>
  <si>
    <t>IWHC.40</t>
  </si>
  <si>
    <t>IWHC.41</t>
  </si>
  <si>
    <t>IWHC.42</t>
  </si>
  <si>
    <t>IWHC.43</t>
  </si>
  <si>
    <t>IWHC.44</t>
  </si>
  <si>
    <t>IWHC.45</t>
  </si>
  <si>
    <t>IWHC.46</t>
  </si>
  <si>
    <t>IWHC.47</t>
  </si>
  <si>
    <t>IWHC.32</t>
  </si>
  <si>
    <t>IWHC.33</t>
  </si>
  <si>
    <t>IWHC.34</t>
  </si>
  <si>
    <t>IWHC.35</t>
  </si>
  <si>
    <t>IWHC.36</t>
  </si>
  <si>
    <t>IWHC.37</t>
  </si>
  <si>
    <t>IWHC.38</t>
  </si>
  <si>
    <t>IWHC.39</t>
  </si>
  <si>
    <t>IWHC.56</t>
  </si>
  <si>
    <t>IWHC.57</t>
  </si>
  <si>
    <t>IWHC.58</t>
  </si>
  <si>
    <t>IWHC.59</t>
  </si>
  <si>
    <t>IWHC.60</t>
  </si>
  <si>
    <t>IWHC.61</t>
  </si>
  <si>
    <t>IWHC.62</t>
  </si>
  <si>
    <t>IWHC.63</t>
  </si>
  <si>
    <t>IWHC.48</t>
  </si>
  <si>
    <t>IWHC.49</t>
  </si>
  <si>
    <t>IWHC.50</t>
  </si>
  <si>
    <t>IWHC.51</t>
  </si>
  <si>
    <t>IWHC.52</t>
  </si>
  <si>
    <t>IWHC.53</t>
  </si>
  <si>
    <t>IWHC.54</t>
  </si>
  <si>
    <t>IWHC.55</t>
  </si>
  <si>
    <t>b31</t>
  </si>
  <si>
    <t>b30</t>
  </si>
  <si>
    <t>b29</t>
  </si>
  <si>
    <t>b28</t>
  </si>
  <si>
    <t>b27</t>
  </si>
  <si>
    <t>b26</t>
  </si>
  <si>
    <t>b25</t>
  </si>
  <si>
    <t>b24</t>
  </si>
  <si>
    <t>b23</t>
  </si>
  <si>
    <t>b22</t>
  </si>
  <si>
    <t>b21</t>
  </si>
  <si>
    <t>b20</t>
  </si>
  <si>
    <t>b19</t>
  </si>
  <si>
    <t>b18</t>
  </si>
  <si>
    <t>b17</t>
  </si>
  <si>
    <t>b16</t>
  </si>
  <si>
    <t>b15</t>
  </si>
  <si>
    <t>b14</t>
  </si>
  <si>
    <t>b13</t>
  </si>
  <si>
    <t>b12</t>
  </si>
  <si>
    <t>b11</t>
  </si>
  <si>
    <t>b10</t>
  </si>
  <si>
    <t>b9</t>
  </si>
  <si>
    <t>b8</t>
  </si>
  <si>
    <t xml:space="preserve">b7 </t>
  </si>
  <si>
    <t>b6</t>
  </si>
  <si>
    <t>b5</t>
  </si>
  <si>
    <t>b4</t>
  </si>
  <si>
    <t>b3</t>
  </si>
  <si>
    <t>b2</t>
  </si>
  <si>
    <t>b1</t>
  </si>
  <si>
    <t>b0</t>
  </si>
  <si>
    <t>AW</t>
  </si>
  <si>
    <t>Adressages pour chaque image WHC  à programmer dans le PLC:</t>
  </si>
  <si>
    <t>Ce que nous voulons obtenir sur notre écran radio:</t>
  </si>
  <si>
    <r>
      <t xml:space="preserve">appel de l'image </t>
    </r>
    <r>
      <rPr>
        <b/>
        <sz val="12"/>
        <color theme="1"/>
        <rFont val="Calibri"/>
        <family val="2"/>
        <scheme val="minor"/>
      </rPr>
      <t>B1</t>
    </r>
    <r>
      <rPr>
        <sz val="12"/>
        <color theme="1"/>
        <rFont val="Calibri"/>
        <family val="2"/>
        <scheme val="minor"/>
      </rPr>
      <t xml:space="preserve"> en:</t>
    </r>
  </si>
  <si>
    <t>$11</t>
  </si>
  <si>
    <r>
      <t xml:space="preserve">appel de l'image </t>
    </r>
    <r>
      <rPr>
        <b/>
        <sz val="12"/>
        <color theme="1"/>
        <rFont val="Calibri"/>
        <family val="2"/>
        <scheme val="minor"/>
      </rPr>
      <t>B6</t>
    </r>
    <r>
      <rPr>
        <sz val="12"/>
        <color theme="1"/>
        <rFont val="Calibri"/>
        <family val="2"/>
        <scheme val="minor"/>
      </rPr>
      <t xml:space="preserve"> en:</t>
    </r>
  </si>
  <si>
    <t>$1B</t>
  </si>
  <si>
    <r>
      <t xml:space="preserve">appel de l'image </t>
    </r>
    <r>
      <rPr>
        <b/>
        <sz val="12"/>
        <color theme="1"/>
        <rFont val="Calibri"/>
        <family val="2"/>
        <scheme val="minor"/>
      </rPr>
      <t>B2</t>
    </r>
    <r>
      <rPr>
        <sz val="12"/>
        <color theme="1"/>
        <rFont val="Calibri"/>
        <family val="2"/>
        <scheme val="minor"/>
      </rPr>
      <t xml:space="preserve"> en:</t>
    </r>
  </si>
  <si>
    <t>$31</t>
  </si>
  <si>
    <r>
      <t xml:space="preserve">appel de l'image </t>
    </r>
    <r>
      <rPr>
        <b/>
        <sz val="12"/>
        <color theme="1"/>
        <rFont val="Calibri"/>
        <family val="2"/>
        <scheme val="minor"/>
      </rPr>
      <t>B7</t>
    </r>
    <r>
      <rPr>
        <sz val="12"/>
        <color theme="1"/>
        <rFont val="Calibri"/>
        <family val="2"/>
        <scheme val="minor"/>
      </rPr>
      <t xml:space="preserve"> en:</t>
    </r>
  </si>
  <si>
    <t>$3B</t>
  </si>
  <si>
    <r>
      <t xml:space="preserve">appel de l'image </t>
    </r>
    <r>
      <rPr>
        <b/>
        <sz val="12"/>
        <color theme="1"/>
        <rFont val="Calibri"/>
        <family val="2"/>
        <scheme val="minor"/>
      </rPr>
      <t>B3</t>
    </r>
    <r>
      <rPr>
        <sz val="12"/>
        <color theme="1"/>
        <rFont val="Calibri"/>
        <family val="2"/>
        <scheme val="minor"/>
      </rPr>
      <t xml:space="preserve"> en:</t>
    </r>
  </si>
  <si>
    <t>$51</t>
  </si>
  <si>
    <r>
      <t xml:space="preserve">appel de l'image </t>
    </r>
    <r>
      <rPr>
        <b/>
        <sz val="12"/>
        <color theme="1"/>
        <rFont val="Calibri"/>
        <family val="2"/>
        <scheme val="minor"/>
      </rPr>
      <t>B8</t>
    </r>
    <r>
      <rPr>
        <sz val="12"/>
        <color theme="1"/>
        <rFont val="Calibri"/>
        <family val="2"/>
        <scheme val="minor"/>
      </rPr>
      <t xml:space="preserve"> en:</t>
    </r>
  </si>
  <si>
    <t>$5B</t>
  </si>
  <si>
    <r>
      <t xml:space="preserve">appel de l'image </t>
    </r>
    <r>
      <rPr>
        <b/>
        <sz val="12"/>
        <color theme="1"/>
        <rFont val="Calibri"/>
        <family val="2"/>
        <scheme val="minor"/>
      </rPr>
      <t>B4</t>
    </r>
    <r>
      <rPr>
        <sz val="12"/>
        <color theme="1"/>
        <rFont val="Calibri"/>
        <family val="2"/>
        <scheme val="minor"/>
      </rPr>
      <t xml:space="preserve"> en:</t>
    </r>
  </si>
  <si>
    <t>$71</t>
  </si>
  <si>
    <r>
      <t xml:space="preserve">appel de l'image </t>
    </r>
    <r>
      <rPr>
        <b/>
        <sz val="12"/>
        <color theme="1"/>
        <rFont val="Calibri"/>
        <family val="2"/>
        <scheme val="minor"/>
      </rPr>
      <t>B9</t>
    </r>
    <r>
      <rPr>
        <sz val="12"/>
        <color theme="1"/>
        <rFont val="Calibri"/>
        <family val="2"/>
        <scheme val="minor"/>
      </rPr>
      <t xml:space="preserve"> en:</t>
    </r>
  </si>
  <si>
    <t>$7B</t>
  </si>
  <si>
    <r>
      <t xml:space="preserve">appel de l'image </t>
    </r>
    <r>
      <rPr>
        <b/>
        <sz val="12"/>
        <color theme="1"/>
        <rFont val="Calibri"/>
        <family val="2"/>
        <scheme val="minor"/>
      </rPr>
      <t>B5</t>
    </r>
    <r>
      <rPr>
        <sz val="12"/>
        <color theme="1"/>
        <rFont val="Calibri"/>
        <family val="2"/>
        <scheme val="minor"/>
      </rPr>
      <t xml:space="preserve"> en:</t>
    </r>
  </si>
  <si>
    <t>$91</t>
  </si>
  <si>
    <r>
      <t xml:space="preserve">appel de l'image </t>
    </r>
    <r>
      <rPr>
        <b/>
        <sz val="12"/>
        <color theme="1"/>
        <rFont val="Calibri"/>
        <family val="2"/>
        <scheme val="minor"/>
      </rPr>
      <t>B10</t>
    </r>
    <r>
      <rPr>
        <sz val="12"/>
        <color theme="1"/>
        <rFont val="Calibri"/>
        <family val="2"/>
        <scheme val="minor"/>
      </rPr>
      <t xml:space="preserve"> en:</t>
    </r>
  </si>
  <si>
    <t>$9B</t>
  </si>
  <si>
    <t>rappel:</t>
  </si>
  <si>
    <t>2^3</t>
  </si>
  <si>
    <t>2^2</t>
  </si>
  <si>
    <t>2^1</t>
  </si>
  <si>
    <t>2^0</t>
  </si>
  <si>
    <t>?</t>
  </si>
  <si>
    <t>Lignes de code dans programme PLC:</t>
  </si>
  <si>
    <t>Affichage sur l'écran de la radio JAY type MOKA:</t>
  </si>
  <si>
    <t>A METTRE A JOUR / IMAGE</t>
  </si>
  <si>
    <r>
      <t xml:space="preserve">Adresse </t>
    </r>
    <r>
      <rPr>
        <b/>
        <u/>
        <sz val="12"/>
        <color theme="1"/>
        <rFont val="Calibri"/>
        <family val="2"/>
        <scheme val="minor"/>
      </rPr>
      <t>[$0000]</t>
    </r>
    <r>
      <rPr>
        <u/>
        <sz val="12"/>
        <color theme="1"/>
        <rFont val="Calibri"/>
        <family val="2"/>
        <scheme val="minor"/>
      </rPr>
      <t xml:space="preserve">pour afficher l'image </t>
    </r>
    <r>
      <rPr>
        <b/>
        <u/>
        <sz val="12"/>
        <color theme="1"/>
        <rFont val="Calibri"/>
        <family val="2"/>
        <scheme val="minor"/>
      </rPr>
      <t>[B1]</t>
    </r>
    <r>
      <rPr>
        <u/>
        <sz val="12"/>
        <color theme="1"/>
        <rFont val="Calibri"/>
        <family val="2"/>
        <scheme val="minor"/>
      </rPr>
      <t xml:space="preserve"> en </t>
    </r>
    <r>
      <rPr>
        <b/>
        <u/>
        <sz val="12"/>
        <color theme="1"/>
        <rFont val="Calibri"/>
        <family val="2"/>
        <scheme val="minor"/>
      </rPr>
      <t>[$11]</t>
    </r>
    <r>
      <rPr>
        <u/>
        <sz val="12"/>
        <color theme="1"/>
        <rFont val="Calibri"/>
        <family val="2"/>
        <scheme val="minor"/>
      </rPr>
      <t>:</t>
    </r>
  </si>
  <si>
    <r>
      <t xml:space="preserve">Adresse </t>
    </r>
    <r>
      <rPr>
        <b/>
        <u/>
        <sz val="12"/>
        <color theme="1"/>
        <rFont val="Calibri"/>
        <family val="2"/>
        <scheme val="minor"/>
      </rPr>
      <t>[$0001]</t>
    </r>
    <r>
      <rPr>
        <u/>
        <sz val="12"/>
        <color theme="1"/>
        <rFont val="Calibri"/>
        <family val="2"/>
        <scheme val="minor"/>
      </rPr>
      <t xml:space="preserve">pour afficher l'image </t>
    </r>
    <r>
      <rPr>
        <b/>
        <u/>
        <sz val="12"/>
        <color theme="1"/>
        <rFont val="Calibri"/>
        <family val="2"/>
        <scheme val="minor"/>
      </rPr>
      <t>[B1]</t>
    </r>
    <r>
      <rPr>
        <u/>
        <sz val="12"/>
        <color theme="1"/>
        <rFont val="Calibri"/>
        <family val="2"/>
        <scheme val="minor"/>
      </rPr>
      <t xml:space="preserve"> en </t>
    </r>
    <r>
      <rPr>
        <b/>
        <u/>
        <sz val="12"/>
        <color theme="1"/>
        <rFont val="Calibri"/>
        <family val="2"/>
        <scheme val="minor"/>
      </rPr>
      <t>[$11]</t>
    </r>
    <r>
      <rPr>
        <u/>
        <sz val="12"/>
        <color theme="1"/>
        <rFont val="Calibri"/>
        <family val="2"/>
        <scheme val="minor"/>
      </rPr>
      <t>:</t>
    </r>
  </si>
  <si>
    <r>
      <t xml:space="preserve">Adresse </t>
    </r>
    <r>
      <rPr>
        <b/>
        <u/>
        <sz val="12"/>
        <color theme="1"/>
        <rFont val="Calibri"/>
        <family val="2"/>
        <scheme val="minor"/>
      </rPr>
      <t>[$0002]</t>
    </r>
    <r>
      <rPr>
        <u/>
        <sz val="12"/>
        <color theme="1"/>
        <rFont val="Calibri"/>
        <family val="2"/>
        <scheme val="minor"/>
      </rPr>
      <t xml:space="preserve">pour afficher l'image </t>
    </r>
    <r>
      <rPr>
        <b/>
        <u/>
        <sz val="12"/>
        <color theme="1"/>
        <rFont val="Calibri"/>
        <family val="2"/>
        <scheme val="minor"/>
      </rPr>
      <t>[B1]</t>
    </r>
    <r>
      <rPr>
        <u/>
        <sz val="12"/>
        <color theme="1"/>
        <rFont val="Calibri"/>
        <family val="2"/>
        <scheme val="minor"/>
      </rPr>
      <t xml:space="preserve"> en </t>
    </r>
    <r>
      <rPr>
        <b/>
        <u/>
        <sz val="12"/>
        <color theme="1"/>
        <rFont val="Calibri"/>
        <family val="2"/>
        <scheme val="minor"/>
      </rPr>
      <t>[$11]</t>
    </r>
    <r>
      <rPr>
        <u/>
        <sz val="12"/>
        <color theme="1"/>
        <rFont val="Calibri"/>
        <family val="2"/>
        <scheme val="minor"/>
      </rPr>
      <t>:</t>
    </r>
  </si>
  <si>
    <t>A8</t>
  </si>
  <si>
    <t>Start / Stop pump</t>
  </si>
  <si>
    <t>Lock / Unlock command</t>
  </si>
  <si>
    <t>Open / Close ERS</t>
  </si>
  <si>
    <t>A12</t>
  </si>
  <si>
    <t>AXIS1</t>
  </si>
  <si>
    <t>AXIS2</t>
  </si>
  <si>
    <t>AXIS3</t>
  </si>
  <si>
    <t>AXIS4</t>
  </si>
  <si>
    <t>AXANA1 - Joystick for Slewing</t>
  </si>
  <si>
    <t>AXANA2 - Joystick for Outboard</t>
  </si>
  <si>
    <t>AXANA3 - Joystick for Coupler</t>
  </si>
  <si>
    <t>AXANA4 - Joystick for Inboard</t>
  </si>
  <si>
    <t>T.EN layout for project</t>
  </si>
  <si>
    <t>Last event Date (for log file)</t>
  </si>
  <si>
    <t>Unique Identity Code for the Receiver</t>
  </si>
  <si>
    <t>Unique Identity Code for Transmitter</t>
  </si>
  <si>
    <t>FMC_REMAN_V5_3_JAY</t>
  </si>
  <si>
    <t>Transmitter infos</t>
  </si>
  <si>
    <t>A8 - Pos01 : A8 - START PUMP</t>
  </si>
  <si>
    <t>A8 - Pos02 : A8 - STOP PUMP</t>
  </si>
  <si>
    <t>FPI199FU_ProfibusDP(WHC_V2)</t>
  </si>
  <si>
    <t>Retour d'information sur état pompe hydraulique</t>
  </si>
  <si>
    <t>Stop pompe</t>
  </si>
  <si>
    <t>Marche pompe</t>
  </si>
  <si>
    <t>Num02</t>
  </si>
  <si>
    <t>F4 - Pos01 : F4-CLOSE COUPLER</t>
  </si>
  <si>
    <t>Pop-Up Alarm 01 : STOP PUMP</t>
  </si>
  <si>
    <t>Pop-Up Alarm 02 : START PUMP</t>
  </si>
  <si>
    <t>Pop-Up Alarm 03 :  PUMP FAULT</t>
  </si>
  <si>
    <t>Pop-Up Alarm 04 : OIL TEMP. FAULT</t>
  </si>
  <si>
    <t>Pop-Up Alarm 04 : OIL LEVEL FAULT</t>
  </si>
  <si>
    <t>Pop-Up Alarm 05 : PROX. SWITCH FAULT</t>
  </si>
  <si>
    <t>M1154.0</t>
  </si>
  <si>
    <t>M1154.1</t>
  </si>
  <si>
    <t>M1154.2</t>
  </si>
  <si>
    <t>M1154.3</t>
  </si>
  <si>
    <t>M1154.4</t>
  </si>
  <si>
    <t>M1154.5</t>
  </si>
  <si>
    <t>M1154.6</t>
  </si>
  <si>
    <t>M1154.7</t>
  </si>
  <si>
    <t>M1155.0</t>
  </si>
  <si>
    <t>M1155.1</t>
  </si>
  <si>
    <t>M1155.2</t>
  </si>
  <si>
    <t>M1155.3</t>
  </si>
  <si>
    <t>M1155.4</t>
  </si>
  <si>
    <t>M1155.5</t>
  </si>
  <si>
    <t>M1155.6</t>
  </si>
  <si>
    <t>M1155.7</t>
  </si>
  <si>
    <t>Pop-Up Alarm 06 : PLC FAULT</t>
  </si>
  <si>
    <t>Défaut pompe</t>
  </si>
  <si>
    <t>Défaut température huile</t>
  </si>
  <si>
    <t>Défaut niveau huile</t>
  </si>
  <si>
    <t>Défaut capteur proximité</t>
  </si>
  <si>
    <t>Défaut PLC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</si>
</sst>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 tint="-4.9989318521683403E-2"/>
      <name val="Calibri"/>
      <family val="2"/>
      <scheme val="minor"/>
    </font>
    <font>
      <sz val="11"/>
      <color theme="0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11"/>
      <color theme="5" tint="-0.249977111117893"/>
      <name val="Calibri"/>
      <family val="2"/>
      <scheme val="minor"/>
    </font>
    <font>
      <i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u/>
      <sz val="12"/>
      <color theme="1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u/>
      <sz val="11"/>
      <color theme="0"/>
      <name val="Calibri"/>
      <family val="2"/>
      <scheme val="minor"/>
    </font>
    <font>
      <u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1" tint="4.9989318521683403E-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3" tint="-0.249977111117893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307">
    <xf numFmtId="0" fontId="0" fillId="0" borderId="0" xfId="0"/>
    <xf numFmtId="0" fontId="1" fillId="2" borderId="0" xfId="0" applyFont="1" applyFill="1"/>
    <xf numFmtId="0" fontId="0" fillId="2" borderId="0" xfId="0" applyFill="1"/>
    <xf numFmtId="0" fontId="1" fillId="0" borderId="0" xfId="0" applyFont="1"/>
    <xf numFmtId="0" fontId="2" fillId="0" borderId="0" xfId="0" applyFont="1"/>
    <xf numFmtId="1" fontId="1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0" fillId="5" borderId="0" xfId="0" applyFill="1"/>
    <xf numFmtId="0" fontId="0" fillId="8" borderId="0" xfId="0" applyFill="1"/>
    <xf numFmtId="0" fontId="0" fillId="10" borderId="0" xfId="0" applyFill="1"/>
    <xf numFmtId="0" fontId="0" fillId="10" borderId="0" xfId="0" applyFill="1" applyAlignment="1">
      <alignment horizontal="center"/>
    </xf>
    <xf numFmtId="0" fontId="0" fillId="10" borderId="0" xfId="0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0" fillId="11" borderId="0" xfId="0" applyFill="1" applyAlignment="1">
      <alignment horizontal="center"/>
    </xf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0" fillId="20" borderId="0" xfId="0" applyFill="1"/>
    <xf numFmtId="0" fontId="0" fillId="3" borderId="0" xfId="0" applyFill="1" applyAlignment="1">
      <alignment horizontal="center"/>
    </xf>
    <xf numFmtId="0" fontId="0" fillId="22" borderId="0" xfId="0" applyFill="1" applyAlignment="1">
      <alignment horizontal="center"/>
    </xf>
    <xf numFmtId="0" fontId="0" fillId="15" borderId="0" xfId="0" applyFill="1" applyAlignment="1">
      <alignment horizontal="center"/>
    </xf>
    <xf numFmtId="0" fontId="0" fillId="5" borderId="0" xfId="0" applyFill="1" applyAlignment="1">
      <alignment horizontal="center"/>
    </xf>
    <xf numFmtId="0" fontId="6" fillId="23" borderId="0" xfId="0" applyFont="1" applyFill="1" applyAlignment="1">
      <alignment horizontal="center"/>
    </xf>
    <xf numFmtId="0" fontId="0" fillId="0" borderId="0" xfId="0" applyAlignment="1">
      <alignment horizontal="center" vertical="center"/>
    </xf>
    <xf numFmtId="0" fontId="0" fillId="2" borderId="0" xfId="0" applyFill="1" applyAlignment="1">
      <alignment horizontal="center"/>
    </xf>
    <xf numFmtId="0" fontId="0" fillId="7" borderId="0" xfId="0" applyFill="1" applyAlignment="1">
      <alignment horizontal="center"/>
    </xf>
    <xf numFmtId="0" fontId="0" fillId="0" borderId="0" xfId="0" applyAlignment="1">
      <alignment horizontal="right"/>
    </xf>
    <xf numFmtId="0" fontId="7" fillId="24" borderId="0" xfId="0" applyFont="1" applyFill="1" applyAlignment="1">
      <alignment horizontal="center"/>
    </xf>
    <xf numFmtId="0" fontId="0" fillId="21" borderId="0" xfId="0" applyFill="1" applyAlignment="1">
      <alignment horizontal="center"/>
    </xf>
    <xf numFmtId="0" fontId="0" fillId="8" borderId="0" xfId="0" applyFill="1" applyAlignment="1">
      <alignment horizontal="center"/>
    </xf>
    <xf numFmtId="0" fontId="1" fillId="19" borderId="0" xfId="0" applyFont="1" applyFill="1"/>
    <xf numFmtId="0" fontId="0" fillId="6" borderId="0" xfId="0" applyFill="1" applyAlignment="1">
      <alignment horizontal="center"/>
    </xf>
    <xf numFmtId="0" fontId="4" fillId="16" borderId="0" xfId="0" applyFont="1" applyFill="1" applyAlignment="1">
      <alignment horizontal="center" vertical="center" wrapText="1"/>
    </xf>
    <xf numFmtId="0" fontId="4" fillId="16" borderId="7" xfId="0" applyFont="1" applyFill="1" applyBorder="1"/>
    <xf numFmtId="0" fontId="4" fillId="16" borderId="8" xfId="0" applyFont="1" applyFill="1" applyBorder="1" applyAlignment="1">
      <alignment vertical="center" wrapText="1"/>
    </xf>
    <xf numFmtId="0" fontId="0" fillId="16" borderId="4" xfId="0" applyFill="1" applyBorder="1" applyAlignment="1">
      <alignment wrapText="1"/>
    </xf>
    <xf numFmtId="0" fontId="0" fillId="16" borderId="6" xfId="0" applyFill="1" applyBorder="1" applyAlignment="1">
      <alignment wrapText="1"/>
    </xf>
    <xf numFmtId="0" fontId="0" fillId="16" borderId="7" xfId="0" applyFill="1" applyBorder="1" applyAlignment="1">
      <alignment wrapText="1"/>
    </xf>
    <xf numFmtId="0" fontId="0" fillId="16" borderId="8" xfId="0" applyFill="1" applyBorder="1" applyAlignment="1">
      <alignment wrapText="1"/>
    </xf>
    <xf numFmtId="0" fontId="0" fillId="13" borderId="0" xfId="0" applyFill="1" applyAlignment="1">
      <alignment horizontal="center" vertical="center" wrapText="1"/>
    </xf>
    <xf numFmtId="0" fontId="0" fillId="13" borderId="0" xfId="0" applyFill="1" applyAlignment="1">
      <alignment horizontal="center" vertical="center"/>
    </xf>
    <xf numFmtId="0" fontId="2" fillId="13" borderId="0" xfId="0" applyFont="1" applyFill="1" applyAlignment="1">
      <alignment horizontal="center" vertical="center" wrapText="1"/>
    </xf>
    <xf numFmtId="0" fontId="2" fillId="13" borderId="0" xfId="0" applyFont="1" applyFill="1" applyAlignment="1">
      <alignment horizontal="center" vertical="center"/>
    </xf>
    <xf numFmtId="0" fontId="0" fillId="13" borderId="0" xfId="0" applyFill="1" applyAlignment="1">
      <alignment vertical="center"/>
    </xf>
    <xf numFmtId="0" fontId="0" fillId="13" borderId="0" xfId="0" applyFill="1" applyAlignment="1">
      <alignment wrapText="1"/>
    </xf>
    <xf numFmtId="0" fontId="0" fillId="13" borderId="0" xfId="0" applyFill="1" applyAlignment="1">
      <alignment horizontal="center"/>
    </xf>
    <xf numFmtId="0" fontId="2" fillId="13" borderId="0" xfId="0" applyFont="1" applyFill="1" applyAlignment="1">
      <alignment horizontal="center"/>
    </xf>
    <xf numFmtId="0" fontId="0" fillId="13" borderId="0" xfId="0" applyFill="1"/>
    <xf numFmtId="0" fontId="0" fillId="9" borderId="0" xfId="0" applyFill="1" applyAlignment="1">
      <alignment vertical="center" wrapText="1"/>
    </xf>
    <xf numFmtId="0" fontId="4" fillId="9" borderId="0" xfId="0" applyFont="1" applyFill="1" applyAlignment="1">
      <alignment horizontal="center" vertical="center" wrapText="1"/>
    </xf>
    <xf numFmtId="0" fontId="0" fillId="9" borderId="4" xfId="0" applyFill="1" applyBorder="1"/>
    <xf numFmtId="0" fontId="0" fillId="9" borderId="6" xfId="0" applyFill="1" applyBorder="1" applyAlignment="1">
      <alignment horizontal="center" vertical="center" wrapText="1"/>
    </xf>
    <xf numFmtId="0" fontId="0" fillId="9" borderId="7" xfId="0" applyFill="1" applyBorder="1"/>
    <xf numFmtId="0" fontId="0" fillId="9" borderId="8" xfId="0" applyFill="1" applyBorder="1" applyAlignment="1">
      <alignment horizontal="center" vertical="center" wrapText="1"/>
    </xf>
    <xf numFmtId="0" fontId="4" fillId="9" borderId="7" xfId="0" applyFont="1" applyFill="1" applyBorder="1"/>
    <xf numFmtId="0" fontId="4" fillId="9" borderId="8" xfId="0" applyFont="1" applyFill="1" applyBorder="1" applyAlignment="1">
      <alignment horizontal="center" vertical="center" wrapText="1"/>
    </xf>
    <xf numFmtId="0" fontId="0" fillId="9" borderId="9" xfId="0" applyFill="1" applyBorder="1"/>
    <xf numFmtId="0" fontId="0" fillId="9" borderId="10" xfId="0" applyFill="1" applyBorder="1" applyAlignment="1">
      <alignment vertical="center" wrapText="1"/>
    </xf>
    <xf numFmtId="0" fontId="0" fillId="9" borderId="11" xfId="0" applyFill="1" applyBorder="1" applyAlignment="1">
      <alignment horizontal="center" vertical="center" wrapText="1"/>
    </xf>
    <xf numFmtId="0" fontId="2" fillId="5" borderId="0" xfId="0" applyFont="1" applyFill="1" applyAlignment="1">
      <alignment horizontal="center" vertical="center" wrapText="1"/>
    </xf>
    <xf numFmtId="0" fontId="0" fillId="5" borderId="0" xfId="0" applyFill="1" applyAlignment="1">
      <alignment vertical="center" wrapText="1"/>
    </xf>
    <xf numFmtId="0" fontId="0" fillId="5" borderId="0" xfId="0" applyFill="1" applyAlignment="1">
      <alignment vertical="center"/>
    </xf>
    <xf numFmtId="0" fontId="2" fillId="5" borderId="0" xfId="0" applyFont="1" applyFill="1" applyAlignment="1">
      <alignment horizontal="center" vertical="center"/>
    </xf>
    <xf numFmtId="0" fontId="0" fillId="5" borderId="4" xfId="0" applyFill="1" applyBorder="1" applyAlignment="1">
      <alignment horizontal="center"/>
    </xf>
    <xf numFmtId="0" fontId="0" fillId="5" borderId="6" xfId="0" applyFill="1" applyBorder="1" applyAlignment="1">
      <alignment horizontal="center" vertical="center" wrapText="1"/>
    </xf>
    <xf numFmtId="0" fontId="0" fillId="5" borderId="7" xfId="0" applyFill="1" applyBorder="1" applyAlignment="1">
      <alignment horizontal="center"/>
    </xf>
    <xf numFmtId="0" fontId="0" fillId="5" borderId="8" xfId="0" applyFill="1" applyBorder="1" applyAlignment="1">
      <alignment horizontal="center" vertical="center"/>
    </xf>
    <xf numFmtId="0" fontId="2" fillId="5" borderId="7" xfId="0" applyFont="1" applyFill="1" applyBorder="1" applyAlignment="1">
      <alignment horizontal="center"/>
    </xf>
    <xf numFmtId="0" fontId="2" fillId="5" borderId="8" xfId="0" applyFont="1" applyFill="1" applyBorder="1" applyAlignment="1">
      <alignment horizontal="center" vertical="center"/>
    </xf>
    <xf numFmtId="0" fontId="0" fillId="5" borderId="9" xfId="0" applyFill="1" applyBorder="1" applyAlignment="1">
      <alignment horizontal="center"/>
    </xf>
    <xf numFmtId="0" fontId="0" fillId="5" borderId="10" xfId="0" applyFill="1" applyBorder="1" applyAlignment="1">
      <alignment vertical="center"/>
    </xf>
    <xf numFmtId="0" fontId="0" fillId="5" borderId="11" xfId="0" applyFill="1" applyBorder="1" applyAlignment="1">
      <alignment horizontal="center" vertical="center"/>
    </xf>
    <xf numFmtId="0" fontId="0" fillId="5" borderId="4" xfId="0" applyFill="1" applyBorder="1"/>
    <xf numFmtId="0" fontId="0" fillId="5" borderId="7" xfId="0" applyFill="1" applyBorder="1"/>
    <xf numFmtId="0" fontId="0" fillId="5" borderId="9" xfId="0" applyFill="1" applyBorder="1"/>
    <xf numFmtId="0" fontId="0" fillId="5" borderId="10" xfId="0" applyFill="1" applyBorder="1" applyAlignment="1">
      <alignment vertical="center" wrapText="1"/>
    </xf>
    <xf numFmtId="0" fontId="2" fillId="5" borderId="6" xfId="0" applyFont="1" applyFill="1" applyBorder="1" applyAlignment="1">
      <alignment horizontal="center" vertical="center" wrapText="1"/>
    </xf>
    <xf numFmtId="0" fontId="4" fillId="17" borderId="7" xfId="0" applyFont="1" applyFill="1" applyBorder="1"/>
    <xf numFmtId="0" fontId="4" fillId="17" borderId="8" xfId="0" applyFont="1" applyFill="1" applyBorder="1" applyAlignment="1">
      <alignment vertical="center" wrapText="1"/>
    </xf>
    <xf numFmtId="0" fontId="0" fillId="17" borderId="0" xfId="0" applyFill="1" applyAlignment="1">
      <alignment vertical="center" wrapText="1"/>
    </xf>
    <xf numFmtId="0" fontId="4" fillId="17" borderId="0" xfId="0" applyFont="1" applyFill="1" applyAlignment="1">
      <alignment horizontal="center" vertical="center" wrapText="1"/>
    </xf>
    <xf numFmtId="0" fontId="0" fillId="17" borderId="4" xfId="0" applyFill="1" applyBorder="1"/>
    <xf numFmtId="0" fontId="0" fillId="17" borderId="6" xfId="0" applyFill="1" applyBorder="1" applyAlignment="1">
      <alignment horizontal="center" vertical="center" wrapText="1"/>
    </xf>
    <xf numFmtId="0" fontId="0" fillId="17" borderId="7" xfId="0" applyFill="1" applyBorder="1"/>
    <xf numFmtId="0" fontId="0" fillId="17" borderId="8" xfId="0" applyFill="1" applyBorder="1" applyAlignment="1">
      <alignment horizontal="center" vertical="center" wrapText="1"/>
    </xf>
    <xf numFmtId="0" fontId="0" fillId="17" borderId="9" xfId="0" applyFill="1" applyBorder="1"/>
    <xf numFmtId="0" fontId="0" fillId="17" borderId="10" xfId="0" applyFill="1" applyBorder="1" applyAlignment="1">
      <alignment vertical="center" wrapText="1"/>
    </xf>
    <xf numFmtId="0" fontId="0" fillId="17" borderId="11" xfId="0" applyFill="1" applyBorder="1" applyAlignment="1">
      <alignment horizontal="center" vertical="center" wrapText="1"/>
    </xf>
    <xf numFmtId="0" fontId="0" fillId="15" borderId="0" xfId="0" applyFill="1" applyAlignment="1">
      <alignment horizontal="center" vertical="center"/>
    </xf>
    <xf numFmtId="0" fontId="2" fillId="15" borderId="0" xfId="0" applyFont="1" applyFill="1" applyAlignment="1">
      <alignment horizontal="center" vertical="center"/>
    </xf>
    <xf numFmtId="0" fontId="0" fillId="15" borderId="0" xfId="0" applyFill="1" applyAlignment="1">
      <alignment vertical="center"/>
    </xf>
    <xf numFmtId="0" fontId="0" fillId="15" borderId="4" xfId="0" applyFill="1" applyBorder="1"/>
    <xf numFmtId="0" fontId="0" fillId="15" borderId="6" xfId="0" applyFill="1" applyBorder="1" applyAlignment="1">
      <alignment horizontal="center" vertical="center" wrapText="1"/>
    </xf>
    <xf numFmtId="0" fontId="0" fillId="15" borderId="7" xfId="0" applyFill="1" applyBorder="1"/>
    <xf numFmtId="0" fontId="0" fillId="15" borderId="8" xfId="0" applyFill="1" applyBorder="1" applyAlignment="1">
      <alignment horizontal="center" vertical="center"/>
    </xf>
    <xf numFmtId="0" fontId="2" fillId="15" borderId="7" xfId="0" applyFont="1" applyFill="1" applyBorder="1" applyAlignment="1">
      <alignment horizontal="center"/>
    </xf>
    <xf numFmtId="0" fontId="2" fillId="15" borderId="8" xfId="0" applyFont="1" applyFill="1" applyBorder="1" applyAlignment="1">
      <alignment horizontal="center" vertical="center"/>
    </xf>
    <xf numFmtId="0" fontId="0" fillId="15" borderId="9" xfId="0" applyFill="1" applyBorder="1"/>
    <xf numFmtId="0" fontId="0" fillId="15" borderId="10" xfId="0" applyFill="1" applyBorder="1" applyAlignment="1">
      <alignment vertical="center"/>
    </xf>
    <xf numFmtId="0" fontId="0" fillId="15" borderId="11" xfId="0" applyFill="1" applyBorder="1" applyAlignment="1">
      <alignment horizontal="center" vertical="center"/>
    </xf>
    <xf numFmtId="0" fontId="0" fillId="15" borderId="4" xfId="0" applyFill="1" applyBorder="1" applyAlignment="1">
      <alignment horizontal="center"/>
    </xf>
    <xf numFmtId="0" fontId="0" fillId="15" borderId="7" xfId="0" applyFill="1" applyBorder="1" applyAlignment="1">
      <alignment horizontal="center"/>
    </xf>
    <xf numFmtId="0" fontId="0" fillId="15" borderId="9" xfId="0" applyFill="1" applyBorder="1" applyAlignment="1">
      <alignment horizontal="center"/>
    </xf>
    <xf numFmtId="0" fontId="2" fillId="15" borderId="6" xfId="0" applyFont="1" applyFill="1" applyBorder="1" applyAlignment="1">
      <alignment horizontal="center" vertical="center" wrapText="1"/>
    </xf>
    <xf numFmtId="0" fontId="0" fillId="3" borderId="0" xfId="0" applyFill="1" applyAlignment="1">
      <alignment horizontal="center" vertical="center" wrapText="1"/>
    </xf>
    <xf numFmtId="0" fontId="0" fillId="3" borderId="0" xfId="0" applyFill="1" applyAlignment="1">
      <alignment horizontal="center" vertical="center"/>
    </xf>
    <xf numFmtId="0" fontId="0" fillId="14" borderId="0" xfId="0" applyFill="1" applyAlignment="1">
      <alignment vertical="center" wrapText="1"/>
    </xf>
    <xf numFmtId="0" fontId="4" fillId="14" borderId="0" xfId="0" applyFont="1" applyFill="1" applyAlignment="1">
      <alignment horizontal="center" vertical="center" wrapText="1"/>
    </xf>
    <xf numFmtId="0" fontId="4" fillId="14" borderId="7" xfId="0" applyFont="1" applyFill="1" applyBorder="1"/>
    <xf numFmtId="0" fontId="4" fillId="14" borderId="8" xfId="0" applyFont="1" applyFill="1" applyBorder="1" applyAlignment="1">
      <alignment horizontal="center" vertical="center" wrapText="1"/>
    </xf>
    <xf numFmtId="0" fontId="0" fillId="14" borderId="4" xfId="0" applyFill="1" applyBorder="1"/>
    <xf numFmtId="0" fontId="0" fillId="14" borderId="6" xfId="0" applyFill="1" applyBorder="1" applyAlignment="1">
      <alignment horizontal="center" vertical="center" wrapText="1"/>
    </xf>
    <xf numFmtId="0" fontId="0" fillId="14" borderId="7" xfId="0" applyFill="1" applyBorder="1"/>
    <xf numFmtId="0" fontId="0" fillId="14" borderId="8" xfId="0" applyFill="1" applyBorder="1" applyAlignment="1">
      <alignment horizontal="center" vertical="center" wrapText="1"/>
    </xf>
    <xf numFmtId="0" fontId="0" fillId="14" borderId="9" xfId="0" applyFill="1" applyBorder="1"/>
    <xf numFmtId="0" fontId="0" fillId="14" borderId="10" xfId="0" applyFill="1" applyBorder="1" applyAlignment="1">
      <alignment vertical="center" wrapText="1"/>
    </xf>
    <xf numFmtId="0" fontId="0" fillId="14" borderId="11" xfId="0" applyFill="1" applyBorder="1" applyAlignment="1">
      <alignment horizontal="center" vertical="center" wrapText="1"/>
    </xf>
    <xf numFmtId="0" fontId="0" fillId="10" borderId="9" xfId="0" applyFill="1" applyBorder="1"/>
    <xf numFmtId="0" fontId="0" fillId="10" borderId="10" xfId="0" applyFill="1" applyBorder="1" applyAlignment="1">
      <alignment horizontal="center" vertical="center"/>
    </xf>
    <xf numFmtId="0" fontId="0" fillId="10" borderId="11" xfId="0" applyFill="1" applyBorder="1" applyAlignment="1">
      <alignment horizontal="center" vertical="center"/>
    </xf>
    <xf numFmtId="0" fontId="0" fillId="3" borderId="0" xfId="0" applyFill="1"/>
    <xf numFmtId="0" fontId="2" fillId="3" borderId="0" xfId="0" applyFont="1" applyFill="1" applyAlignment="1">
      <alignment horizontal="center" vertical="center"/>
    </xf>
    <xf numFmtId="0" fontId="2" fillId="3" borderId="0" xfId="0" applyFont="1" applyFill="1"/>
    <xf numFmtId="0" fontId="0" fillId="3" borderId="0" xfId="0" applyFill="1" applyAlignment="1">
      <alignment vertical="center"/>
    </xf>
    <xf numFmtId="0" fontId="2" fillId="3" borderId="0" xfId="0" applyFont="1" applyFill="1" applyAlignment="1">
      <alignment horizontal="center" wrapText="1"/>
    </xf>
    <xf numFmtId="0" fontId="0" fillId="3" borderId="4" xfId="0" applyFill="1" applyBorder="1"/>
    <xf numFmtId="0" fontId="0" fillId="3" borderId="6" xfId="0" applyFill="1" applyBorder="1" applyAlignment="1">
      <alignment horizontal="center" vertical="center" wrapText="1"/>
    </xf>
    <xf numFmtId="0" fontId="0" fillId="3" borderId="7" xfId="0" applyFill="1" applyBorder="1"/>
    <xf numFmtId="0" fontId="0" fillId="3" borderId="8" xfId="0" applyFill="1" applyBorder="1" applyAlignment="1">
      <alignment horizontal="center" vertical="center"/>
    </xf>
    <xf numFmtId="0" fontId="2" fillId="3" borderId="7" xfId="0" applyFont="1" applyFill="1" applyBorder="1"/>
    <xf numFmtId="0" fontId="2" fillId="3" borderId="8" xfId="0" applyFont="1" applyFill="1" applyBorder="1" applyAlignment="1">
      <alignment horizontal="center" vertical="center"/>
    </xf>
    <xf numFmtId="0" fontId="0" fillId="3" borderId="9" xfId="0" applyFill="1" applyBorder="1"/>
    <xf numFmtId="0" fontId="0" fillId="3" borderId="10" xfId="0" applyFill="1" applyBorder="1" applyAlignment="1">
      <alignment vertical="center"/>
    </xf>
    <xf numFmtId="0" fontId="0" fillId="3" borderId="11" xfId="0" applyFill="1" applyBorder="1" applyAlignment="1">
      <alignment horizontal="center" vertical="center"/>
    </xf>
    <xf numFmtId="0" fontId="2" fillId="3" borderId="6" xfId="0" applyFont="1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/>
    </xf>
    <xf numFmtId="0" fontId="0" fillId="3" borderId="7" xfId="0" applyFill="1" applyBorder="1" applyAlignment="1">
      <alignment horizontal="center"/>
    </xf>
    <xf numFmtId="0" fontId="2" fillId="3" borderId="7" xfId="0" applyFont="1" applyFill="1" applyBorder="1" applyAlignment="1">
      <alignment horizontal="center"/>
    </xf>
    <xf numFmtId="0" fontId="0" fillId="3" borderId="9" xfId="0" applyFill="1" applyBorder="1" applyAlignment="1">
      <alignment horizontal="center"/>
    </xf>
    <xf numFmtId="0" fontId="4" fillId="0" borderId="0" xfId="0" applyFont="1"/>
    <xf numFmtId="0" fontId="0" fillId="21" borderId="0" xfId="0" applyFill="1" applyAlignment="1">
      <alignment vertical="center"/>
    </xf>
    <xf numFmtId="0" fontId="2" fillId="21" borderId="0" xfId="0" applyFont="1" applyFill="1" applyAlignment="1">
      <alignment horizontal="center" vertical="center"/>
    </xf>
    <xf numFmtId="0" fontId="0" fillId="21" borderId="4" xfId="0" applyFill="1" applyBorder="1"/>
    <xf numFmtId="0" fontId="0" fillId="21" borderId="6" xfId="0" applyFill="1" applyBorder="1" applyAlignment="1">
      <alignment horizontal="center" vertical="center" wrapText="1"/>
    </xf>
    <xf numFmtId="0" fontId="0" fillId="21" borderId="7" xfId="0" applyFill="1" applyBorder="1"/>
    <xf numFmtId="0" fontId="0" fillId="21" borderId="8" xfId="0" applyFill="1" applyBorder="1" applyAlignment="1">
      <alignment horizontal="center" vertical="center"/>
    </xf>
    <xf numFmtId="0" fontId="2" fillId="21" borderId="7" xfId="0" applyFont="1" applyFill="1" applyBorder="1"/>
    <xf numFmtId="0" fontId="2" fillId="21" borderId="8" xfId="0" applyFont="1" applyFill="1" applyBorder="1" applyAlignment="1">
      <alignment horizontal="center" vertical="center"/>
    </xf>
    <xf numFmtId="0" fontId="0" fillId="21" borderId="9" xfId="0" applyFill="1" applyBorder="1"/>
    <xf numFmtId="0" fontId="0" fillId="21" borderId="10" xfId="0" applyFill="1" applyBorder="1" applyAlignment="1">
      <alignment vertical="center"/>
    </xf>
    <xf numFmtId="0" fontId="0" fillId="21" borderId="11" xfId="0" applyFill="1" applyBorder="1" applyAlignment="1">
      <alignment horizontal="center" vertical="center"/>
    </xf>
    <xf numFmtId="0" fontId="0" fillId="21" borderId="4" xfId="0" applyFill="1" applyBorder="1" applyAlignment="1">
      <alignment horizontal="center"/>
    </xf>
    <xf numFmtId="0" fontId="0" fillId="21" borderId="7" xfId="0" applyFill="1" applyBorder="1" applyAlignment="1">
      <alignment horizontal="center"/>
    </xf>
    <xf numFmtId="0" fontId="0" fillId="21" borderId="9" xfId="0" applyFill="1" applyBorder="1" applyAlignment="1">
      <alignment horizontal="center"/>
    </xf>
    <xf numFmtId="0" fontId="2" fillId="3" borderId="0" xfId="0" applyFont="1" applyFill="1" applyAlignment="1">
      <alignment horizontal="center"/>
    </xf>
    <xf numFmtId="0" fontId="0" fillId="3" borderId="10" xfId="0" applyFill="1" applyBorder="1"/>
    <xf numFmtId="0" fontId="0" fillId="18" borderId="4" xfId="0" applyFill="1" applyBorder="1"/>
    <xf numFmtId="0" fontId="0" fillId="18" borderId="6" xfId="0" applyFill="1" applyBorder="1" applyAlignment="1">
      <alignment horizontal="center" wrapText="1"/>
    </xf>
    <xf numFmtId="0" fontId="0" fillId="18" borderId="7" xfId="0" applyFill="1" applyBorder="1"/>
    <xf numFmtId="0" fontId="0" fillId="18" borderId="8" xfId="0" applyFill="1" applyBorder="1" applyAlignment="1">
      <alignment horizontal="center" wrapText="1"/>
    </xf>
    <xf numFmtId="0" fontId="5" fillId="18" borderId="7" xfId="0" applyFont="1" applyFill="1" applyBorder="1"/>
    <xf numFmtId="0" fontId="5" fillId="18" borderId="0" xfId="0" applyFont="1" applyFill="1" applyAlignment="1">
      <alignment horizontal="center" vertical="center"/>
    </xf>
    <xf numFmtId="0" fontId="5" fillId="18" borderId="8" xfId="0" applyFont="1" applyFill="1" applyBorder="1" applyAlignment="1">
      <alignment horizontal="center" vertical="center"/>
    </xf>
    <xf numFmtId="0" fontId="0" fillId="18" borderId="0" xfId="0" applyFill="1" applyAlignment="1">
      <alignment vertical="center"/>
    </xf>
    <xf numFmtId="0" fontId="0" fillId="18" borderId="8" xfId="0" applyFill="1" applyBorder="1" applyAlignment="1">
      <alignment vertical="center"/>
    </xf>
    <xf numFmtId="0" fontId="0" fillId="18" borderId="9" xfId="0" applyFill="1" applyBorder="1"/>
    <xf numFmtId="0" fontId="0" fillId="18" borderId="10" xfId="0" applyFill="1" applyBorder="1" applyAlignment="1">
      <alignment vertical="center"/>
    </xf>
    <xf numFmtId="0" fontId="0" fillId="18" borderId="11" xfId="0" applyFill="1" applyBorder="1" applyAlignment="1">
      <alignment vertical="center"/>
    </xf>
    <xf numFmtId="0" fontId="0" fillId="18" borderId="6" xfId="0" applyFill="1" applyBorder="1" applyAlignment="1">
      <alignment horizontal="center" vertical="center" wrapText="1"/>
    </xf>
    <xf numFmtId="0" fontId="0" fillId="18" borderId="8" xfId="0" applyFill="1" applyBorder="1" applyAlignment="1">
      <alignment horizontal="center" vertical="center"/>
    </xf>
    <xf numFmtId="0" fontId="0" fillId="18" borderId="11" xfId="0" applyFill="1" applyBorder="1" applyAlignment="1">
      <alignment horizontal="center" vertical="center"/>
    </xf>
    <xf numFmtId="0" fontId="8" fillId="0" borderId="0" xfId="0" applyFont="1"/>
    <xf numFmtId="0" fontId="4" fillId="0" borderId="0" xfId="0" applyFont="1" applyAlignment="1">
      <alignment horizontal="center"/>
    </xf>
    <xf numFmtId="0" fontId="0" fillId="11" borderId="0" xfId="0" applyFill="1"/>
    <xf numFmtId="0" fontId="0" fillId="17" borderId="0" xfId="0" applyFill="1" applyAlignment="1">
      <alignment horizontal="center"/>
    </xf>
    <xf numFmtId="0" fontId="0" fillId="17" borderId="0" xfId="0" applyFill="1"/>
    <xf numFmtId="0" fontId="0" fillId="5" borderId="4" xfId="0" applyFill="1" applyBorder="1" applyAlignment="1">
      <alignment wrapText="1"/>
    </xf>
    <xf numFmtId="0" fontId="0" fillId="5" borderId="6" xfId="0" applyFill="1" applyBorder="1" applyAlignment="1">
      <alignment wrapText="1"/>
    </xf>
    <xf numFmtId="0" fontId="0" fillId="9" borderId="4" xfId="0" applyFill="1" applyBorder="1" applyAlignment="1">
      <alignment wrapText="1"/>
    </xf>
    <xf numFmtId="0" fontId="0" fillId="9" borderId="6" xfId="0" applyFill="1" applyBorder="1" applyAlignment="1">
      <alignment wrapText="1"/>
    </xf>
    <xf numFmtId="0" fontId="0" fillId="5" borderId="7" xfId="0" applyFill="1" applyBorder="1" applyAlignment="1">
      <alignment wrapText="1"/>
    </xf>
    <xf numFmtId="0" fontId="0" fillId="5" borderId="8" xfId="0" applyFill="1" applyBorder="1" applyAlignment="1">
      <alignment wrapText="1"/>
    </xf>
    <xf numFmtId="0" fontId="0" fillId="9" borderId="7" xfId="0" applyFill="1" applyBorder="1" applyAlignment="1">
      <alignment wrapText="1"/>
    </xf>
    <xf numFmtId="0" fontId="0" fillId="9" borderId="8" xfId="0" applyFill="1" applyBorder="1" applyAlignment="1">
      <alignment wrapText="1"/>
    </xf>
    <xf numFmtId="0" fontId="0" fillId="6" borderId="0" xfId="0" applyFill="1"/>
    <xf numFmtId="0" fontId="4" fillId="9" borderId="8" xfId="0" applyFont="1" applyFill="1" applyBorder="1" applyAlignment="1">
      <alignment vertical="center" wrapText="1"/>
    </xf>
    <xf numFmtId="0" fontId="0" fillId="14" borderId="0" xfId="0" applyFill="1" applyAlignment="1">
      <alignment horizontal="center"/>
    </xf>
    <xf numFmtId="0" fontId="0" fillId="14" borderId="0" xfId="0" applyFill="1"/>
    <xf numFmtId="0" fontId="0" fillId="5" borderId="8" xfId="0" applyFill="1" applyBorder="1"/>
    <xf numFmtId="0" fontId="2" fillId="2" borderId="0" xfId="0" applyFont="1" applyFill="1" applyAlignment="1">
      <alignment horizontal="center"/>
    </xf>
    <xf numFmtId="0" fontId="9" fillId="20" borderId="0" xfId="0" applyFont="1" applyFill="1"/>
    <xf numFmtId="0" fontId="7" fillId="0" borderId="0" xfId="0" applyFont="1"/>
    <xf numFmtId="0" fontId="7" fillId="12" borderId="0" xfId="0" applyFont="1" applyFill="1"/>
    <xf numFmtId="0" fontId="0" fillId="25" borderId="0" xfId="0" applyFill="1"/>
    <xf numFmtId="0" fontId="10" fillId="0" borderId="0" xfId="0" applyFont="1" applyAlignment="1">
      <alignment horizontal="right"/>
    </xf>
    <xf numFmtId="0" fontId="11" fillId="0" borderId="0" xfId="0" applyFont="1"/>
    <xf numFmtId="0" fontId="12" fillId="9" borderId="0" xfId="0" applyFont="1" applyFill="1" applyAlignment="1">
      <alignment horizontal="center"/>
    </xf>
    <xf numFmtId="0" fontId="12" fillId="26" borderId="0" xfId="0" applyFont="1" applyFill="1" applyAlignment="1">
      <alignment horizontal="center"/>
    </xf>
    <xf numFmtId="0" fontId="12" fillId="13" borderId="0" xfId="0" applyFont="1" applyFill="1" applyAlignment="1">
      <alignment horizontal="center"/>
    </xf>
    <xf numFmtId="0" fontId="12" fillId="21" borderId="0" xfId="0" applyFont="1" applyFill="1" applyAlignment="1">
      <alignment horizontal="center"/>
    </xf>
    <xf numFmtId="0" fontId="12" fillId="16" borderId="0" xfId="0" applyFont="1" applyFill="1" applyAlignment="1">
      <alignment horizontal="center"/>
    </xf>
    <xf numFmtId="0" fontId="11" fillId="0" borderId="0" xfId="0" applyFont="1" applyAlignment="1">
      <alignment horizontal="center"/>
    </xf>
    <xf numFmtId="0" fontId="11" fillId="6" borderId="0" xfId="0" applyFont="1" applyFill="1" applyAlignment="1">
      <alignment horizontal="center"/>
    </xf>
    <xf numFmtId="0" fontId="11" fillId="6" borderId="0" xfId="0" applyFont="1" applyFill="1"/>
    <xf numFmtId="0" fontId="11" fillId="3" borderId="0" xfId="0" applyFont="1" applyFill="1" applyAlignment="1">
      <alignment horizontal="center"/>
    </xf>
    <xf numFmtId="0" fontId="11" fillId="17" borderId="0" xfId="0" applyFont="1" applyFill="1" applyAlignment="1">
      <alignment horizontal="center"/>
    </xf>
    <xf numFmtId="0" fontId="11" fillId="14" borderId="0" xfId="0" applyFont="1" applyFill="1" applyAlignment="1">
      <alignment horizontal="center"/>
    </xf>
    <xf numFmtId="0" fontId="13" fillId="9" borderId="0" xfId="0" applyFont="1" applyFill="1"/>
    <xf numFmtId="0" fontId="11" fillId="9" borderId="0" xfId="0" applyFont="1" applyFill="1"/>
    <xf numFmtId="0" fontId="11" fillId="20" borderId="0" xfId="0" applyFont="1" applyFill="1"/>
    <xf numFmtId="0" fontId="12" fillId="2" borderId="0" xfId="0" applyFont="1" applyFill="1" applyAlignment="1">
      <alignment horizontal="center"/>
    </xf>
    <xf numFmtId="0" fontId="12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5" fillId="12" borderId="0" xfId="0" applyFont="1" applyFill="1"/>
    <xf numFmtId="0" fontId="16" fillId="30" borderId="0" xfId="0" applyFont="1" applyFill="1"/>
    <xf numFmtId="0" fontId="7" fillId="30" borderId="0" xfId="0" applyFont="1" applyFill="1"/>
    <xf numFmtId="0" fontId="10" fillId="0" borderId="12" xfId="0" applyFont="1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11" fillId="0" borderId="16" xfId="0" applyFont="1" applyBorder="1"/>
    <xf numFmtId="0" fontId="11" fillId="2" borderId="0" xfId="0" applyFont="1" applyFill="1" applyAlignment="1">
      <alignment horizontal="center"/>
    </xf>
    <xf numFmtId="0" fontId="0" fillId="0" borderId="17" xfId="0" applyBorder="1"/>
    <xf numFmtId="0" fontId="0" fillId="0" borderId="18" xfId="0" applyBorder="1"/>
    <xf numFmtId="0" fontId="0" fillId="0" borderId="19" xfId="0" applyBorder="1"/>
    <xf numFmtId="0" fontId="18" fillId="0" borderId="0" xfId="0" applyFont="1"/>
    <xf numFmtId="0" fontId="7" fillId="31" borderId="0" xfId="0" applyFont="1" applyFill="1"/>
    <xf numFmtId="0" fontId="7" fillId="32" borderId="0" xfId="0" applyFont="1" applyFill="1"/>
    <xf numFmtId="0" fontId="0" fillId="32" borderId="0" xfId="0" applyFill="1"/>
    <xf numFmtId="0" fontId="17" fillId="0" borderId="0" xfId="0" applyFont="1" applyAlignment="1">
      <alignment horizontal="left"/>
    </xf>
    <xf numFmtId="0" fontId="13" fillId="0" borderId="0" xfId="0" applyFont="1"/>
    <xf numFmtId="0" fontId="0" fillId="19" borderId="0" xfId="0" applyFill="1"/>
    <xf numFmtId="0" fontId="0" fillId="0" borderId="0" xfId="0" applyAlignment="1">
      <alignment horizontal="center"/>
    </xf>
    <xf numFmtId="0" fontId="0" fillId="8" borderId="0" xfId="0" applyFill="1" applyAlignment="1">
      <alignment horizontal="center"/>
    </xf>
    <xf numFmtId="0" fontId="0" fillId="0" borderId="0" xfId="0" applyAlignment="1">
      <alignment horizontal="left"/>
    </xf>
    <xf numFmtId="49" fontId="0" fillId="0" borderId="0" xfId="0" applyNumberFormat="1" applyAlignment="1">
      <alignment horizont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2" borderId="0" xfId="0" applyFill="1" applyAlignment="1">
      <alignment horizontal="center"/>
    </xf>
    <xf numFmtId="0" fontId="0" fillId="9" borderId="5" xfId="0" applyFill="1" applyBorder="1" applyAlignment="1">
      <alignment horizontal="center" wrapText="1"/>
    </xf>
    <xf numFmtId="0" fontId="0" fillId="9" borderId="0" xfId="0" applyFill="1" applyAlignment="1">
      <alignment horizontal="center" wrapText="1"/>
    </xf>
    <xf numFmtId="0" fontId="0" fillId="14" borderId="5" xfId="0" applyFill="1" applyBorder="1" applyAlignment="1">
      <alignment horizontal="center" wrapText="1"/>
    </xf>
    <xf numFmtId="0" fontId="0" fillId="14" borderId="0" xfId="0" applyFill="1" applyAlignment="1">
      <alignment horizontal="center" wrapText="1"/>
    </xf>
    <xf numFmtId="0" fontId="0" fillId="3" borderId="5" xfId="0" applyFill="1" applyBorder="1" applyAlignment="1">
      <alignment horizontal="center"/>
    </xf>
    <xf numFmtId="0" fontId="0" fillId="3" borderId="0" xfId="0" applyFill="1" applyAlignment="1">
      <alignment horizontal="center"/>
    </xf>
    <xf numFmtId="0" fontId="0" fillId="6" borderId="0" xfId="0" applyFill="1" applyAlignment="1">
      <alignment horizontal="center"/>
    </xf>
    <xf numFmtId="0" fontId="0" fillId="4" borderId="0" xfId="0" applyFill="1" applyAlignment="1">
      <alignment horizontal="center"/>
    </xf>
    <xf numFmtId="0" fontId="0" fillId="7" borderId="0" xfId="0" applyFill="1" applyAlignment="1">
      <alignment horizontal="center"/>
    </xf>
    <xf numFmtId="0" fontId="0" fillId="19" borderId="0" xfId="0" applyFill="1" applyAlignment="1">
      <alignment horizontal="center"/>
    </xf>
    <xf numFmtId="0" fontId="0" fillId="9" borderId="0" xfId="0" applyFill="1" applyAlignment="1">
      <alignment horizontal="center"/>
    </xf>
    <xf numFmtId="0" fontId="0" fillId="18" borderId="0" xfId="0" applyFill="1" applyAlignment="1">
      <alignment horizontal="center"/>
    </xf>
    <xf numFmtId="0" fontId="0" fillId="18" borderId="0" xfId="0" applyFill="1" applyAlignment="1">
      <alignment horizontal="center" vertical="center" wrapText="1"/>
    </xf>
    <xf numFmtId="0" fontId="0" fillId="18" borderId="0" xfId="0" applyFill="1" applyAlignment="1">
      <alignment horizontal="center" vertical="center"/>
    </xf>
    <xf numFmtId="0" fontId="0" fillId="3" borderId="1" xfId="0" applyFill="1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0" fontId="0" fillId="14" borderId="1" xfId="0" applyFill="1" applyBorder="1" applyAlignment="1">
      <alignment horizontal="center" vertical="center" wrapText="1"/>
    </xf>
    <xf numFmtId="0" fontId="0" fillId="14" borderId="2" xfId="0" applyFill="1" applyBorder="1" applyAlignment="1">
      <alignment horizontal="center" vertical="center" wrapText="1"/>
    </xf>
    <xf numFmtId="0" fontId="0" fillId="14" borderId="3" xfId="0" applyFill="1" applyBorder="1" applyAlignment="1">
      <alignment horizontal="center" vertical="center" wrapText="1"/>
    </xf>
    <xf numFmtId="0" fontId="0" fillId="21" borderId="5" xfId="0" applyFill="1" applyBorder="1" applyAlignment="1">
      <alignment horizontal="center"/>
    </xf>
    <xf numFmtId="0" fontId="0" fillId="21" borderId="0" xfId="0" applyFill="1" applyAlignment="1">
      <alignment horizontal="center"/>
    </xf>
    <xf numFmtId="0" fontId="0" fillId="18" borderId="5" xfId="0" applyFill="1" applyBorder="1" applyAlignment="1">
      <alignment horizontal="center" wrapText="1"/>
    </xf>
    <xf numFmtId="0" fontId="0" fillId="18" borderId="0" xfId="0" applyFill="1" applyAlignment="1">
      <alignment horizontal="center" wrapText="1"/>
    </xf>
    <xf numFmtId="0" fontId="0" fillId="5" borderId="5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2" fillId="5" borderId="5" xfId="0" applyFont="1" applyFill="1" applyBorder="1" applyAlignment="1">
      <alignment horizontal="center"/>
    </xf>
    <xf numFmtId="0" fontId="2" fillId="5" borderId="0" xfId="0" applyFont="1" applyFill="1" applyAlignment="1">
      <alignment horizontal="center"/>
    </xf>
    <xf numFmtId="0" fontId="0" fillId="17" borderId="5" xfId="0" applyFill="1" applyBorder="1" applyAlignment="1">
      <alignment horizontal="center" wrapText="1"/>
    </xf>
    <xf numFmtId="0" fontId="0" fillId="17" borderId="0" xfId="0" applyFill="1" applyAlignment="1">
      <alignment horizontal="center" wrapText="1"/>
    </xf>
    <xf numFmtId="0" fontId="0" fillId="15" borderId="5" xfId="0" applyFill="1" applyBorder="1" applyAlignment="1">
      <alignment horizontal="center"/>
    </xf>
    <xf numFmtId="0" fontId="0" fillId="15" borderId="0" xfId="0" applyFill="1" applyAlignment="1">
      <alignment horizontal="center"/>
    </xf>
    <xf numFmtId="0" fontId="0" fillId="16" borderId="7" xfId="0" applyFill="1" applyBorder="1" applyAlignment="1">
      <alignment horizontal="center"/>
    </xf>
    <xf numFmtId="0" fontId="0" fillId="16" borderId="0" xfId="0" applyFill="1" applyAlignment="1">
      <alignment horizontal="center"/>
    </xf>
    <xf numFmtId="0" fontId="0" fillId="16" borderId="8" xfId="0" applyFill="1" applyBorder="1" applyAlignment="1">
      <alignment horizontal="center"/>
    </xf>
    <xf numFmtId="0" fontId="0" fillId="16" borderId="9" xfId="0" applyFill="1" applyBorder="1" applyAlignment="1">
      <alignment horizontal="center"/>
    </xf>
    <xf numFmtId="0" fontId="0" fillId="16" borderId="10" xfId="0" applyFill="1" applyBorder="1" applyAlignment="1">
      <alignment horizontal="center"/>
    </xf>
    <xf numFmtId="0" fontId="0" fillId="16" borderId="11" xfId="0" applyFill="1" applyBorder="1" applyAlignment="1">
      <alignment horizontal="center"/>
    </xf>
    <xf numFmtId="0" fontId="0" fillId="16" borderId="5" xfId="0" applyFill="1" applyBorder="1" applyAlignment="1">
      <alignment horizontal="center" wrapText="1"/>
    </xf>
    <xf numFmtId="0" fontId="0" fillId="16" borderId="0" xfId="0" applyFill="1" applyAlignment="1">
      <alignment horizontal="center" wrapText="1"/>
    </xf>
    <xf numFmtId="0" fontId="0" fillId="13" borderId="0" xfId="0" applyFill="1" applyAlignment="1">
      <alignment horizontal="center" wrapText="1"/>
    </xf>
    <xf numFmtId="0" fontId="0" fillId="13" borderId="0" xfId="0" applyFill="1" applyAlignment="1">
      <alignment horizontal="center"/>
    </xf>
    <xf numFmtId="0" fontId="0" fillId="17" borderId="0" xfId="0" applyFill="1" applyAlignment="1">
      <alignment horizontal="center"/>
    </xf>
    <xf numFmtId="0" fontId="0" fillId="5" borderId="5" xfId="0" applyFill="1" applyBorder="1" applyAlignment="1">
      <alignment horizontal="center" wrapText="1"/>
    </xf>
    <xf numFmtId="0" fontId="0" fillId="5" borderId="0" xfId="0" applyFill="1" applyAlignment="1">
      <alignment horizontal="center" wrapText="1"/>
    </xf>
    <xf numFmtId="0" fontId="0" fillId="5" borderId="7" xfId="0" applyFill="1" applyBorder="1" applyAlignment="1">
      <alignment horizontal="center"/>
    </xf>
    <xf numFmtId="0" fontId="0" fillId="5" borderId="8" xfId="0" applyFill="1" applyBorder="1" applyAlignment="1">
      <alignment horizontal="center"/>
    </xf>
    <xf numFmtId="0" fontId="0" fillId="5" borderId="9" xfId="0" applyFill="1" applyBorder="1" applyAlignment="1">
      <alignment horizontal="center"/>
    </xf>
    <xf numFmtId="0" fontId="0" fillId="5" borderId="10" xfId="0" applyFill="1" applyBorder="1" applyAlignment="1">
      <alignment horizontal="center"/>
    </xf>
    <xf numFmtId="0" fontId="0" fillId="5" borderId="11" xfId="0" applyFill="1" applyBorder="1" applyAlignment="1">
      <alignment horizontal="center"/>
    </xf>
    <xf numFmtId="0" fontId="0" fillId="14" borderId="0" xfId="0" applyFill="1" applyAlignment="1">
      <alignment horizontal="center"/>
    </xf>
    <xf numFmtId="0" fontId="0" fillId="9" borderId="7" xfId="0" applyFill="1" applyBorder="1" applyAlignment="1">
      <alignment horizontal="center"/>
    </xf>
    <xf numFmtId="0" fontId="0" fillId="9" borderId="8" xfId="0" applyFill="1" applyBorder="1" applyAlignment="1">
      <alignment horizontal="center"/>
    </xf>
    <xf numFmtId="0" fontId="0" fillId="9" borderId="9" xfId="0" applyFill="1" applyBorder="1" applyAlignment="1">
      <alignment horizontal="center"/>
    </xf>
    <xf numFmtId="0" fontId="0" fillId="9" borderId="10" xfId="0" applyFill="1" applyBorder="1" applyAlignment="1">
      <alignment horizontal="center"/>
    </xf>
    <xf numFmtId="0" fontId="0" fillId="9" borderId="11" xfId="0" applyFill="1" applyBorder="1" applyAlignment="1">
      <alignment horizontal="center"/>
    </xf>
    <xf numFmtId="0" fontId="2" fillId="25" borderId="0" xfId="0" applyFont="1" applyFill="1" applyAlignment="1">
      <alignment horizontal="center"/>
    </xf>
    <xf numFmtId="0" fontId="7" fillId="12" borderId="0" xfId="0" applyFont="1" applyFill="1" applyAlignment="1">
      <alignment horizontal="center"/>
    </xf>
    <xf numFmtId="0" fontId="12" fillId="25" borderId="0" xfId="0" applyFont="1" applyFill="1" applyAlignment="1">
      <alignment horizontal="center"/>
    </xf>
    <xf numFmtId="0" fontId="12" fillId="4" borderId="0" xfId="0" applyFont="1" applyFill="1" applyAlignment="1">
      <alignment horizontal="center"/>
    </xf>
    <xf numFmtId="0" fontId="12" fillId="27" borderId="0" xfId="0" applyFont="1" applyFill="1" applyAlignment="1">
      <alignment horizontal="center"/>
    </xf>
    <xf numFmtId="0" fontId="12" fillId="28" borderId="0" xfId="0" applyFont="1" applyFill="1" applyAlignment="1">
      <alignment horizontal="center"/>
    </xf>
    <xf numFmtId="0" fontId="12" fillId="29" borderId="0" xfId="0" applyFont="1" applyFill="1" applyAlignment="1">
      <alignment horizontal="center"/>
    </xf>
    <xf numFmtId="0" fontId="12" fillId="8" borderId="0" xfId="0" applyFont="1" applyFill="1" applyAlignment="1">
      <alignment horizontal="center"/>
    </xf>
    <xf numFmtId="0" fontId="15" fillId="12" borderId="0" xfId="0" applyFont="1" applyFill="1" applyAlignment="1">
      <alignment horizontal="center"/>
    </xf>
    <xf numFmtId="0" fontId="17" fillId="19" borderId="0" xfId="0" applyFont="1" applyFill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9.png"/><Relationship Id="rId13" Type="http://schemas.openxmlformats.org/officeDocument/2006/relationships/image" Target="../media/image14.png"/><Relationship Id="rId3" Type="http://schemas.openxmlformats.org/officeDocument/2006/relationships/image" Target="../media/image4.png"/><Relationship Id="rId7" Type="http://schemas.openxmlformats.org/officeDocument/2006/relationships/image" Target="../media/image8.png"/><Relationship Id="rId12" Type="http://schemas.openxmlformats.org/officeDocument/2006/relationships/image" Target="../media/image13.png"/><Relationship Id="rId2" Type="http://schemas.openxmlformats.org/officeDocument/2006/relationships/image" Target="../media/image3.png"/><Relationship Id="rId1" Type="http://schemas.openxmlformats.org/officeDocument/2006/relationships/image" Target="../media/image2.png"/><Relationship Id="rId6" Type="http://schemas.openxmlformats.org/officeDocument/2006/relationships/image" Target="../media/image7.png"/><Relationship Id="rId11" Type="http://schemas.openxmlformats.org/officeDocument/2006/relationships/image" Target="../media/image12.png"/><Relationship Id="rId5" Type="http://schemas.openxmlformats.org/officeDocument/2006/relationships/image" Target="../media/image6.png"/><Relationship Id="rId10" Type="http://schemas.openxmlformats.org/officeDocument/2006/relationships/image" Target="../media/image11.png"/><Relationship Id="rId4" Type="http://schemas.openxmlformats.org/officeDocument/2006/relationships/image" Target="../media/image5.png"/><Relationship Id="rId9" Type="http://schemas.openxmlformats.org/officeDocument/2006/relationships/image" Target="../media/image10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17.png"/><Relationship Id="rId2" Type="http://schemas.openxmlformats.org/officeDocument/2006/relationships/image" Target="../media/image16.png"/><Relationship Id="rId1" Type="http://schemas.openxmlformats.org/officeDocument/2006/relationships/image" Target="../media/image15.png"/><Relationship Id="rId5" Type="http://schemas.openxmlformats.org/officeDocument/2006/relationships/image" Target="../media/image19.png"/><Relationship Id="rId4" Type="http://schemas.openxmlformats.org/officeDocument/2006/relationships/image" Target="../media/image18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22.png"/><Relationship Id="rId2" Type="http://schemas.openxmlformats.org/officeDocument/2006/relationships/image" Target="../media/image21.png"/><Relationship Id="rId1" Type="http://schemas.openxmlformats.org/officeDocument/2006/relationships/image" Target="../media/image20.png"/><Relationship Id="rId4" Type="http://schemas.openxmlformats.org/officeDocument/2006/relationships/image" Target="../media/image23.pn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26.png"/><Relationship Id="rId2" Type="http://schemas.openxmlformats.org/officeDocument/2006/relationships/image" Target="../media/image25.png"/><Relationship Id="rId1" Type="http://schemas.openxmlformats.org/officeDocument/2006/relationships/image" Target="../media/image24.png"/><Relationship Id="rId4" Type="http://schemas.openxmlformats.org/officeDocument/2006/relationships/image" Target="../media/image27.pn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image" Target="../media/image30.png"/><Relationship Id="rId2" Type="http://schemas.openxmlformats.org/officeDocument/2006/relationships/image" Target="../media/image29.png"/><Relationship Id="rId1" Type="http://schemas.openxmlformats.org/officeDocument/2006/relationships/image" Target="../media/image28.png"/><Relationship Id="rId5" Type="http://schemas.openxmlformats.org/officeDocument/2006/relationships/image" Target="../media/image32.png"/><Relationship Id="rId4" Type="http://schemas.openxmlformats.org/officeDocument/2006/relationships/image" Target="../media/image31.png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image" Target="../media/image35.png"/><Relationship Id="rId7" Type="http://schemas.openxmlformats.org/officeDocument/2006/relationships/image" Target="../media/image39.png"/><Relationship Id="rId2" Type="http://schemas.openxmlformats.org/officeDocument/2006/relationships/image" Target="../media/image34.png"/><Relationship Id="rId1" Type="http://schemas.openxmlformats.org/officeDocument/2006/relationships/image" Target="../media/image33.png"/><Relationship Id="rId6" Type="http://schemas.openxmlformats.org/officeDocument/2006/relationships/image" Target="../media/image38.png"/><Relationship Id="rId5" Type="http://schemas.openxmlformats.org/officeDocument/2006/relationships/image" Target="../media/image37.png"/><Relationship Id="rId4" Type="http://schemas.openxmlformats.org/officeDocument/2006/relationships/image" Target="../media/image36.png"/></Relationships>
</file>

<file path=xl/drawings/_rels/drawing8.xml.rels><?xml version="1.0" encoding="UTF-8" standalone="yes"?>
<Relationships xmlns="http://schemas.openxmlformats.org/package/2006/relationships"><Relationship Id="rId8" Type="http://schemas.openxmlformats.org/officeDocument/2006/relationships/image" Target="../media/image47.png"/><Relationship Id="rId3" Type="http://schemas.openxmlformats.org/officeDocument/2006/relationships/image" Target="../media/image42.JPG"/><Relationship Id="rId7" Type="http://schemas.openxmlformats.org/officeDocument/2006/relationships/image" Target="../media/image46.png"/><Relationship Id="rId2" Type="http://schemas.openxmlformats.org/officeDocument/2006/relationships/image" Target="../media/image41.png"/><Relationship Id="rId1" Type="http://schemas.openxmlformats.org/officeDocument/2006/relationships/image" Target="../media/image40.png"/><Relationship Id="rId6" Type="http://schemas.openxmlformats.org/officeDocument/2006/relationships/image" Target="../media/image45.png"/><Relationship Id="rId5" Type="http://schemas.openxmlformats.org/officeDocument/2006/relationships/image" Target="../media/image44.png"/><Relationship Id="rId10" Type="http://schemas.openxmlformats.org/officeDocument/2006/relationships/image" Target="../media/image49.png"/><Relationship Id="rId4" Type="http://schemas.openxmlformats.org/officeDocument/2006/relationships/image" Target="../media/image43.jpeg"/><Relationship Id="rId9" Type="http://schemas.openxmlformats.org/officeDocument/2006/relationships/image" Target="../media/image48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10</xdr:row>
      <xdr:rowOff>190499</xdr:rowOff>
    </xdr:from>
    <xdr:to>
      <xdr:col>11</xdr:col>
      <xdr:colOff>323850</xdr:colOff>
      <xdr:row>37</xdr:row>
      <xdr:rowOff>93664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E24CB06-31F6-4B52-09F3-EFA7061143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62025" y="2095499"/>
          <a:ext cx="6724650" cy="5046665"/>
        </a:xfrm>
        <a:prstGeom prst="rect">
          <a:avLst/>
        </a:prstGeom>
      </xdr:spPr>
    </xdr:pic>
    <xdr:clientData/>
  </xdr:twoCellAnchor>
  <xdr:oneCellAnchor>
    <xdr:from>
      <xdr:col>6</xdr:col>
      <xdr:colOff>247650</xdr:colOff>
      <xdr:row>22</xdr:row>
      <xdr:rowOff>133350</xdr:rowOff>
    </xdr:from>
    <xdr:ext cx="683200" cy="264560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473E2E90-C628-5206-11EB-7F4674DA8DE4}"/>
            </a:ext>
          </a:extLst>
        </xdr:cNvPr>
        <xdr:cNvSpPr txBox="1"/>
      </xdr:nvSpPr>
      <xdr:spPr>
        <a:xfrm>
          <a:off x="4562475" y="4324350"/>
          <a:ext cx="683200" cy="264560"/>
        </a:xfrm>
        <a:prstGeom prst="rect">
          <a:avLst/>
        </a:prstGeom>
        <a:solidFill>
          <a:schemeClr val="bg2"/>
        </a:solidFill>
        <a:ln>
          <a:solidFill>
            <a:srgbClr val="FF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fr-FR" sz="1100" b="1">
              <a:solidFill>
                <a:srgbClr val="FF0000"/>
              </a:solidFill>
            </a:rPr>
            <a:t>AXANA1</a:t>
          </a:r>
        </a:p>
      </xdr:txBody>
    </xdr:sp>
    <xdr:clientData/>
  </xdr:oneCellAnchor>
  <xdr:oneCellAnchor>
    <xdr:from>
      <xdr:col>7</xdr:col>
      <xdr:colOff>38100</xdr:colOff>
      <xdr:row>20</xdr:row>
      <xdr:rowOff>114300</xdr:rowOff>
    </xdr:from>
    <xdr:ext cx="683200" cy="264560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C33DD70A-2127-4595-98E7-F210C02014B9}"/>
            </a:ext>
          </a:extLst>
        </xdr:cNvPr>
        <xdr:cNvSpPr txBox="1"/>
      </xdr:nvSpPr>
      <xdr:spPr>
        <a:xfrm>
          <a:off x="4962525" y="3924300"/>
          <a:ext cx="683200" cy="264560"/>
        </a:xfrm>
        <a:prstGeom prst="rect">
          <a:avLst/>
        </a:prstGeom>
        <a:solidFill>
          <a:schemeClr val="bg2"/>
        </a:solidFill>
        <a:ln>
          <a:solidFill>
            <a:srgbClr val="FF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fr-FR" sz="1100" b="1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AXAN</a:t>
          </a:r>
          <a:r>
            <a:rPr lang="fr-FR" sz="1100" b="1">
              <a:solidFill>
                <a:srgbClr val="FF0000"/>
              </a:solidFill>
            </a:rPr>
            <a:t>A2</a:t>
          </a:r>
        </a:p>
      </xdr:txBody>
    </xdr:sp>
    <xdr:clientData/>
  </xdr:oneCellAnchor>
  <xdr:oneCellAnchor>
    <xdr:from>
      <xdr:col>1</xdr:col>
      <xdr:colOff>771525</xdr:colOff>
      <xdr:row>23</xdr:row>
      <xdr:rowOff>123825</xdr:rowOff>
    </xdr:from>
    <xdr:ext cx="683200" cy="264560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775039F0-3C60-4EF8-A268-2593F54B96C2}"/>
            </a:ext>
          </a:extLst>
        </xdr:cNvPr>
        <xdr:cNvSpPr txBox="1"/>
      </xdr:nvSpPr>
      <xdr:spPr>
        <a:xfrm>
          <a:off x="1733550" y="4505325"/>
          <a:ext cx="683200" cy="264560"/>
        </a:xfrm>
        <a:prstGeom prst="rect">
          <a:avLst/>
        </a:prstGeom>
        <a:solidFill>
          <a:schemeClr val="bg2"/>
        </a:solidFill>
        <a:ln>
          <a:solidFill>
            <a:srgbClr val="FF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fr-FR" sz="1100" b="1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AXAN</a:t>
          </a:r>
          <a:r>
            <a:rPr lang="fr-FR" sz="1100" b="1">
              <a:solidFill>
                <a:srgbClr val="FF0000"/>
              </a:solidFill>
            </a:rPr>
            <a:t>A3</a:t>
          </a:r>
        </a:p>
      </xdr:txBody>
    </xdr:sp>
    <xdr:clientData/>
  </xdr:oneCellAnchor>
  <xdr:oneCellAnchor>
    <xdr:from>
      <xdr:col>2</xdr:col>
      <xdr:colOff>257175</xdr:colOff>
      <xdr:row>20</xdr:row>
      <xdr:rowOff>171450</xdr:rowOff>
    </xdr:from>
    <xdr:ext cx="683200" cy="264560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800FE252-2690-415F-8387-A657C3C63C0B}"/>
            </a:ext>
          </a:extLst>
        </xdr:cNvPr>
        <xdr:cNvSpPr txBox="1"/>
      </xdr:nvSpPr>
      <xdr:spPr>
        <a:xfrm>
          <a:off x="2133600" y="3981450"/>
          <a:ext cx="683200" cy="264560"/>
        </a:xfrm>
        <a:prstGeom prst="rect">
          <a:avLst/>
        </a:prstGeom>
        <a:solidFill>
          <a:schemeClr val="bg2"/>
        </a:solidFill>
        <a:ln>
          <a:solidFill>
            <a:srgbClr val="FF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fr-FR" sz="1100" b="1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AXAN</a:t>
          </a:r>
          <a:r>
            <a:rPr lang="fr-FR" sz="1100" b="1">
              <a:solidFill>
                <a:srgbClr val="FF0000"/>
              </a:solidFill>
            </a:rPr>
            <a:t>A4</a:t>
          </a:r>
        </a:p>
      </xdr:txBody>
    </xdr:sp>
    <xdr:clientData/>
  </xdr:oneCellAnchor>
  <xdr:oneCellAnchor>
    <xdr:from>
      <xdr:col>4</xdr:col>
      <xdr:colOff>390525</xdr:colOff>
      <xdr:row>28</xdr:row>
      <xdr:rowOff>180975</xdr:rowOff>
    </xdr:from>
    <xdr:ext cx="341632" cy="264560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0742D617-ABB3-4D93-A50E-28232EA7BCA7}"/>
            </a:ext>
          </a:extLst>
        </xdr:cNvPr>
        <xdr:cNvSpPr txBox="1"/>
      </xdr:nvSpPr>
      <xdr:spPr>
        <a:xfrm>
          <a:off x="3486150" y="5514975"/>
          <a:ext cx="341632" cy="264560"/>
        </a:xfrm>
        <a:prstGeom prst="rect">
          <a:avLst/>
        </a:prstGeom>
        <a:solidFill>
          <a:schemeClr val="bg2"/>
        </a:solidFill>
        <a:ln>
          <a:solidFill>
            <a:srgbClr val="FF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fr-FR" sz="1100" b="1">
              <a:solidFill>
                <a:srgbClr val="FF0000"/>
              </a:solidFill>
            </a:rPr>
            <a:t>A6</a:t>
          </a:r>
        </a:p>
      </xdr:txBody>
    </xdr:sp>
    <xdr:clientData/>
  </xdr:oneCellAnchor>
  <xdr:oneCellAnchor>
    <xdr:from>
      <xdr:col>2</xdr:col>
      <xdr:colOff>571500</xdr:colOff>
      <xdr:row>29</xdr:row>
      <xdr:rowOff>161925</xdr:rowOff>
    </xdr:from>
    <xdr:ext cx="341632" cy="264560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5B9B207F-5A1D-4554-AAC6-27001205E696}"/>
            </a:ext>
          </a:extLst>
        </xdr:cNvPr>
        <xdr:cNvSpPr txBox="1"/>
      </xdr:nvSpPr>
      <xdr:spPr>
        <a:xfrm>
          <a:off x="2447925" y="5686425"/>
          <a:ext cx="341632" cy="264560"/>
        </a:xfrm>
        <a:prstGeom prst="rect">
          <a:avLst/>
        </a:prstGeom>
        <a:solidFill>
          <a:schemeClr val="bg2"/>
        </a:solidFill>
        <a:ln>
          <a:solidFill>
            <a:srgbClr val="FF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fr-FR" sz="1100" b="1">
              <a:solidFill>
                <a:srgbClr val="FF0000"/>
              </a:solidFill>
            </a:rPr>
            <a:t>A8</a:t>
          </a:r>
        </a:p>
      </xdr:txBody>
    </xdr:sp>
    <xdr:clientData/>
  </xdr:oneCellAnchor>
  <xdr:oneCellAnchor>
    <xdr:from>
      <xdr:col>5</xdr:col>
      <xdr:colOff>228600</xdr:colOff>
      <xdr:row>21</xdr:row>
      <xdr:rowOff>95250</xdr:rowOff>
    </xdr:from>
    <xdr:ext cx="413126" cy="264560"/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04313E5A-FE14-4F9A-85F1-05CE788D1C63}"/>
            </a:ext>
          </a:extLst>
        </xdr:cNvPr>
        <xdr:cNvSpPr txBox="1"/>
      </xdr:nvSpPr>
      <xdr:spPr>
        <a:xfrm>
          <a:off x="3933825" y="4095750"/>
          <a:ext cx="413126" cy="264560"/>
        </a:xfrm>
        <a:prstGeom prst="rect">
          <a:avLst/>
        </a:prstGeom>
        <a:solidFill>
          <a:schemeClr val="bg2"/>
        </a:solidFill>
        <a:ln>
          <a:solidFill>
            <a:srgbClr val="FF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fr-FR" sz="1100" b="1">
              <a:solidFill>
                <a:srgbClr val="FF0000"/>
              </a:solidFill>
            </a:rPr>
            <a:t>A12</a:t>
          </a:r>
        </a:p>
      </xdr:txBody>
    </xdr:sp>
    <xdr:clientData/>
  </xdr:oneCellAnchor>
  <xdr:oneCellAnchor>
    <xdr:from>
      <xdr:col>7</xdr:col>
      <xdr:colOff>123825</xdr:colOff>
      <xdr:row>28</xdr:row>
      <xdr:rowOff>95250</xdr:rowOff>
    </xdr:from>
    <xdr:ext cx="341632" cy="264560"/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B7FB3FD2-09D8-4B6F-81D8-C8D6A7F62C10}"/>
            </a:ext>
          </a:extLst>
        </xdr:cNvPr>
        <xdr:cNvSpPr txBox="1"/>
      </xdr:nvSpPr>
      <xdr:spPr>
        <a:xfrm>
          <a:off x="5048250" y="5429250"/>
          <a:ext cx="341632" cy="264560"/>
        </a:xfrm>
        <a:prstGeom prst="rect">
          <a:avLst/>
        </a:prstGeom>
        <a:solidFill>
          <a:schemeClr val="bg2"/>
        </a:solidFill>
        <a:ln>
          <a:solidFill>
            <a:srgbClr val="FF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fr-FR" sz="1100" b="1">
              <a:solidFill>
                <a:srgbClr val="FF0000"/>
              </a:solidFill>
            </a:rPr>
            <a:t>A3</a:t>
          </a:r>
        </a:p>
      </xdr:txBody>
    </xdr:sp>
    <xdr:clientData/>
  </xdr:oneCellAnchor>
  <xdr:oneCellAnchor>
    <xdr:from>
      <xdr:col>8</xdr:col>
      <xdr:colOff>600075</xdr:colOff>
      <xdr:row>28</xdr:row>
      <xdr:rowOff>47625</xdr:rowOff>
    </xdr:from>
    <xdr:ext cx="341632" cy="264560"/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8AFEC13C-1D91-4EA8-B415-39BE3246346C}"/>
            </a:ext>
          </a:extLst>
        </xdr:cNvPr>
        <xdr:cNvSpPr txBox="1"/>
      </xdr:nvSpPr>
      <xdr:spPr>
        <a:xfrm>
          <a:off x="6134100" y="5381625"/>
          <a:ext cx="341632" cy="264560"/>
        </a:xfrm>
        <a:prstGeom prst="rect">
          <a:avLst/>
        </a:prstGeom>
        <a:solidFill>
          <a:schemeClr val="bg2"/>
        </a:solidFill>
        <a:ln>
          <a:solidFill>
            <a:srgbClr val="FF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fr-FR" sz="1100" b="1">
              <a:solidFill>
                <a:srgbClr val="FF0000"/>
              </a:solidFill>
            </a:rPr>
            <a:t>A1</a:t>
          </a:r>
        </a:p>
      </xdr:txBody>
    </xdr:sp>
    <xdr:clientData/>
  </xdr:oneCellAnchor>
  <xdr:oneCellAnchor>
    <xdr:from>
      <xdr:col>3</xdr:col>
      <xdr:colOff>314325</xdr:colOff>
      <xdr:row>14</xdr:row>
      <xdr:rowOff>19050</xdr:rowOff>
    </xdr:from>
    <xdr:ext cx="320922" cy="264560"/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ED462DA5-F0D9-4605-8161-BDBB222B5D67}"/>
            </a:ext>
          </a:extLst>
        </xdr:cNvPr>
        <xdr:cNvSpPr txBox="1"/>
      </xdr:nvSpPr>
      <xdr:spPr>
        <a:xfrm>
          <a:off x="2800350" y="2686050"/>
          <a:ext cx="320922" cy="264560"/>
        </a:xfrm>
        <a:prstGeom prst="rect">
          <a:avLst/>
        </a:prstGeom>
        <a:solidFill>
          <a:schemeClr val="bg2"/>
        </a:solidFill>
        <a:ln>
          <a:solidFill>
            <a:srgbClr val="FF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fr-FR" sz="1100" b="1">
              <a:solidFill>
                <a:srgbClr val="FF0000"/>
              </a:solidFill>
            </a:rPr>
            <a:t>F3</a:t>
          </a:r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12</xdr:row>
      <xdr:rowOff>0</xdr:rowOff>
    </xdr:from>
    <xdr:to>
      <xdr:col>20</xdr:col>
      <xdr:colOff>274905</xdr:colOff>
      <xdr:row>54</xdr:row>
      <xdr:rowOff>170428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1DB29CD-71C8-3F85-FF77-52D5D00865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173941" y="2286000"/>
          <a:ext cx="10561905" cy="8171428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137</xdr:row>
      <xdr:rowOff>0</xdr:rowOff>
    </xdr:from>
    <xdr:to>
      <xdr:col>20</xdr:col>
      <xdr:colOff>274905</xdr:colOff>
      <xdr:row>179</xdr:row>
      <xdr:rowOff>170428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1E95876-F782-46BF-BF91-85F5138A08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173941" y="26289000"/>
          <a:ext cx="10561905" cy="8171428"/>
        </a:xfrm>
        <a:prstGeom prst="rect">
          <a:avLst/>
        </a:prstGeom>
      </xdr:spPr>
    </xdr:pic>
    <xdr:clientData/>
  </xdr:twoCellAnchor>
  <xdr:twoCellAnchor>
    <xdr:from>
      <xdr:col>3</xdr:col>
      <xdr:colOff>560294</xdr:colOff>
      <xdr:row>154</xdr:row>
      <xdr:rowOff>123265</xdr:rowOff>
    </xdr:from>
    <xdr:to>
      <xdr:col>21</xdr:col>
      <xdr:colOff>11206</xdr:colOff>
      <xdr:row>167</xdr:row>
      <xdr:rowOff>11206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DD3E6127-F36E-C08A-0729-7BD665ED33B0}"/>
            </a:ext>
          </a:extLst>
        </xdr:cNvPr>
        <xdr:cNvSpPr/>
      </xdr:nvSpPr>
      <xdr:spPr>
        <a:xfrm>
          <a:off x="2734235" y="29650765"/>
          <a:ext cx="10343030" cy="2364441"/>
        </a:xfrm>
        <a:prstGeom prst="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2</xdr:col>
      <xdr:colOff>549088</xdr:colOff>
      <xdr:row>273</xdr:row>
      <xdr:rowOff>179295</xdr:rowOff>
    </xdr:from>
    <xdr:to>
      <xdr:col>4</xdr:col>
      <xdr:colOff>0</xdr:colOff>
      <xdr:row>275</xdr:row>
      <xdr:rowOff>44824</xdr:rowOff>
    </xdr:to>
    <xdr:sp macro="" textlink="">
      <xdr:nvSpPr>
        <xdr:cNvPr id="9" name="Arrow: Right 8">
          <a:extLst>
            <a:ext uri="{FF2B5EF4-FFF2-40B4-BE49-F238E27FC236}">
              <a16:creationId xmlns:a16="http://schemas.microsoft.com/office/drawing/2014/main" id="{16FC8870-381E-C560-B807-55AFE663DE2F}"/>
            </a:ext>
          </a:extLst>
        </xdr:cNvPr>
        <xdr:cNvSpPr/>
      </xdr:nvSpPr>
      <xdr:spPr>
        <a:xfrm rot="10800000">
          <a:off x="2117912" y="31992795"/>
          <a:ext cx="661147" cy="246529"/>
        </a:xfrm>
        <a:prstGeom prst="rightArrow">
          <a:avLst/>
        </a:prstGeom>
        <a:solidFill>
          <a:srgbClr val="FFC000"/>
        </a:solidFill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21</xdr:col>
      <xdr:colOff>33617</xdr:colOff>
      <xdr:row>160</xdr:row>
      <xdr:rowOff>168088</xdr:rowOff>
    </xdr:from>
    <xdr:to>
      <xdr:col>24</xdr:col>
      <xdr:colOff>89647</xdr:colOff>
      <xdr:row>162</xdr:row>
      <xdr:rowOff>33617</xdr:rowOff>
    </xdr:to>
    <xdr:sp macro="" textlink="">
      <xdr:nvSpPr>
        <xdr:cNvPr id="15" name="Arrow: Right 14">
          <a:extLst>
            <a:ext uri="{FF2B5EF4-FFF2-40B4-BE49-F238E27FC236}">
              <a16:creationId xmlns:a16="http://schemas.microsoft.com/office/drawing/2014/main" id="{7538F2C7-C6BC-4A67-B3AB-3DC6380AC807}"/>
            </a:ext>
          </a:extLst>
        </xdr:cNvPr>
        <xdr:cNvSpPr/>
      </xdr:nvSpPr>
      <xdr:spPr>
        <a:xfrm>
          <a:off x="13099676" y="30838588"/>
          <a:ext cx="661147" cy="246529"/>
        </a:xfrm>
        <a:prstGeom prst="rightArrow">
          <a:avLst/>
        </a:prstGeom>
        <a:solidFill>
          <a:schemeClr val="accent2">
            <a:lumMod val="40000"/>
            <a:lumOff val="60000"/>
          </a:schemeClr>
        </a:solidFill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 editAs="oneCell">
    <xdr:from>
      <xdr:col>3</xdr:col>
      <xdr:colOff>0</xdr:colOff>
      <xdr:row>244</xdr:row>
      <xdr:rowOff>0</xdr:rowOff>
    </xdr:from>
    <xdr:to>
      <xdr:col>20</xdr:col>
      <xdr:colOff>274905</xdr:colOff>
      <xdr:row>286</xdr:row>
      <xdr:rowOff>170428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D7537888-6E72-4025-871B-A0AD57965A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173941" y="45720000"/>
          <a:ext cx="10561905" cy="8171428"/>
        </a:xfrm>
        <a:prstGeom prst="rect">
          <a:avLst/>
        </a:prstGeom>
      </xdr:spPr>
    </xdr:pic>
    <xdr:clientData/>
  </xdr:twoCellAnchor>
  <xdr:twoCellAnchor>
    <xdr:from>
      <xdr:col>2</xdr:col>
      <xdr:colOff>560294</xdr:colOff>
      <xdr:row>274</xdr:row>
      <xdr:rowOff>11206</xdr:rowOff>
    </xdr:from>
    <xdr:to>
      <xdr:col>4</xdr:col>
      <xdr:colOff>11206</xdr:colOff>
      <xdr:row>275</xdr:row>
      <xdr:rowOff>67235</xdr:rowOff>
    </xdr:to>
    <xdr:sp macro="" textlink="">
      <xdr:nvSpPr>
        <xdr:cNvPr id="26" name="Arrow: Right 25">
          <a:extLst>
            <a:ext uri="{FF2B5EF4-FFF2-40B4-BE49-F238E27FC236}">
              <a16:creationId xmlns:a16="http://schemas.microsoft.com/office/drawing/2014/main" id="{A1FB348A-E8F9-450F-AB5E-50FCB3027DD5}"/>
            </a:ext>
          </a:extLst>
        </xdr:cNvPr>
        <xdr:cNvSpPr/>
      </xdr:nvSpPr>
      <xdr:spPr>
        <a:xfrm rot="10800000">
          <a:off x="2129118" y="51446206"/>
          <a:ext cx="661147" cy="246529"/>
        </a:xfrm>
        <a:prstGeom prst="rightArrow">
          <a:avLst/>
        </a:prstGeom>
        <a:solidFill>
          <a:srgbClr val="FFC000"/>
        </a:solidFill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14</xdr:col>
      <xdr:colOff>179294</xdr:colOff>
      <xdr:row>275</xdr:row>
      <xdr:rowOff>56030</xdr:rowOff>
    </xdr:from>
    <xdr:to>
      <xdr:col>21</xdr:col>
      <xdr:colOff>598393</xdr:colOff>
      <xdr:row>276</xdr:row>
      <xdr:rowOff>150159</xdr:rowOff>
    </xdr:to>
    <xdr:sp macro="" textlink="">
      <xdr:nvSpPr>
        <xdr:cNvPr id="27" name="Arrow: Right 26">
          <a:extLst>
            <a:ext uri="{FF2B5EF4-FFF2-40B4-BE49-F238E27FC236}">
              <a16:creationId xmlns:a16="http://schemas.microsoft.com/office/drawing/2014/main" id="{56A6A38F-AFD7-4FC5-A773-011A8AF8ADC6}"/>
            </a:ext>
          </a:extLst>
        </xdr:cNvPr>
        <xdr:cNvSpPr/>
      </xdr:nvSpPr>
      <xdr:spPr>
        <a:xfrm>
          <a:off x="9009529" y="51681530"/>
          <a:ext cx="4654923" cy="284629"/>
        </a:xfrm>
        <a:prstGeom prst="rightArrow">
          <a:avLst/>
        </a:prstGeom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 editAs="oneCell">
    <xdr:from>
      <xdr:col>3</xdr:col>
      <xdr:colOff>33617</xdr:colOff>
      <xdr:row>387</xdr:row>
      <xdr:rowOff>11206</xdr:rowOff>
    </xdr:from>
    <xdr:to>
      <xdr:col>20</xdr:col>
      <xdr:colOff>308522</xdr:colOff>
      <xdr:row>429</xdr:row>
      <xdr:rowOff>181634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55D934A4-7CDB-4A0A-B09B-14650E8C46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207558" y="72020206"/>
          <a:ext cx="10561905" cy="8171428"/>
        </a:xfrm>
        <a:prstGeom prst="rect">
          <a:avLst/>
        </a:prstGeom>
      </xdr:spPr>
    </xdr:pic>
    <xdr:clientData/>
  </xdr:twoCellAnchor>
  <xdr:twoCellAnchor>
    <xdr:from>
      <xdr:col>2</xdr:col>
      <xdr:colOff>582706</xdr:colOff>
      <xdr:row>419</xdr:row>
      <xdr:rowOff>100853</xdr:rowOff>
    </xdr:from>
    <xdr:to>
      <xdr:col>4</xdr:col>
      <xdr:colOff>33618</xdr:colOff>
      <xdr:row>420</xdr:row>
      <xdr:rowOff>156882</xdr:rowOff>
    </xdr:to>
    <xdr:sp macro="" textlink="">
      <xdr:nvSpPr>
        <xdr:cNvPr id="29" name="Arrow: Right 28">
          <a:extLst>
            <a:ext uri="{FF2B5EF4-FFF2-40B4-BE49-F238E27FC236}">
              <a16:creationId xmlns:a16="http://schemas.microsoft.com/office/drawing/2014/main" id="{24808CD7-6BBB-4051-8C1F-1DBA61592FF2}"/>
            </a:ext>
          </a:extLst>
        </xdr:cNvPr>
        <xdr:cNvSpPr/>
      </xdr:nvSpPr>
      <xdr:spPr>
        <a:xfrm rot="10800000">
          <a:off x="2151530" y="78205853"/>
          <a:ext cx="661147" cy="246529"/>
        </a:xfrm>
        <a:prstGeom prst="rightArrow">
          <a:avLst/>
        </a:prstGeom>
        <a:solidFill>
          <a:schemeClr val="accent2">
            <a:lumMod val="75000"/>
          </a:schemeClr>
        </a:solidFill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2</xdr:col>
      <xdr:colOff>589430</xdr:colOff>
      <xdr:row>420</xdr:row>
      <xdr:rowOff>141194</xdr:rowOff>
    </xdr:from>
    <xdr:to>
      <xdr:col>4</xdr:col>
      <xdr:colOff>40342</xdr:colOff>
      <xdr:row>422</xdr:row>
      <xdr:rowOff>6723</xdr:rowOff>
    </xdr:to>
    <xdr:sp macro="" textlink="">
      <xdr:nvSpPr>
        <xdr:cNvPr id="30" name="Arrow: Right 29">
          <a:extLst>
            <a:ext uri="{FF2B5EF4-FFF2-40B4-BE49-F238E27FC236}">
              <a16:creationId xmlns:a16="http://schemas.microsoft.com/office/drawing/2014/main" id="{36FA0E60-D86E-4FE7-9D55-F904A7C6A0D3}"/>
            </a:ext>
          </a:extLst>
        </xdr:cNvPr>
        <xdr:cNvSpPr/>
      </xdr:nvSpPr>
      <xdr:spPr>
        <a:xfrm rot="10800000">
          <a:off x="2158254" y="78436694"/>
          <a:ext cx="661147" cy="246529"/>
        </a:xfrm>
        <a:prstGeom prst="rightArrow">
          <a:avLst/>
        </a:prstGeom>
        <a:solidFill>
          <a:schemeClr val="accent2">
            <a:lumMod val="75000"/>
          </a:schemeClr>
        </a:solidFill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2</xdr:col>
      <xdr:colOff>598394</xdr:colOff>
      <xdr:row>421</xdr:row>
      <xdr:rowOff>183776</xdr:rowOff>
    </xdr:from>
    <xdr:to>
      <xdr:col>4</xdr:col>
      <xdr:colOff>49306</xdr:colOff>
      <xdr:row>423</xdr:row>
      <xdr:rowOff>49305</xdr:rowOff>
    </xdr:to>
    <xdr:sp macro="" textlink="">
      <xdr:nvSpPr>
        <xdr:cNvPr id="31" name="Arrow: Right 30">
          <a:extLst>
            <a:ext uri="{FF2B5EF4-FFF2-40B4-BE49-F238E27FC236}">
              <a16:creationId xmlns:a16="http://schemas.microsoft.com/office/drawing/2014/main" id="{19CB7EE6-8C4C-4FC3-BBC5-27F9CF26990A}"/>
            </a:ext>
          </a:extLst>
        </xdr:cNvPr>
        <xdr:cNvSpPr/>
      </xdr:nvSpPr>
      <xdr:spPr>
        <a:xfrm rot="10800000">
          <a:off x="2167218" y="78669776"/>
          <a:ext cx="661147" cy="246529"/>
        </a:xfrm>
        <a:prstGeom prst="rightArrow">
          <a:avLst/>
        </a:prstGeom>
        <a:solidFill>
          <a:schemeClr val="accent2">
            <a:lumMod val="75000"/>
          </a:schemeClr>
        </a:solidFill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2</xdr:col>
      <xdr:colOff>593912</xdr:colOff>
      <xdr:row>423</xdr:row>
      <xdr:rowOff>44823</xdr:rowOff>
    </xdr:from>
    <xdr:to>
      <xdr:col>4</xdr:col>
      <xdr:colOff>44824</xdr:colOff>
      <xdr:row>424</xdr:row>
      <xdr:rowOff>100852</xdr:rowOff>
    </xdr:to>
    <xdr:sp macro="" textlink="">
      <xdr:nvSpPr>
        <xdr:cNvPr id="32" name="Arrow: Right 31">
          <a:extLst>
            <a:ext uri="{FF2B5EF4-FFF2-40B4-BE49-F238E27FC236}">
              <a16:creationId xmlns:a16="http://schemas.microsoft.com/office/drawing/2014/main" id="{5A34575D-376F-47BD-A6F0-D0D38A36F385}"/>
            </a:ext>
          </a:extLst>
        </xdr:cNvPr>
        <xdr:cNvSpPr/>
      </xdr:nvSpPr>
      <xdr:spPr>
        <a:xfrm rot="10800000">
          <a:off x="2162736" y="78911823"/>
          <a:ext cx="661147" cy="246529"/>
        </a:xfrm>
        <a:prstGeom prst="rightArrow">
          <a:avLst/>
        </a:prstGeom>
        <a:solidFill>
          <a:schemeClr val="accent2">
            <a:lumMod val="75000"/>
          </a:schemeClr>
        </a:solidFill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16</xdr:col>
      <xdr:colOff>214993</xdr:colOff>
      <xdr:row>26</xdr:row>
      <xdr:rowOff>176892</xdr:rowOff>
    </xdr:from>
    <xdr:to>
      <xdr:col>21</xdr:col>
      <xdr:colOff>33298</xdr:colOff>
      <xdr:row>28</xdr:row>
      <xdr:rowOff>8803</xdr:rowOff>
    </xdr:to>
    <xdr:sp macro="" textlink="">
      <xdr:nvSpPr>
        <xdr:cNvPr id="4" name="Arrow: Right 3">
          <a:extLst>
            <a:ext uri="{FF2B5EF4-FFF2-40B4-BE49-F238E27FC236}">
              <a16:creationId xmlns:a16="http://schemas.microsoft.com/office/drawing/2014/main" id="{5272CE28-3B24-4518-AF35-484CF7A577B9}"/>
            </a:ext>
          </a:extLst>
        </xdr:cNvPr>
        <xdr:cNvSpPr/>
      </xdr:nvSpPr>
      <xdr:spPr>
        <a:xfrm>
          <a:off x="10365922" y="5129892"/>
          <a:ext cx="2879912" cy="212911"/>
        </a:xfrm>
        <a:prstGeom prst="rightArrow">
          <a:avLst/>
        </a:prstGeom>
        <a:solidFill>
          <a:schemeClr val="accent6">
            <a:lumMod val="75000"/>
          </a:schemeClr>
        </a:solidFill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16</xdr:col>
      <xdr:colOff>176893</xdr:colOff>
      <xdr:row>28</xdr:row>
      <xdr:rowOff>116381</xdr:rowOff>
    </xdr:from>
    <xdr:to>
      <xdr:col>20</xdr:col>
      <xdr:colOff>607520</xdr:colOff>
      <xdr:row>29</xdr:row>
      <xdr:rowOff>138792</xdr:rowOff>
    </xdr:to>
    <xdr:sp macro="" textlink="">
      <xdr:nvSpPr>
        <xdr:cNvPr id="7" name="Arrow: Right 6">
          <a:extLst>
            <a:ext uri="{FF2B5EF4-FFF2-40B4-BE49-F238E27FC236}">
              <a16:creationId xmlns:a16="http://schemas.microsoft.com/office/drawing/2014/main" id="{51645ACF-BCCC-42E5-8B20-A84C2B2A0108}"/>
            </a:ext>
          </a:extLst>
        </xdr:cNvPr>
        <xdr:cNvSpPr/>
      </xdr:nvSpPr>
      <xdr:spPr>
        <a:xfrm rot="158754">
          <a:off x="10327822" y="5450381"/>
          <a:ext cx="2879912" cy="212911"/>
        </a:xfrm>
        <a:prstGeom prst="rightArrow">
          <a:avLst/>
        </a:prstGeom>
        <a:solidFill>
          <a:schemeClr val="tx2">
            <a:lumMod val="75000"/>
          </a:schemeClr>
        </a:solidFill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 editAs="oneCell">
    <xdr:from>
      <xdr:col>28</xdr:col>
      <xdr:colOff>27214</xdr:colOff>
      <xdr:row>12</xdr:row>
      <xdr:rowOff>27215</xdr:rowOff>
    </xdr:from>
    <xdr:to>
      <xdr:col>48</xdr:col>
      <xdr:colOff>317297</xdr:colOff>
      <xdr:row>52</xdr:row>
      <xdr:rowOff>178643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0C634934-316F-812F-C74D-B6A22937AA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7158607" y="2313215"/>
          <a:ext cx="8876190" cy="7771428"/>
        </a:xfrm>
        <a:prstGeom prst="rect">
          <a:avLst/>
        </a:prstGeom>
      </xdr:spPr>
    </xdr:pic>
    <xdr:clientData/>
  </xdr:twoCellAnchor>
  <xdr:twoCellAnchor editAs="oneCell">
    <xdr:from>
      <xdr:col>49</xdr:col>
      <xdr:colOff>27214</xdr:colOff>
      <xdr:row>12</xdr:row>
      <xdr:rowOff>0</xdr:rowOff>
    </xdr:from>
    <xdr:to>
      <xdr:col>64</xdr:col>
      <xdr:colOff>216607</xdr:colOff>
      <xdr:row>52</xdr:row>
      <xdr:rowOff>132381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CB2909F2-CEA5-4CE9-6985-CE92916BAE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6357035" y="2286000"/>
          <a:ext cx="8857143" cy="7752381"/>
        </a:xfrm>
        <a:prstGeom prst="rect">
          <a:avLst/>
        </a:prstGeom>
      </xdr:spPr>
    </xdr:pic>
    <xdr:clientData/>
  </xdr:twoCellAnchor>
  <xdr:twoCellAnchor editAs="oneCell">
    <xdr:from>
      <xdr:col>28</xdr:col>
      <xdr:colOff>0</xdr:colOff>
      <xdr:row>58</xdr:row>
      <xdr:rowOff>13608</xdr:rowOff>
    </xdr:from>
    <xdr:to>
      <xdr:col>44</xdr:col>
      <xdr:colOff>263179</xdr:colOff>
      <xdr:row>70</xdr:row>
      <xdr:rowOff>184751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0686ABF2-545A-83D9-789B-AE550896D8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7131393" y="11062608"/>
          <a:ext cx="6400000" cy="2457143"/>
        </a:xfrm>
        <a:prstGeom prst="rect">
          <a:avLst/>
        </a:prstGeom>
      </xdr:spPr>
    </xdr:pic>
    <xdr:clientData/>
  </xdr:twoCellAnchor>
  <xdr:twoCellAnchor editAs="oneCell">
    <xdr:from>
      <xdr:col>28</xdr:col>
      <xdr:colOff>13607</xdr:colOff>
      <xdr:row>72</xdr:row>
      <xdr:rowOff>0</xdr:rowOff>
    </xdr:from>
    <xdr:to>
      <xdr:col>41</xdr:col>
      <xdr:colOff>191238</xdr:colOff>
      <xdr:row>93</xdr:row>
      <xdr:rowOff>151881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472EE104-7FBE-B79B-68D7-3684C6D39A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7145000" y="13716000"/>
          <a:ext cx="4980952" cy="4152381"/>
        </a:xfrm>
        <a:prstGeom prst="rect">
          <a:avLst/>
        </a:prstGeom>
      </xdr:spPr>
    </xdr:pic>
    <xdr:clientData/>
  </xdr:twoCellAnchor>
  <xdr:twoCellAnchor editAs="oneCell">
    <xdr:from>
      <xdr:col>49</xdr:col>
      <xdr:colOff>27214</xdr:colOff>
      <xdr:row>58</xdr:row>
      <xdr:rowOff>13607</xdr:rowOff>
    </xdr:from>
    <xdr:to>
      <xdr:col>60</xdr:col>
      <xdr:colOff>189701</xdr:colOff>
      <xdr:row>70</xdr:row>
      <xdr:rowOff>165702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0D91C558-1650-196F-778B-E82D3B1583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26357035" y="11062607"/>
          <a:ext cx="6380952" cy="2438095"/>
        </a:xfrm>
        <a:prstGeom prst="rect">
          <a:avLst/>
        </a:prstGeom>
      </xdr:spPr>
    </xdr:pic>
    <xdr:clientData/>
  </xdr:twoCellAnchor>
  <xdr:twoCellAnchor editAs="oneCell">
    <xdr:from>
      <xdr:col>49</xdr:col>
      <xdr:colOff>27217</xdr:colOff>
      <xdr:row>72</xdr:row>
      <xdr:rowOff>13607</xdr:rowOff>
    </xdr:from>
    <xdr:to>
      <xdr:col>56</xdr:col>
      <xdr:colOff>339562</xdr:colOff>
      <xdr:row>93</xdr:row>
      <xdr:rowOff>155964</xdr:rowOff>
    </xdr:to>
    <xdr:pic>
      <xdr:nvPicPr>
        <xdr:cNvPr id="35" name="Picture 34">
          <a:extLst>
            <a:ext uri="{FF2B5EF4-FFF2-40B4-BE49-F238E27FC236}">
              <a16:creationId xmlns:a16="http://schemas.microsoft.com/office/drawing/2014/main" id="{C09DAD60-2FC1-3173-703F-7FA997508D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26357038" y="13729607"/>
          <a:ext cx="4952381" cy="4142857"/>
        </a:xfrm>
        <a:prstGeom prst="rect">
          <a:avLst/>
        </a:prstGeom>
      </xdr:spPr>
    </xdr:pic>
    <xdr:clientData/>
  </xdr:twoCellAnchor>
  <xdr:twoCellAnchor editAs="oneCell">
    <xdr:from>
      <xdr:col>27</xdr:col>
      <xdr:colOff>149679</xdr:colOff>
      <xdr:row>137</xdr:row>
      <xdr:rowOff>0</xdr:rowOff>
    </xdr:from>
    <xdr:to>
      <xdr:col>48</xdr:col>
      <xdr:colOff>215250</xdr:colOff>
      <xdr:row>177</xdr:row>
      <xdr:rowOff>37143</xdr:rowOff>
    </xdr:to>
    <xdr:pic>
      <xdr:nvPicPr>
        <xdr:cNvPr id="36" name="Picture 35">
          <a:extLst>
            <a:ext uri="{FF2B5EF4-FFF2-40B4-BE49-F238E27FC236}">
              <a16:creationId xmlns:a16="http://schemas.microsoft.com/office/drawing/2014/main" id="{ADB91640-4E90-B949-1734-BE674805E4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7104179" y="26289000"/>
          <a:ext cx="8828571" cy="7657143"/>
        </a:xfrm>
        <a:prstGeom prst="rect">
          <a:avLst/>
        </a:prstGeom>
      </xdr:spPr>
    </xdr:pic>
    <xdr:clientData/>
  </xdr:twoCellAnchor>
  <xdr:twoCellAnchor editAs="oneCell">
    <xdr:from>
      <xdr:col>28</xdr:col>
      <xdr:colOff>27214</xdr:colOff>
      <xdr:row>178</xdr:row>
      <xdr:rowOff>27215</xdr:rowOff>
    </xdr:from>
    <xdr:to>
      <xdr:col>41</xdr:col>
      <xdr:colOff>166750</xdr:colOff>
      <xdr:row>199</xdr:row>
      <xdr:rowOff>179096</xdr:rowOff>
    </xdr:to>
    <xdr:pic>
      <xdr:nvPicPr>
        <xdr:cNvPr id="37" name="Picture 36">
          <a:extLst>
            <a:ext uri="{FF2B5EF4-FFF2-40B4-BE49-F238E27FC236}">
              <a16:creationId xmlns:a16="http://schemas.microsoft.com/office/drawing/2014/main" id="{3CC43EB8-2DCD-585C-2F07-DA5137B148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7158607" y="34126715"/>
          <a:ext cx="4942857" cy="4152381"/>
        </a:xfrm>
        <a:prstGeom prst="rect">
          <a:avLst/>
        </a:prstGeom>
      </xdr:spPr>
    </xdr:pic>
    <xdr:clientData/>
  </xdr:twoCellAnchor>
  <xdr:twoCellAnchor editAs="oneCell">
    <xdr:from>
      <xdr:col>28</xdr:col>
      <xdr:colOff>1</xdr:colOff>
      <xdr:row>244</xdr:row>
      <xdr:rowOff>13607</xdr:rowOff>
    </xdr:from>
    <xdr:to>
      <xdr:col>48</xdr:col>
      <xdr:colOff>328180</xdr:colOff>
      <xdr:row>284</xdr:row>
      <xdr:rowOff>12655</xdr:rowOff>
    </xdr:to>
    <xdr:pic>
      <xdr:nvPicPr>
        <xdr:cNvPr id="38" name="Picture 37">
          <a:extLst>
            <a:ext uri="{FF2B5EF4-FFF2-40B4-BE49-F238E27FC236}">
              <a16:creationId xmlns:a16="http://schemas.microsoft.com/office/drawing/2014/main" id="{21DFE076-B53C-3303-B004-414068E95E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7131394" y="47067107"/>
          <a:ext cx="8914286" cy="7619048"/>
        </a:xfrm>
        <a:prstGeom prst="rect">
          <a:avLst/>
        </a:prstGeom>
      </xdr:spPr>
    </xdr:pic>
    <xdr:clientData/>
  </xdr:twoCellAnchor>
  <xdr:twoCellAnchor editAs="oneCell">
    <xdr:from>
      <xdr:col>28</xdr:col>
      <xdr:colOff>27214</xdr:colOff>
      <xdr:row>285</xdr:row>
      <xdr:rowOff>0</xdr:rowOff>
    </xdr:from>
    <xdr:to>
      <xdr:col>41</xdr:col>
      <xdr:colOff>195322</xdr:colOff>
      <xdr:row>306</xdr:row>
      <xdr:rowOff>161405</xdr:rowOff>
    </xdr:to>
    <xdr:pic>
      <xdr:nvPicPr>
        <xdr:cNvPr id="39" name="Picture 38">
          <a:extLst>
            <a:ext uri="{FF2B5EF4-FFF2-40B4-BE49-F238E27FC236}">
              <a16:creationId xmlns:a16="http://schemas.microsoft.com/office/drawing/2014/main" id="{4C586016-B9D1-1866-FC0A-17062DA252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7158607" y="54864000"/>
          <a:ext cx="4971429" cy="4161905"/>
        </a:xfrm>
        <a:prstGeom prst="rect">
          <a:avLst/>
        </a:prstGeom>
      </xdr:spPr>
    </xdr:pic>
    <xdr:clientData/>
  </xdr:twoCellAnchor>
  <xdr:twoCellAnchor editAs="oneCell">
    <xdr:from>
      <xdr:col>28</xdr:col>
      <xdr:colOff>13608</xdr:colOff>
      <xdr:row>387</xdr:row>
      <xdr:rowOff>13609</xdr:rowOff>
    </xdr:from>
    <xdr:to>
      <xdr:col>48</xdr:col>
      <xdr:colOff>294168</xdr:colOff>
      <xdr:row>427</xdr:row>
      <xdr:rowOff>69799</xdr:rowOff>
    </xdr:to>
    <xdr:pic>
      <xdr:nvPicPr>
        <xdr:cNvPr id="40" name="Picture 39">
          <a:extLst>
            <a:ext uri="{FF2B5EF4-FFF2-40B4-BE49-F238E27FC236}">
              <a16:creationId xmlns:a16="http://schemas.microsoft.com/office/drawing/2014/main" id="{212C3A41-BA6A-89D8-0497-2670FB42D5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7145001" y="74499109"/>
          <a:ext cx="8866667" cy="7676190"/>
        </a:xfrm>
        <a:prstGeom prst="rect">
          <a:avLst/>
        </a:prstGeom>
      </xdr:spPr>
    </xdr:pic>
    <xdr:clientData/>
  </xdr:twoCellAnchor>
  <xdr:twoCellAnchor editAs="oneCell">
    <xdr:from>
      <xdr:col>28</xdr:col>
      <xdr:colOff>13607</xdr:colOff>
      <xdr:row>429</xdr:row>
      <xdr:rowOff>0</xdr:rowOff>
    </xdr:from>
    <xdr:to>
      <xdr:col>41</xdr:col>
      <xdr:colOff>172191</xdr:colOff>
      <xdr:row>450</xdr:row>
      <xdr:rowOff>151881</xdr:rowOff>
    </xdr:to>
    <xdr:pic>
      <xdr:nvPicPr>
        <xdr:cNvPr id="41" name="Picture 40">
          <a:extLst>
            <a:ext uri="{FF2B5EF4-FFF2-40B4-BE49-F238E27FC236}">
              <a16:creationId xmlns:a16="http://schemas.microsoft.com/office/drawing/2014/main" id="{9774D46F-63E5-473C-FF9F-312DD04A13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7145000" y="82486500"/>
          <a:ext cx="4961905" cy="4152381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12</xdr:row>
      <xdr:rowOff>0</xdr:rowOff>
    </xdr:from>
    <xdr:to>
      <xdr:col>20</xdr:col>
      <xdr:colOff>151095</xdr:colOff>
      <xdr:row>54</xdr:row>
      <xdr:rowOff>46619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3C41770C-B36E-C589-06F5-F3016A27CB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173941" y="2286000"/>
          <a:ext cx="10438095" cy="8047619"/>
        </a:xfrm>
        <a:prstGeom prst="rect">
          <a:avLst/>
        </a:prstGeom>
      </xdr:spPr>
    </xdr:pic>
    <xdr:clientData/>
  </xdr:twoCellAnchor>
  <xdr:twoCellAnchor editAs="oneCell">
    <xdr:from>
      <xdr:col>3</xdr:col>
      <xdr:colOff>89648</xdr:colOff>
      <xdr:row>58</xdr:row>
      <xdr:rowOff>0</xdr:rowOff>
    </xdr:from>
    <xdr:to>
      <xdr:col>19</xdr:col>
      <xdr:colOff>598241</xdr:colOff>
      <xdr:row>91</xdr:row>
      <xdr:rowOff>123024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ACFEB59F-CF7A-73A1-1132-9DB4A77C5B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263589" y="11049000"/>
          <a:ext cx="10190476" cy="6409524"/>
        </a:xfrm>
        <a:prstGeom prst="rect">
          <a:avLst/>
        </a:prstGeom>
      </xdr:spPr>
    </xdr:pic>
    <xdr:clientData/>
  </xdr:twoCellAnchor>
  <xdr:twoCellAnchor editAs="oneCell">
    <xdr:from>
      <xdr:col>28</xdr:col>
      <xdr:colOff>11205</xdr:colOff>
      <xdr:row>12</xdr:row>
      <xdr:rowOff>11206</xdr:rowOff>
    </xdr:from>
    <xdr:to>
      <xdr:col>47</xdr:col>
      <xdr:colOff>342353</xdr:colOff>
      <xdr:row>52</xdr:row>
      <xdr:rowOff>57873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BD844E90-701D-E5C0-47EA-734165F6C6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965705" y="2297206"/>
          <a:ext cx="8847619" cy="7666667"/>
        </a:xfrm>
        <a:prstGeom prst="rect">
          <a:avLst/>
        </a:prstGeom>
      </xdr:spPr>
    </xdr:pic>
    <xdr:clientData/>
  </xdr:twoCellAnchor>
  <xdr:twoCellAnchor editAs="oneCell">
    <xdr:from>
      <xdr:col>28</xdr:col>
      <xdr:colOff>11206</xdr:colOff>
      <xdr:row>58</xdr:row>
      <xdr:rowOff>11206</xdr:rowOff>
    </xdr:from>
    <xdr:to>
      <xdr:col>43</xdr:col>
      <xdr:colOff>372349</xdr:colOff>
      <xdr:row>70</xdr:row>
      <xdr:rowOff>182349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C91FA8CC-CBF0-9AC3-D0F6-2BE6BA9C79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6965706" y="11060206"/>
          <a:ext cx="6457143" cy="2457143"/>
        </a:xfrm>
        <a:prstGeom prst="rect">
          <a:avLst/>
        </a:prstGeom>
      </xdr:spPr>
    </xdr:pic>
    <xdr:clientData/>
  </xdr:twoCellAnchor>
  <xdr:twoCellAnchor editAs="oneCell">
    <xdr:from>
      <xdr:col>28</xdr:col>
      <xdr:colOff>1</xdr:colOff>
      <xdr:row>72</xdr:row>
      <xdr:rowOff>11206</xdr:rowOff>
    </xdr:from>
    <xdr:to>
      <xdr:col>41</xdr:col>
      <xdr:colOff>76141</xdr:colOff>
      <xdr:row>93</xdr:row>
      <xdr:rowOff>144039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ACA76296-9148-B3B5-6115-6AFABA60DC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6954501" y="13727206"/>
          <a:ext cx="4961905" cy="4133333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12</xdr:row>
      <xdr:rowOff>0</xdr:rowOff>
    </xdr:from>
    <xdr:to>
      <xdr:col>20</xdr:col>
      <xdr:colOff>284428</xdr:colOff>
      <xdr:row>54</xdr:row>
      <xdr:rowOff>179952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6C27C8FB-27C7-77EC-2DE1-B822397721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173941" y="2286000"/>
          <a:ext cx="10571428" cy="8180952"/>
        </a:xfrm>
        <a:prstGeom prst="rect">
          <a:avLst/>
        </a:prstGeom>
      </xdr:spPr>
    </xdr:pic>
    <xdr:clientData/>
  </xdr:twoCellAnchor>
  <xdr:twoCellAnchor editAs="oneCell">
    <xdr:from>
      <xdr:col>26</xdr:col>
      <xdr:colOff>22410</xdr:colOff>
      <xdr:row>12</xdr:row>
      <xdr:rowOff>1</xdr:rowOff>
    </xdr:from>
    <xdr:to>
      <xdr:col>45</xdr:col>
      <xdr:colOff>153535</xdr:colOff>
      <xdr:row>52</xdr:row>
      <xdr:rowOff>27620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B0225B7-9739-4BF1-BE10-8A99F83D74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6046822" y="2286001"/>
          <a:ext cx="8838095" cy="7647619"/>
        </a:xfrm>
        <a:prstGeom prst="rect">
          <a:avLst/>
        </a:prstGeom>
      </xdr:spPr>
    </xdr:pic>
    <xdr:clientData/>
  </xdr:twoCellAnchor>
  <xdr:twoCellAnchor editAs="oneCell">
    <xdr:from>
      <xdr:col>26</xdr:col>
      <xdr:colOff>11205</xdr:colOff>
      <xdr:row>58</xdr:row>
      <xdr:rowOff>1</xdr:rowOff>
    </xdr:from>
    <xdr:to>
      <xdr:col>41</xdr:col>
      <xdr:colOff>67562</xdr:colOff>
      <xdr:row>70</xdr:row>
      <xdr:rowOff>152096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AA9D140-8180-463E-BD76-141DAFFD38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035617" y="11049001"/>
          <a:ext cx="6342857" cy="2438095"/>
        </a:xfrm>
        <a:prstGeom prst="rect">
          <a:avLst/>
        </a:prstGeom>
      </xdr:spPr>
    </xdr:pic>
    <xdr:clientData/>
  </xdr:twoCellAnchor>
  <xdr:twoCellAnchor editAs="oneCell">
    <xdr:from>
      <xdr:col>26</xdr:col>
      <xdr:colOff>11205</xdr:colOff>
      <xdr:row>72</xdr:row>
      <xdr:rowOff>0</xdr:rowOff>
    </xdr:from>
    <xdr:to>
      <xdr:col>38</xdr:col>
      <xdr:colOff>511487</xdr:colOff>
      <xdr:row>93</xdr:row>
      <xdr:rowOff>142357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37CC6905-B90C-49FE-9BBF-4309D87CFF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6035617" y="13716000"/>
          <a:ext cx="4971429" cy="4142857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12</xdr:row>
      <xdr:rowOff>0</xdr:rowOff>
    </xdr:from>
    <xdr:to>
      <xdr:col>20</xdr:col>
      <xdr:colOff>284428</xdr:colOff>
      <xdr:row>54</xdr:row>
      <xdr:rowOff>170428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1C6949C1-4593-B328-F839-13ED27F537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173941" y="2286000"/>
          <a:ext cx="10571428" cy="8171428"/>
        </a:xfrm>
        <a:prstGeom prst="rect">
          <a:avLst/>
        </a:prstGeom>
      </xdr:spPr>
    </xdr:pic>
    <xdr:clientData/>
  </xdr:twoCellAnchor>
  <xdr:twoCellAnchor editAs="oneCell">
    <xdr:from>
      <xdr:col>26</xdr:col>
      <xdr:colOff>168089</xdr:colOff>
      <xdr:row>12</xdr:row>
      <xdr:rowOff>0</xdr:rowOff>
    </xdr:from>
    <xdr:to>
      <xdr:col>46</xdr:col>
      <xdr:colOff>256072</xdr:colOff>
      <xdr:row>52</xdr:row>
      <xdr:rowOff>27619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E60F936-494E-B251-1C62-F27FC95B24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6338177" y="2286000"/>
          <a:ext cx="8828571" cy="7647619"/>
        </a:xfrm>
        <a:prstGeom prst="rect">
          <a:avLst/>
        </a:prstGeom>
      </xdr:spPr>
    </xdr:pic>
    <xdr:clientData/>
  </xdr:twoCellAnchor>
  <xdr:twoCellAnchor editAs="oneCell">
    <xdr:from>
      <xdr:col>27</xdr:col>
      <xdr:colOff>0</xdr:colOff>
      <xdr:row>56</xdr:row>
      <xdr:rowOff>190499</xdr:rowOff>
    </xdr:from>
    <xdr:to>
      <xdr:col>42</xdr:col>
      <xdr:colOff>240128</xdr:colOff>
      <xdr:row>69</xdr:row>
      <xdr:rowOff>152094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B4E6D69-E660-7F0E-50D5-AB01CFEC33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349382" y="10858499"/>
          <a:ext cx="6380952" cy="2438095"/>
        </a:xfrm>
        <a:prstGeom prst="rect">
          <a:avLst/>
        </a:prstGeom>
      </xdr:spPr>
    </xdr:pic>
    <xdr:clientData/>
  </xdr:twoCellAnchor>
  <xdr:twoCellAnchor editAs="oneCell">
    <xdr:from>
      <xdr:col>27</xdr:col>
      <xdr:colOff>22412</xdr:colOff>
      <xdr:row>71</xdr:row>
      <xdr:rowOff>22411</xdr:rowOff>
    </xdr:from>
    <xdr:to>
      <xdr:col>40</xdr:col>
      <xdr:colOff>53728</xdr:colOff>
      <xdr:row>92</xdr:row>
      <xdr:rowOff>174292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8520B3AE-23DD-C56F-6EBF-147F439AAF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6371794" y="13547911"/>
          <a:ext cx="4961905" cy="4152381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28</xdr:col>
      <xdr:colOff>33617</xdr:colOff>
      <xdr:row>12</xdr:row>
      <xdr:rowOff>0</xdr:rowOff>
    </xdr:from>
    <xdr:to>
      <xdr:col>44</xdr:col>
      <xdr:colOff>84880</xdr:colOff>
      <xdr:row>46</xdr:row>
      <xdr:rowOff>151571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DD99B613-33F1-02FD-D43B-067C6F5AE3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78735" y="2286000"/>
          <a:ext cx="6752381" cy="6628571"/>
        </a:xfrm>
        <a:prstGeom prst="rect">
          <a:avLst/>
        </a:prstGeom>
      </xdr:spPr>
    </xdr:pic>
    <xdr:clientData/>
  </xdr:twoCellAnchor>
  <xdr:twoCellAnchor editAs="oneCell">
    <xdr:from>
      <xdr:col>28</xdr:col>
      <xdr:colOff>22411</xdr:colOff>
      <xdr:row>57</xdr:row>
      <xdr:rowOff>100854</xdr:rowOff>
    </xdr:from>
    <xdr:to>
      <xdr:col>43</xdr:col>
      <xdr:colOff>393078</xdr:colOff>
      <xdr:row>70</xdr:row>
      <xdr:rowOff>186259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BDFE7230-38D6-3DB3-91BA-362E34F955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5867529" y="10959354"/>
          <a:ext cx="6466667" cy="2561905"/>
        </a:xfrm>
        <a:prstGeom prst="rect">
          <a:avLst/>
        </a:prstGeom>
      </xdr:spPr>
    </xdr:pic>
    <xdr:clientData/>
  </xdr:twoCellAnchor>
  <xdr:twoCellAnchor editAs="oneCell">
    <xdr:from>
      <xdr:col>28</xdr:col>
      <xdr:colOff>0</xdr:colOff>
      <xdr:row>71</xdr:row>
      <xdr:rowOff>56029</xdr:rowOff>
    </xdr:from>
    <xdr:to>
      <xdr:col>41</xdr:col>
      <xdr:colOff>66616</xdr:colOff>
      <xdr:row>93</xdr:row>
      <xdr:rowOff>17410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E59AAD64-9DF0-BB5A-925D-9778EFA852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5845118" y="13581529"/>
          <a:ext cx="4952381" cy="4152381"/>
        </a:xfrm>
        <a:prstGeom prst="rect">
          <a:avLst/>
        </a:prstGeom>
      </xdr:spPr>
    </xdr:pic>
    <xdr:clientData/>
  </xdr:twoCellAnchor>
  <xdr:twoCellAnchor editAs="oneCell">
    <xdr:from>
      <xdr:col>3</xdr:col>
      <xdr:colOff>11205</xdr:colOff>
      <xdr:row>12</xdr:row>
      <xdr:rowOff>0</xdr:rowOff>
    </xdr:from>
    <xdr:to>
      <xdr:col>20</xdr:col>
      <xdr:colOff>295633</xdr:colOff>
      <xdr:row>53</xdr:row>
      <xdr:rowOff>27595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90CC663D-78B0-7E23-2F07-A6B75BF67E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185146" y="2286000"/>
          <a:ext cx="10571428" cy="7838095"/>
        </a:xfrm>
        <a:prstGeom prst="rect">
          <a:avLst/>
        </a:prstGeom>
      </xdr:spPr>
    </xdr:pic>
    <xdr:clientData/>
  </xdr:twoCellAnchor>
  <xdr:twoCellAnchor editAs="oneCell">
    <xdr:from>
      <xdr:col>3</xdr:col>
      <xdr:colOff>11206</xdr:colOff>
      <xdr:row>54</xdr:row>
      <xdr:rowOff>44824</xdr:rowOff>
    </xdr:from>
    <xdr:to>
      <xdr:col>20</xdr:col>
      <xdr:colOff>276587</xdr:colOff>
      <xdr:row>95</xdr:row>
      <xdr:rowOff>91467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6C0ACCEF-03CA-97E7-42EF-04B22155A6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185147" y="10331824"/>
          <a:ext cx="10552381" cy="7857143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12</xdr:row>
      <xdr:rowOff>0</xdr:rowOff>
    </xdr:from>
    <xdr:to>
      <xdr:col>20</xdr:col>
      <xdr:colOff>416150</xdr:colOff>
      <xdr:row>43</xdr:row>
      <xdr:rowOff>113189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D736A0A8-F2A3-4D3B-A837-D5909C4E09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181225" y="2286000"/>
          <a:ext cx="10779350" cy="6018689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45</xdr:row>
      <xdr:rowOff>0</xdr:rowOff>
    </xdr:from>
    <xdr:to>
      <xdr:col>20</xdr:col>
      <xdr:colOff>473605</xdr:colOff>
      <xdr:row>76</xdr:row>
      <xdr:rowOff>142876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446DF14F-857E-4B3B-B977-66F6AB4FDE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173941" y="8572500"/>
          <a:ext cx="10760605" cy="6048376"/>
        </a:xfrm>
        <a:prstGeom prst="rect">
          <a:avLst/>
        </a:prstGeom>
      </xdr:spPr>
    </xdr:pic>
    <xdr:clientData/>
  </xdr:twoCellAnchor>
  <xdr:twoCellAnchor editAs="oneCell">
    <xdr:from>
      <xdr:col>28</xdr:col>
      <xdr:colOff>0</xdr:colOff>
      <xdr:row>12</xdr:row>
      <xdr:rowOff>0</xdr:rowOff>
    </xdr:from>
    <xdr:to>
      <xdr:col>49</xdr:col>
      <xdr:colOff>290329</xdr:colOff>
      <xdr:row>48</xdr:row>
      <xdr:rowOff>103905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688D0FF8-9168-5972-EC66-933B439126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954500" y="2286000"/>
          <a:ext cx="8190476" cy="6961905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78</xdr:row>
      <xdr:rowOff>0</xdr:rowOff>
    </xdr:from>
    <xdr:to>
      <xdr:col>20</xdr:col>
      <xdr:colOff>560614</xdr:colOff>
      <xdr:row>103</xdr:row>
      <xdr:rowOff>144731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73EC78FF-1285-42CF-B216-5BA4C7F7E5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173941" y="14859000"/>
          <a:ext cx="10847614" cy="4907231"/>
        </a:xfrm>
        <a:prstGeom prst="rect">
          <a:avLst/>
        </a:prstGeom>
      </xdr:spPr>
    </xdr:pic>
    <xdr:clientData/>
  </xdr:twoCellAnchor>
  <xdr:twoCellAnchor editAs="oneCell">
    <xdr:from>
      <xdr:col>28</xdr:col>
      <xdr:colOff>0</xdr:colOff>
      <xdr:row>60</xdr:row>
      <xdr:rowOff>0</xdr:rowOff>
    </xdr:from>
    <xdr:to>
      <xdr:col>43</xdr:col>
      <xdr:colOff>200352</xdr:colOff>
      <xdr:row>73</xdr:row>
      <xdr:rowOff>85405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1F92FBFB-BE94-6229-A82A-F712D48AAD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6954500" y="11430000"/>
          <a:ext cx="6352381" cy="2561905"/>
        </a:xfrm>
        <a:prstGeom prst="rect">
          <a:avLst/>
        </a:prstGeom>
      </xdr:spPr>
    </xdr:pic>
    <xdr:clientData/>
  </xdr:twoCellAnchor>
  <xdr:twoCellAnchor editAs="oneCell">
    <xdr:from>
      <xdr:col>28</xdr:col>
      <xdr:colOff>0</xdr:colOff>
      <xdr:row>75</xdr:row>
      <xdr:rowOff>0</xdr:rowOff>
    </xdr:from>
    <xdr:to>
      <xdr:col>41</xdr:col>
      <xdr:colOff>29635</xdr:colOff>
      <xdr:row>96</xdr:row>
      <xdr:rowOff>170929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08952FFF-5C68-A81B-5188-6B73229067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6954500" y="14287500"/>
          <a:ext cx="4971429" cy="4171429"/>
        </a:xfrm>
        <a:prstGeom prst="rect">
          <a:avLst/>
        </a:prstGeom>
      </xdr:spPr>
    </xdr:pic>
    <xdr:clientData/>
  </xdr:twoCellAnchor>
  <xdr:twoCellAnchor editAs="oneCell">
    <xdr:from>
      <xdr:col>44</xdr:col>
      <xdr:colOff>0</xdr:colOff>
      <xdr:row>99</xdr:row>
      <xdr:rowOff>179295</xdr:rowOff>
    </xdr:from>
    <xdr:to>
      <xdr:col>75</xdr:col>
      <xdr:colOff>64995</xdr:colOff>
      <xdr:row>108</xdr:row>
      <xdr:rowOff>54696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5B9FA061-549F-4D89-B63D-40324DEA64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23231475" y="24753795"/>
          <a:ext cx="8923245" cy="1970901"/>
        </a:xfrm>
        <a:prstGeom prst="rect">
          <a:avLst/>
        </a:prstGeom>
      </xdr:spPr>
    </xdr:pic>
    <xdr:clientData/>
  </xdr:twoCellAnchor>
  <xdr:twoCellAnchor>
    <xdr:from>
      <xdr:col>44</xdr:col>
      <xdr:colOff>6805</xdr:colOff>
      <xdr:row>117</xdr:row>
      <xdr:rowOff>6803</xdr:rowOff>
    </xdr:from>
    <xdr:to>
      <xdr:col>63</xdr:col>
      <xdr:colOff>13609</xdr:colOff>
      <xdr:row>119</xdr:row>
      <xdr:rowOff>6803</xdr:rowOff>
    </xdr:to>
    <xdr:sp macro="" textlink="">
      <xdr:nvSpPr>
        <xdr:cNvPr id="12" name="Left Brace 11">
          <a:extLst>
            <a:ext uri="{FF2B5EF4-FFF2-40B4-BE49-F238E27FC236}">
              <a16:creationId xmlns:a16="http://schemas.microsoft.com/office/drawing/2014/main" id="{EC6BE269-BAE4-4326-98F2-16AF43858707}"/>
            </a:ext>
          </a:extLst>
        </xdr:cNvPr>
        <xdr:cNvSpPr/>
      </xdr:nvSpPr>
      <xdr:spPr>
        <a:xfrm rot="16200000">
          <a:off x="25808670" y="25439913"/>
          <a:ext cx="381000" cy="5521779"/>
        </a:xfrm>
        <a:prstGeom prst="leftBrace">
          <a:avLst/>
        </a:prstGeom>
        <a:ln w="1905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64</xdr:col>
      <xdr:colOff>9513</xdr:colOff>
      <xdr:row>116</xdr:row>
      <xdr:rowOff>186417</xdr:rowOff>
    </xdr:from>
    <xdr:to>
      <xdr:col>83</xdr:col>
      <xdr:colOff>16317</xdr:colOff>
      <xdr:row>118</xdr:row>
      <xdr:rowOff>186417</xdr:rowOff>
    </xdr:to>
    <xdr:sp macro="" textlink="">
      <xdr:nvSpPr>
        <xdr:cNvPr id="13" name="Left Brace 12">
          <a:extLst>
            <a:ext uri="{FF2B5EF4-FFF2-40B4-BE49-F238E27FC236}">
              <a16:creationId xmlns:a16="http://schemas.microsoft.com/office/drawing/2014/main" id="{3CA8DE38-0E1E-4486-B015-AEE07D85CBFD}"/>
            </a:ext>
          </a:extLst>
        </xdr:cNvPr>
        <xdr:cNvSpPr/>
      </xdr:nvSpPr>
      <xdr:spPr>
        <a:xfrm rot="16200000">
          <a:off x="31640678" y="25429027"/>
          <a:ext cx="381000" cy="5521779"/>
        </a:xfrm>
        <a:prstGeom prst="leftBrace">
          <a:avLst/>
        </a:prstGeom>
        <a:ln w="1905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89649</xdr:colOff>
      <xdr:row>25</xdr:row>
      <xdr:rowOff>175076</xdr:rowOff>
    </xdr:from>
    <xdr:to>
      <xdr:col>36</xdr:col>
      <xdr:colOff>75794</xdr:colOff>
      <xdr:row>61</xdr:row>
      <xdr:rowOff>166095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5E763763-5330-4042-A544-56D19E6D0A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899774" y="4985201"/>
          <a:ext cx="8572500" cy="6849019"/>
        </a:xfrm>
        <a:prstGeom prst="rect">
          <a:avLst/>
        </a:prstGeom>
      </xdr:spPr>
    </xdr:pic>
    <xdr:clientData/>
  </xdr:twoCellAnchor>
  <xdr:oneCellAnchor>
    <xdr:from>
      <xdr:col>9</xdr:col>
      <xdr:colOff>131191</xdr:colOff>
      <xdr:row>32</xdr:row>
      <xdr:rowOff>170855</xdr:rowOff>
    </xdr:from>
    <xdr:ext cx="513369" cy="411467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F9CA6687-A5CD-41DC-A36B-92FFEB1A26F6}"/>
            </a:ext>
          </a:extLst>
        </xdr:cNvPr>
        <xdr:cNvSpPr txBox="1"/>
      </xdr:nvSpPr>
      <xdr:spPr>
        <a:xfrm>
          <a:off x="5326646" y="6284173"/>
          <a:ext cx="513369" cy="411467"/>
        </a:xfrm>
        <a:prstGeom prst="rect">
          <a:avLst/>
        </a:prstGeom>
        <a:solidFill>
          <a:schemeClr val="accent2">
            <a:lumMod val="40000"/>
            <a:lumOff val="60000"/>
          </a:schemeClr>
        </a:solidFill>
        <a:ln>
          <a:solidFill>
            <a:srgbClr val="FF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lang="fr-FR" sz="1600" b="1"/>
            <a:t>B1</a:t>
          </a:r>
        </a:p>
      </xdr:txBody>
    </xdr:sp>
    <xdr:clientData/>
  </xdr:oneCellAnchor>
  <xdr:oneCellAnchor>
    <xdr:from>
      <xdr:col>9</xdr:col>
      <xdr:colOff>119285</xdr:colOff>
      <xdr:row>37</xdr:row>
      <xdr:rowOff>12395</xdr:rowOff>
    </xdr:from>
    <xdr:ext cx="513369" cy="411467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86B6EC19-33B7-4348-A4D5-AC71583B6553}"/>
            </a:ext>
          </a:extLst>
        </xdr:cNvPr>
        <xdr:cNvSpPr txBox="1"/>
      </xdr:nvSpPr>
      <xdr:spPr>
        <a:xfrm>
          <a:off x="5314740" y="7147486"/>
          <a:ext cx="513369" cy="411467"/>
        </a:xfrm>
        <a:prstGeom prst="rect">
          <a:avLst/>
        </a:prstGeom>
        <a:solidFill>
          <a:schemeClr val="accent3">
            <a:lumMod val="40000"/>
            <a:lumOff val="60000"/>
          </a:schemeClr>
        </a:solidFill>
        <a:ln>
          <a:solidFill>
            <a:srgbClr val="FF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lang="fr-FR" sz="1600" b="1"/>
            <a:t>B2</a:t>
          </a:r>
        </a:p>
      </xdr:txBody>
    </xdr:sp>
    <xdr:clientData/>
  </xdr:oneCellAnchor>
  <xdr:oneCellAnchor>
    <xdr:from>
      <xdr:col>9</xdr:col>
      <xdr:colOff>136603</xdr:colOff>
      <xdr:row>41</xdr:row>
      <xdr:rowOff>19270</xdr:rowOff>
    </xdr:from>
    <xdr:ext cx="513369" cy="411467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7EC91600-F6AF-4F63-ADEA-956F6C8DCED6}"/>
            </a:ext>
          </a:extLst>
        </xdr:cNvPr>
        <xdr:cNvSpPr txBox="1"/>
      </xdr:nvSpPr>
      <xdr:spPr>
        <a:xfrm>
          <a:off x="5332058" y="7985634"/>
          <a:ext cx="513369" cy="411467"/>
        </a:xfrm>
        <a:prstGeom prst="rect">
          <a:avLst/>
        </a:prstGeom>
        <a:solidFill>
          <a:schemeClr val="accent4">
            <a:lumMod val="40000"/>
            <a:lumOff val="60000"/>
          </a:schemeClr>
        </a:solidFill>
        <a:ln>
          <a:solidFill>
            <a:srgbClr val="FF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lang="fr-FR" sz="1600" b="1"/>
            <a:t>B3</a:t>
          </a:r>
        </a:p>
      </xdr:txBody>
    </xdr:sp>
    <xdr:clientData/>
  </xdr:oneCellAnchor>
  <xdr:oneCellAnchor>
    <xdr:from>
      <xdr:col>9</xdr:col>
      <xdr:colOff>134922</xdr:colOff>
      <xdr:row>45</xdr:row>
      <xdr:rowOff>10562</xdr:rowOff>
    </xdr:from>
    <xdr:ext cx="513369" cy="411467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B6B74944-4004-4FF6-8992-36A58A521C5D}"/>
            </a:ext>
          </a:extLst>
        </xdr:cNvPr>
        <xdr:cNvSpPr txBox="1"/>
      </xdr:nvSpPr>
      <xdr:spPr>
        <a:xfrm>
          <a:off x="5330377" y="8808198"/>
          <a:ext cx="513369" cy="411467"/>
        </a:xfrm>
        <a:prstGeom prst="rect">
          <a:avLst/>
        </a:prstGeom>
        <a:solidFill>
          <a:schemeClr val="accent5">
            <a:lumMod val="40000"/>
            <a:lumOff val="60000"/>
          </a:schemeClr>
        </a:solidFill>
        <a:ln>
          <a:solidFill>
            <a:srgbClr val="FF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lang="fr-FR" sz="1600" b="1"/>
            <a:t>B4</a:t>
          </a:r>
        </a:p>
      </xdr:txBody>
    </xdr:sp>
    <xdr:clientData/>
  </xdr:oneCellAnchor>
  <xdr:oneCellAnchor>
    <xdr:from>
      <xdr:col>9</xdr:col>
      <xdr:colOff>128810</xdr:colOff>
      <xdr:row>49</xdr:row>
      <xdr:rowOff>75505</xdr:rowOff>
    </xdr:from>
    <xdr:ext cx="513369" cy="411467"/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161E9A73-515F-4218-B247-E7D404BB4B62}"/>
            </a:ext>
          </a:extLst>
        </xdr:cNvPr>
        <xdr:cNvSpPr txBox="1"/>
      </xdr:nvSpPr>
      <xdr:spPr>
        <a:xfrm>
          <a:off x="5324265" y="9704414"/>
          <a:ext cx="513369" cy="411467"/>
        </a:xfrm>
        <a:prstGeom prst="rect">
          <a:avLst/>
        </a:prstGeom>
        <a:solidFill>
          <a:schemeClr val="accent6">
            <a:lumMod val="40000"/>
            <a:lumOff val="60000"/>
          </a:schemeClr>
        </a:solidFill>
        <a:ln>
          <a:solidFill>
            <a:srgbClr val="FF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lang="fr-FR" sz="1600" b="1"/>
            <a:t>B5</a:t>
          </a:r>
        </a:p>
      </xdr:txBody>
    </xdr:sp>
    <xdr:clientData/>
  </xdr:oneCellAnchor>
  <xdr:twoCellAnchor editAs="oneCell">
    <xdr:from>
      <xdr:col>7</xdr:col>
      <xdr:colOff>0</xdr:colOff>
      <xdr:row>65</xdr:row>
      <xdr:rowOff>0</xdr:rowOff>
    </xdr:from>
    <xdr:to>
      <xdr:col>36</xdr:col>
      <xdr:colOff>96048</xdr:colOff>
      <xdr:row>75</xdr:row>
      <xdr:rowOff>50757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EAFECE01-2BA5-4838-A541-444BD1B638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810125" y="12649200"/>
          <a:ext cx="8682403" cy="1955757"/>
        </a:xfrm>
        <a:prstGeom prst="rect">
          <a:avLst/>
        </a:prstGeom>
      </xdr:spPr>
    </xdr:pic>
    <xdr:clientData/>
  </xdr:twoCellAnchor>
  <xdr:twoCellAnchor editAs="oneCell">
    <xdr:from>
      <xdr:col>7</xdr:col>
      <xdr:colOff>168090</xdr:colOff>
      <xdr:row>8</xdr:row>
      <xdr:rowOff>0</xdr:rowOff>
    </xdr:from>
    <xdr:to>
      <xdr:col>18</xdr:col>
      <xdr:colOff>110978</xdr:colOff>
      <xdr:row>24</xdr:row>
      <xdr:rowOff>171501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63A4B889-5739-45AF-AF6B-E27E4780A0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78215" y="1562100"/>
          <a:ext cx="3198706" cy="3219501"/>
        </a:xfrm>
        <a:prstGeom prst="rect">
          <a:avLst/>
        </a:prstGeom>
      </xdr:spPr>
    </xdr:pic>
    <xdr:clientData/>
  </xdr:twoCellAnchor>
  <xdr:oneCellAnchor>
    <xdr:from>
      <xdr:col>26</xdr:col>
      <xdr:colOff>209708</xdr:colOff>
      <xdr:row>32</xdr:row>
      <xdr:rowOff>153537</xdr:rowOff>
    </xdr:from>
    <xdr:ext cx="513369" cy="411467"/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CF7491A7-B110-4BFF-951A-BF4ECD7290A5}"/>
            </a:ext>
          </a:extLst>
        </xdr:cNvPr>
        <xdr:cNvSpPr txBox="1"/>
      </xdr:nvSpPr>
      <xdr:spPr>
        <a:xfrm>
          <a:off x="10410117" y="6266855"/>
          <a:ext cx="513369" cy="411467"/>
        </a:xfrm>
        <a:prstGeom prst="rect">
          <a:avLst/>
        </a:prstGeom>
        <a:solidFill>
          <a:schemeClr val="accent1">
            <a:lumMod val="40000"/>
            <a:lumOff val="60000"/>
          </a:schemeClr>
        </a:solidFill>
        <a:ln>
          <a:solidFill>
            <a:srgbClr val="FF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lang="fr-FR" sz="1600" b="1"/>
            <a:t>B6</a:t>
          </a:r>
        </a:p>
      </xdr:txBody>
    </xdr:sp>
    <xdr:clientData/>
  </xdr:oneCellAnchor>
  <xdr:oneCellAnchor>
    <xdr:from>
      <xdr:col>26</xdr:col>
      <xdr:colOff>213017</xdr:colOff>
      <xdr:row>36</xdr:row>
      <xdr:rowOff>198978</xdr:rowOff>
    </xdr:from>
    <xdr:ext cx="513369" cy="411467"/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84C28DB6-A4F3-4C29-93BE-D8AE944A2399}"/>
            </a:ext>
          </a:extLst>
        </xdr:cNvPr>
        <xdr:cNvSpPr txBox="1"/>
      </xdr:nvSpPr>
      <xdr:spPr>
        <a:xfrm>
          <a:off x="10413426" y="7126251"/>
          <a:ext cx="513369" cy="411467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>
          <a:solidFill>
            <a:srgbClr val="FF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lang="fr-FR" sz="1600" b="1"/>
            <a:t>B7</a:t>
          </a:r>
        </a:p>
      </xdr:txBody>
    </xdr:sp>
    <xdr:clientData/>
  </xdr:oneCellAnchor>
  <xdr:oneCellAnchor>
    <xdr:from>
      <xdr:col>26</xdr:col>
      <xdr:colOff>200740</xdr:colOff>
      <xdr:row>41</xdr:row>
      <xdr:rowOff>13170</xdr:rowOff>
    </xdr:from>
    <xdr:ext cx="513369" cy="411467"/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6815000B-3130-4FC6-951A-4BAA55E4797C}"/>
            </a:ext>
          </a:extLst>
        </xdr:cNvPr>
        <xdr:cNvSpPr txBox="1"/>
      </xdr:nvSpPr>
      <xdr:spPr>
        <a:xfrm>
          <a:off x="10401149" y="7979534"/>
          <a:ext cx="513369" cy="411467"/>
        </a:xfrm>
        <a:prstGeom prst="rect">
          <a:avLst/>
        </a:prstGeom>
        <a:solidFill>
          <a:schemeClr val="bg2">
            <a:lumMod val="75000"/>
          </a:schemeClr>
        </a:solidFill>
        <a:ln>
          <a:solidFill>
            <a:srgbClr val="FF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lang="fr-FR" sz="1600" b="1"/>
            <a:t>B8</a:t>
          </a:r>
        </a:p>
      </xdr:txBody>
    </xdr:sp>
    <xdr:clientData/>
  </xdr:oneCellAnchor>
  <xdr:oneCellAnchor>
    <xdr:from>
      <xdr:col>26</xdr:col>
      <xdr:colOff>232573</xdr:colOff>
      <xdr:row>45</xdr:row>
      <xdr:rowOff>41295</xdr:rowOff>
    </xdr:from>
    <xdr:ext cx="513369" cy="411467"/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id="{BA15F17E-0AE0-4D25-AF7A-9C375B469CBC}"/>
            </a:ext>
          </a:extLst>
        </xdr:cNvPr>
        <xdr:cNvSpPr txBox="1"/>
      </xdr:nvSpPr>
      <xdr:spPr>
        <a:xfrm>
          <a:off x="10432982" y="8838931"/>
          <a:ext cx="513369" cy="411467"/>
        </a:xfrm>
        <a:prstGeom prst="rect">
          <a:avLst/>
        </a:prstGeom>
        <a:solidFill>
          <a:schemeClr val="tx1">
            <a:lumMod val="65000"/>
            <a:lumOff val="35000"/>
          </a:schemeClr>
        </a:solidFill>
        <a:ln>
          <a:solidFill>
            <a:srgbClr val="FF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lang="fr-FR" sz="1600" b="1"/>
            <a:t>B9</a:t>
          </a:r>
        </a:p>
      </xdr:txBody>
    </xdr:sp>
    <xdr:clientData/>
  </xdr:oneCellAnchor>
  <xdr:oneCellAnchor>
    <xdr:from>
      <xdr:col>26</xdr:col>
      <xdr:colOff>212452</xdr:colOff>
      <xdr:row>49</xdr:row>
      <xdr:rowOff>45985</xdr:rowOff>
    </xdr:from>
    <xdr:ext cx="513369" cy="411467"/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C8D96B80-DA48-460F-8865-B11B8323293C}"/>
            </a:ext>
          </a:extLst>
        </xdr:cNvPr>
        <xdr:cNvSpPr txBox="1"/>
      </xdr:nvSpPr>
      <xdr:spPr>
        <a:xfrm>
          <a:off x="10412861" y="9674894"/>
          <a:ext cx="513369" cy="411467"/>
        </a:xfrm>
        <a:prstGeom prst="rect">
          <a:avLst/>
        </a:prstGeom>
        <a:solidFill>
          <a:schemeClr val="bg1">
            <a:lumMod val="85000"/>
          </a:schemeClr>
        </a:solidFill>
        <a:ln>
          <a:solidFill>
            <a:srgbClr val="FF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lang="fr-FR" sz="1600" b="1"/>
            <a:t>B10</a:t>
          </a:r>
        </a:p>
      </xdr:txBody>
    </xdr:sp>
    <xdr:clientData/>
  </xdr:oneCellAnchor>
  <xdr:twoCellAnchor>
    <xdr:from>
      <xdr:col>7</xdr:col>
      <xdr:colOff>11206</xdr:colOff>
      <xdr:row>90</xdr:row>
      <xdr:rowOff>34636</xdr:rowOff>
    </xdr:from>
    <xdr:to>
      <xdr:col>26</xdr:col>
      <xdr:colOff>11206</xdr:colOff>
      <xdr:row>91</xdr:row>
      <xdr:rowOff>6112</xdr:rowOff>
    </xdr:to>
    <xdr:sp macro="" textlink="">
      <xdr:nvSpPr>
        <xdr:cNvPr id="18" name="Rectangle 17">
          <a:extLst>
            <a:ext uri="{FF2B5EF4-FFF2-40B4-BE49-F238E27FC236}">
              <a16:creationId xmlns:a16="http://schemas.microsoft.com/office/drawing/2014/main" id="{576E991B-17CC-4F39-8378-F2FE220E0E13}"/>
            </a:ext>
          </a:extLst>
        </xdr:cNvPr>
        <xdr:cNvSpPr/>
      </xdr:nvSpPr>
      <xdr:spPr>
        <a:xfrm>
          <a:off x="4821331" y="17360611"/>
          <a:ext cx="5429250" cy="171501"/>
        </a:xfrm>
        <a:prstGeom prst="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27</xdr:col>
      <xdr:colOff>6723</xdr:colOff>
      <xdr:row>90</xdr:row>
      <xdr:rowOff>17930</xdr:rowOff>
    </xdr:from>
    <xdr:to>
      <xdr:col>46</xdr:col>
      <xdr:colOff>6724</xdr:colOff>
      <xdr:row>91</xdr:row>
      <xdr:rowOff>6724</xdr:rowOff>
    </xdr:to>
    <xdr:sp macro="" textlink="">
      <xdr:nvSpPr>
        <xdr:cNvPr id="19" name="Rectangle 18">
          <a:extLst>
            <a:ext uri="{FF2B5EF4-FFF2-40B4-BE49-F238E27FC236}">
              <a16:creationId xmlns:a16="http://schemas.microsoft.com/office/drawing/2014/main" id="{A24F3FEF-9FA6-4D62-B215-24D08F029A85}"/>
            </a:ext>
          </a:extLst>
        </xdr:cNvPr>
        <xdr:cNvSpPr/>
      </xdr:nvSpPr>
      <xdr:spPr>
        <a:xfrm>
          <a:off x="10531848" y="17343905"/>
          <a:ext cx="5429251" cy="188819"/>
        </a:xfrm>
        <a:prstGeom prst="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27</xdr:col>
      <xdr:colOff>0</xdr:colOff>
      <xdr:row>93</xdr:row>
      <xdr:rowOff>0</xdr:rowOff>
    </xdr:from>
    <xdr:to>
      <xdr:col>45</xdr:col>
      <xdr:colOff>273344</xdr:colOff>
      <xdr:row>95</xdr:row>
      <xdr:rowOff>0</xdr:rowOff>
    </xdr:to>
    <xdr:sp macro="" textlink="">
      <xdr:nvSpPr>
        <xdr:cNvPr id="20" name="Left Brace 19">
          <a:extLst>
            <a:ext uri="{FF2B5EF4-FFF2-40B4-BE49-F238E27FC236}">
              <a16:creationId xmlns:a16="http://schemas.microsoft.com/office/drawing/2014/main" id="{7B066007-1E81-4517-97BE-8CD39A970EC4}"/>
            </a:ext>
          </a:extLst>
        </xdr:cNvPr>
        <xdr:cNvSpPr/>
      </xdr:nvSpPr>
      <xdr:spPr>
        <a:xfrm rot="16200000">
          <a:off x="13033522" y="15417653"/>
          <a:ext cx="400050" cy="5416844"/>
        </a:xfrm>
        <a:prstGeom prst="leftBrace">
          <a:avLst/>
        </a:prstGeom>
        <a:ln w="1905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7</xdr:col>
      <xdr:colOff>29126</xdr:colOff>
      <xdr:row>93</xdr:row>
      <xdr:rowOff>6722</xdr:rowOff>
    </xdr:from>
    <xdr:to>
      <xdr:col>26</xdr:col>
      <xdr:colOff>1592</xdr:colOff>
      <xdr:row>95</xdr:row>
      <xdr:rowOff>6722</xdr:rowOff>
    </xdr:to>
    <xdr:sp macro="" textlink="">
      <xdr:nvSpPr>
        <xdr:cNvPr id="21" name="Left Brace 20">
          <a:extLst>
            <a:ext uri="{FF2B5EF4-FFF2-40B4-BE49-F238E27FC236}">
              <a16:creationId xmlns:a16="http://schemas.microsoft.com/office/drawing/2014/main" id="{AD7DD987-4E9D-4A57-BE8E-D5D692DEC6C0}"/>
            </a:ext>
          </a:extLst>
        </xdr:cNvPr>
        <xdr:cNvSpPr/>
      </xdr:nvSpPr>
      <xdr:spPr>
        <a:xfrm rot="16200000">
          <a:off x="7340084" y="15431939"/>
          <a:ext cx="400050" cy="5401716"/>
        </a:xfrm>
        <a:prstGeom prst="leftBrace">
          <a:avLst/>
        </a:prstGeom>
        <a:ln w="1905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48</xdr:col>
      <xdr:colOff>0</xdr:colOff>
      <xdr:row>90</xdr:row>
      <xdr:rowOff>0</xdr:rowOff>
    </xdr:from>
    <xdr:to>
      <xdr:col>54</xdr:col>
      <xdr:colOff>582706</xdr:colOff>
      <xdr:row>91</xdr:row>
      <xdr:rowOff>84553</xdr:rowOff>
    </xdr:to>
    <xdr:sp macro="" textlink="">
      <xdr:nvSpPr>
        <xdr:cNvPr id="22" name="Arrow: Right 21">
          <a:extLst>
            <a:ext uri="{FF2B5EF4-FFF2-40B4-BE49-F238E27FC236}">
              <a16:creationId xmlns:a16="http://schemas.microsoft.com/office/drawing/2014/main" id="{550F0A72-02CB-48E8-B669-250AAE4A9DA3}"/>
            </a:ext>
          </a:extLst>
        </xdr:cNvPr>
        <xdr:cNvSpPr/>
      </xdr:nvSpPr>
      <xdr:spPr>
        <a:xfrm>
          <a:off x="17300864" y="17491364"/>
          <a:ext cx="4219524" cy="292371"/>
        </a:xfrm>
        <a:prstGeom prst="rightArrow">
          <a:avLst/>
        </a:prstGeom>
      </xdr:spPr>
      <xdr:style>
        <a:lnRef idx="2">
          <a:schemeClr val="accent6">
            <a:shade val="50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7</xdr:col>
      <xdr:colOff>11206</xdr:colOff>
      <xdr:row>131</xdr:row>
      <xdr:rowOff>34636</xdr:rowOff>
    </xdr:from>
    <xdr:to>
      <xdr:col>26</xdr:col>
      <xdr:colOff>11206</xdr:colOff>
      <xdr:row>132</xdr:row>
      <xdr:rowOff>6112</xdr:rowOff>
    </xdr:to>
    <xdr:sp macro="" textlink="">
      <xdr:nvSpPr>
        <xdr:cNvPr id="23" name="Rectangle 22">
          <a:extLst>
            <a:ext uri="{FF2B5EF4-FFF2-40B4-BE49-F238E27FC236}">
              <a16:creationId xmlns:a16="http://schemas.microsoft.com/office/drawing/2014/main" id="{688C1B04-0461-47F5-B7FD-13A66C82E5FA}"/>
            </a:ext>
          </a:extLst>
        </xdr:cNvPr>
        <xdr:cNvSpPr/>
      </xdr:nvSpPr>
      <xdr:spPr>
        <a:xfrm>
          <a:off x="4617842" y="17526000"/>
          <a:ext cx="5593773" cy="179294"/>
        </a:xfrm>
        <a:prstGeom prst="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27</xdr:col>
      <xdr:colOff>6723</xdr:colOff>
      <xdr:row>131</xdr:row>
      <xdr:rowOff>17930</xdr:rowOff>
    </xdr:from>
    <xdr:to>
      <xdr:col>46</xdr:col>
      <xdr:colOff>6724</xdr:colOff>
      <xdr:row>132</xdr:row>
      <xdr:rowOff>6724</xdr:rowOff>
    </xdr:to>
    <xdr:sp macro="" textlink="">
      <xdr:nvSpPr>
        <xdr:cNvPr id="24" name="Rectangle 23">
          <a:extLst>
            <a:ext uri="{FF2B5EF4-FFF2-40B4-BE49-F238E27FC236}">
              <a16:creationId xmlns:a16="http://schemas.microsoft.com/office/drawing/2014/main" id="{544A088F-E821-4923-BAF8-7125E909B9A2}"/>
            </a:ext>
          </a:extLst>
        </xdr:cNvPr>
        <xdr:cNvSpPr/>
      </xdr:nvSpPr>
      <xdr:spPr>
        <a:xfrm>
          <a:off x="10501541" y="17509294"/>
          <a:ext cx="5593774" cy="196612"/>
        </a:xfrm>
        <a:prstGeom prst="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27</xdr:col>
      <xdr:colOff>0</xdr:colOff>
      <xdr:row>134</xdr:row>
      <xdr:rowOff>0</xdr:rowOff>
    </xdr:from>
    <xdr:to>
      <xdr:col>45</xdr:col>
      <xdr:colOff>273344</xdr:colOff>
      <xdr:row>136</xdr:row>
      <xdr:rowOff>0</xdr:rowOff>
    </xdr:to>
    <xdr:sp macro="" textlink="">
      <xdr:nvSpPr>
        <xdr:cNvPr id="25" name="Left Brace 24">
          <a:extLst>
            <a:ext uri="{FF2B5EF4-FFF2-40B4-BE49-F238E27FC236}">
              <a16:creationId xmlns:a16="http://schemas.microsoft.com/office/drawing/2014/main" id="{78C0558A-24F9-4BB7-BF4B-020E710DB4E1}"/>
            </a:ext>
          </a:extLst>
        </xdr:cNvPr>
        <xdr:cNvSpPr/>
      </xdr:nvSpPr>
      <xdr:spPr>
        <a:xfrm rot="16200000">
          <a:off x="13073353" y="15536283"/>
          <a:ext cx="415637" cy="5572708"/>
        </a:xfrm>
        <a:prstGeom prst="leftBrace">
          <a:avLst/>
        </a:prstGeom>
        <a:ln w="1905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7</xdr:col>
      <xdr:colOff>29126</xdr:colOff>
      <xdr:row>134</xdr:row>
      <xdr:rowOff>6722</xdr:rowOff>
    </xdr:from>
    <xdr:to>
      <xdr:col>26</xdr:col>
      <xdr:colOff>1592</xdr:colOff>
      <xdr:row>136</xdr:row>
      <xdr:rowOff>6722</xdr:rowOff>
    </xdr:to>
    <xdr:sp macro="" textlink="">
      <xdr:nvSpPr>
        <xdr:cNvPr id="26" name="Left Brace 25">
          <a:extLst>
            <a:ext uri="{FF2B5EF4-FFF2-40B4-BE49-F238E27FC236}">
              <a16:creationId xmlns:a16="http://schemas.microsoft.com/office/drawing/2014/main" id="{F93CBBD9-CDF2-451B-A9FA-5E6D441E8C0F}"/>
            </a:ext>
          </a:extLst>
        </xdr:cNvPr>
        <xdr:cNvSpPr/>
      </xdr:nvSpPr>
      <xdr:spPr>
        <a:xfrm rot="16200000">
          <a:off x="7211063" y="15546239"/>
          <a:ext cx="415637" cy="5566239"/>
        </a:xfrm>
        <a:prstGeom prst="leftBrace">
          <a:avLst/>
        </a:prstGeom>
        <a:ln w="1905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48</xdr:col>
      <xdr:colOff>0</xdr:colOff>
      <xdr:row>131</xdr:row>
      <xdr:rowOff>0</xdr:rowOff>
    </xdr:from>
    <xdr:to>
      <xdr:col>54</xdr:col>
      <xdr:colOff>582706</xdr:colOff>
      <xdr:row>132</xdr:row>
      <xdr:rowOff>84553</xdr:rowOff>
    </xdr:to>
    <xdr:sp macro="" textlink="">
      <xdr:nvSpPr>
        <xdr:cNvPr id="27" name="Arrow: Right 26">
          <a:extLst>
            <a:ext uri="{FF2B5EF4-FFF2-40B4-BE49-F238E27FC236}">
              <a16:creationId xmlns:a16="http://schemas.microsoft.com/office/drawing/2014/main" id="{6E852C29-B5DB-446A-9711-0A48048C1E09}"/>
            </a:ext>
          </a:extLst>
        </xdr:cNvPr>
        <xdr:cNvSpPr/>
      </xdr:nvSpPr>
      <xdr:spPr>
        <a:xfrm>
          <a:off x="17300864" y="17491364"/>
          <a:ext cx="4219524" cy="292371"/>
        </a:xfrm>
        <a:prstGeom prst="rightArrow">
          <a:avLst/>
        </a:prstGeom>
      </xdr:spPr>
      <xdr:style>
        <a:lnRef idx="2">
          <a:schemeClr val="accent6">
            <a:shade val="50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7</xdr:col>
      <xdr:colOff>11206</xdr:colOff>
      <xdr:row>160</xdr:row>
      <xdr:rowOff>34636</xdr:rowOff>
    </xdr:from>
    <xdr:to>
      <xdr:col>26</xdr:col>
      <xdr:colOff>11206</xdr:colOff>
      <xdr:row>161</xdr:row>
      <xdr:rowOff>6112</xdr:rowOff>
    </xdr:to>
    <xdr:sp macro="" textlink="">
      <xdr:nvSpPr>
        <xdr:cNvPr id="28" name="Rectangle 27">
          <a:extLst>
            <a:ext uri="{FF2B5EF4-FFF2-40B4-BE49-F238E27FC236}">
              <a16:creationId xmlns:a16="http://schemas.microsoft.com/office/drawing/2014/main" id="{7F11FFEC-19BD-4D18-947B-DC74B20052D0}"/>
            </a:ext>
          </a:extLst>
        </xdr:cNvPr>
        <xdr:cNvSpPr/>
      </xdr:nvSpPr>
      <xdr:spPr>
        <a:xfrm>
          <a:off x="4617842" y="17526000"/>
          <a:ext cx="5593773" cy="179294"/>
        </a:xfrm>
        <a:prstGeom prst="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27</xdr:col>
      <xdr:colOff>6723</xdr:colOff>
      <xdr:row>160</xdr:row>
      <xdr:rowOff>17930</xdr:rowOff>
    </xdr:from>
    <xdr:to>
      <xdr:col>46</xdr:col>
      <xdr:colOff>6724</xdr:colOff>
      <xdr:row>161</xdr:row>
      <xdr:rowOff>6724</xdr:rowOff>
    </xdr:to>
    <xdr:sp macro="" textlink="">
      <xdr:nvSpPr>
        <xdr:cNvPr id="29" name="Rectangle 28">
          <a:extLst>
            <a:ext uri="{FF2B5EF4-FFF2-40B4-BE49-F238E27FC236}">
              <a16:creationId xmlns:a16="http://schemas.microsoft.com/office/drawing/2014/main" id="{60795D4F-3C15-4332-99C8-FCB4F92FF7DC}"/>
            </a:ext>
          </a:extLst>
        </xdr:cNvPr>
        <xdr:cNvSpPr/>
      </xdr:nvSpPr>
      <xdr:spPr>
        <a:xfrm>
          <a:off x="10501541" y="17509294"/>
          <a:ext cx="5593774" cy="196612"/>
        </a:xfrm>
        <a:prstGeom prst="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27</xdr:col>
      <xdr:colOff>0</xdr:colOff>
      <xdr:row>163</xdr:row>
      <xdr:rowOff>0</xdr:rowOff>
    </xdr:from>
    <xdr:to>
      <xdr:col>45</xdr:col>
      <xdr:colOff>273344</xdr:colOff>
      <xdr:row>165</xdr:row>
      <xdr:rowOff>0</xdr:rowOff>
    </xdr:to>
    <xdr:sp macro="" textlink="">
      <xdr:nvSpPr>
        <xdr:cNvPr id="30" name="Left Brace 29">
          <a:extLst>
            <a:ext uri="{FF2B5EF4-FFF2-40B4-BE49-F238E27FC236}">
              <a16:creationId xmlns:a16="http://schemas.microsoft.com/office/drawing/2014/main" id="{243BD772-358B-4E21-AAC7-5D813569AB56}"/>
            </a:ext>
          </a:extLst>
        </xdr:cNvPr>
        <xdr:cNvSpPr/>
      </xdr:nvSpPr>
      <xdr:spPr>
        <a:xfrm rot="16200000">
          <a:off x="13073353" y="15536283"/>
          <a:ext cx="415637" cy="5572708"/>
        </a:xfrm>
        <a:prstGeom prst="leftBrace">
          <a:avLst/>
        </a:prstGeom>
        <a:ln w="1905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7</xdr:col>
      <xdr:colOff>29126</xdr:colOff>
      <xdr:row>163</xdr:row>
      <xdr:rowOff>6722</xdr:rowOff>
    </xdr:from>
    <xdr:to>
      <xdr:col>26</xdr:col>
      <xdr:colOff>1592</xdr:colOff>
      <xdr:row>165</xdr:row>
      <xdr:rowOff>6722</xdr:rowOff>
    </xdr:to>
    <xdr:sp macro="" textlink="">
      <xdr:nvSpPr>
        <xdr:cNvPr id="31" name="Left Brace 30">
          <a:extLst>
            <a:ext uri="{FF2B5EF4-FFF2-40B4-BE49-F238E27FC236}">
              <a16:creationId xmlns:a16="http://schemas.microsoft.com/office/drawing/2014/main" id="{8A627A99-5A63-4BBC-8608-314274DDC2E6}"/>
            </a:ext>
          </a:extLst>
        </xdr:cNvPr>
        <xdr:cNvSpPr/>
      </xdr:nvSpPr>
      <xdr:spPr>
        <a:xfrm rot="16200000">
          <a:off x="7211063" y="15546239"/>
          <a:ext cx="415637" cy="5566239"/>
        </a:xfrm>
        <a:prstGeom prst="leftBrace">
          <a:avLst/>
        </a:prstGeom>
        <a:ln w="1905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48</xdr:col>
      <xdr:colOff>0</xdr:colOff>
      <xdr:row>160</xdr:row>
      <xdr:rowOff>0</xdr:rowOff>
    </xdr:from>
    <xdr:to>
      <xdr:col>54</xdr:col>
      <xdr:colOff>582706</xdr:colOff>
      <xdr:row>161</xdr:row>
      <xdr:rowOff>84553</xdr:rowOff>
    </xdr:to>
    <xdr:sp macro="" textlink="">
      <xdr:nvSpPr>
        <xdr:cNvPr id="32" name="Arrow: Right 31">
          <a:extLst>
            <a:ext uri="{FF2B5EF4-FFF2-40B4-BE49-F238E27FC236}">
              <a16:creationId xmlns:a16="http://schemas.microsoft.com/office/drawing/2014/main" id="{B3A51691-B4BF-4BAD-82C9-A6DC4517953D}"/>
            </a:ext>
          </a:extLst>
        </xdr:cNvPr>
        <xdr:cNvSpPr/>
      </xdr:nvSpPr>
      <xdr:spPr>
        <a:xfrm>
          <a:off x="17300864" y="17491364"/>
          <a:ext cx="4219524" cy="292371"/>
        </a:xfrm>
        <a:prstGeom prst="rightArrow">
          <a:avLst/>
        </a:prstGeom>
      </xdr:spPr>
      <xdr:style>
        <a:lnRef idx="2">
          <a:schemeClr val="accent6">
            <a:shade val="50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82</xdr:col>
      <xdr:colOff>0</xdr:colOff>
      <xdr:row>90</xdr:row>
      <xdr:rowOff>0</xdr:rowOff>
    </xdr:from>
    <xdr:to>
      <xdr:col>88</xdr:col>
      <xdr:colOff>582706</xdr:colOff>
      <xdr:row>91</xdr:row>
      <xdr:rowOff>84553</xdr:rowOff>
    </xdr:to>
    <xdr:sp macro="" textlink="">
      <xdr:nvSpPr>
        <xdr:cNvPr id="36" name="Arrow: Right 35">
          <a:extLst>
            <a:ext uri="{FF2B5EF4-FFF2-40B4-BE49-F238E27FC236}">
              <a16:creationId xmlns:a16="http://schemas.microsoft.com/office/drawing/2014/main" id="{958722BD-BBAF-4DEB-8C41-1958F6195A83}"/>
            </a:ext>
          </a:extLst>
        </xdr:cNvPr>
        <xdr:cNvSpPr/>
      </xdr:nvSpPr>
      <xdr:spPr>
        <a:xfrm>
          <a:off x="37909500" y="17491364"/>
          <a:ext cx="4219524" cy="292371"/>
        </a:xfrm>
        <a:prstGeom prst="rightArrow">
          <a:avLst/>
        </a:prstGeom>
        <a:solidFill>
          <a:schemeClr val="accent1">
            <a:lumMod val="75000"/>
          </a:schemeClr>
        </a:solidFill>
      </xdr:spPr>
      <xdr:style>
        <a:lnRef idx="2">
          <a:schemeClr val="accent6">
            <a:shade val="50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fr-FR" sz="1100"/>
            <a:t>~</a:t>
          </a:r>
        </a:p>
      </xdr:txBody>
    </xdr:sp>
    <xdr:clientData/>
  </xdr:twoCellAnchor>
  <xdr:twoCellAnchor>
    <xdr:from>
      <xdr:col>82</xdr:col>
      <xdr:colOff>0</xdr:colOff>
      <xdr:row>130</xdr:row>
      <xdr:rowOff>0</xdr:rowOff>
    </xdr:from>
    <xdr:to>
      <xdr:col>88</xdr:col>
      <xdr:colOff>582706</xdr:colOff>
      <xdr:row>131</xdr:row>
      <xdr:rowOff>84553</xdr:rowOff>
    </xdr:to>
    <xdr:sp macro="" textlink="">
      <xdr:nvSpPr>
        <xdr:cNvPr id="37" name="Arrow: Right 36">
          <a:extLst>
            <a:ext uri="{FF2B5EF4-FFF2-40B4-BE49-F238E27FC236}">
              <a16:creationId xmlns:a16="http://schemas.microsoft.com/office/drawing/2014/main" id="{B4D75C7F-B909-4E10-BD94-555F5CB18CF6}"/>
            </a:ext>
          </a:extLst>
        </xdr:cNvPr>
        <xdr:cNvSpPr/>
      </xdr:nvSpPr>
      <xdr:spPr>
        <a:xfrm>
          <a:off x="37909500" y="21890182"/>
          <a:ext cx="4219524" cy="292371"/>
        </a:xfrm>
        <a:prstGeom prst="rightArrow">
          <a:avLst/>
        </a:prstGeom>
        <a:solidFill>
          <a:schemeClr val="accent1">
            <a:lumMod val="75000"/>
          </a:schemeClr>
        </a:solidFill>
      </xdr:spPr>
      <xdr:style>
        <a:lnRef idx="2">
          <a:schemeClr val="accent6">
            <a:shade val="50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fr-FR" sz="1100"/>
            <a:t>~</a:t>
          </a:r>
        </a:p>
      </xdr:txBody>
    </xdr:sp>
    <xdr:clientData/>
  </xdr:twoCellAnchor>
  <xdr:twoCellAnchor>
    <xdr:from>
      <xdr:col>82</xdr:col>
      <xdr:colOff>0</xdr:colOff>
      <xdr:row>160</xdr:row>
      <xdr:rowOff>0</xdr:rowOff>
    </xdr:from>
    <xdr:to>
      <xdr:col>88</xdr:col>
      <xdr:colOff>582706</xdr:colOff>
      <xdr:row>161</xdr:row>
      <xdr:rowOff>84552</xdr:rowOff>
    </xdr:to>
    <xdr:sp macro="" textlink="">
      <xdr:nvSpPr>
        <xdr:cNvPr id="38" name="Arrow: Right 37">
          <a:extLst>
            <a:ext uri="{FF2B5EF4-FFF2-40B4-BE49-F238E27FC236}">
              <a16:creationId xmlns:a16="http://schemas.microsoft.com/office/drawing/2014/main" id="{40DCC914-6D83-481B-876C-0A50CF91812D}"/>
            </a:ext>
          </a:extLst>
        </xdr:cNvPr>
        <xdr:cNvSpPr/>
      </xdr:nvSpPr>
      <xdr:spPr>
        <a:xfrm>
          <a:off x="37909500" y="26514136"/>
          <a:ext cx="4219524" cy="292371"/>
        </a:xfrm>
        <a:prstGeom prst="rightArrow">
          <a:avLst/>
        </a:prstGeom>
        <a:solidFill>
          <a:schemeClr val="accent1">
            <a:lumMod val="75000"/>
          </a:schemeClr>
        </a:solidFill>
      </xdr:spPr>
      <xdr:style>
        <a:lnRef idx="2">
          <a:schemeClr val="accent6">
            <a:shade val="50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fr-FR" sz="1100"/>
            <a:t>~</a:t>
          </a:r>
        </a:p>
      </xdr:txBody>
    </xdr:sp>
    <xdr:clientData/>
  </xdr:twoCellAnchor>
  <xdr:twoCellAnchor editAs="oneCell">
    <xdr:from>
      <xdr:col>91</xdr:col>
      <xdr:colOff>27213</xdr:colOff>
      <xdr:row>84</xdr:row>
      <xdr:rowOff>176892</xdr:rowOff>
    </xdr:from>
    <xdr:to>
      <xdr:col>95</xdr:col>
      <xdr:colOff>432954</xdr:colOff>
      <xdr:row>103</xdr:row>
      <xdr:rowOff>155933</xdr:rowOff>
    </xdr:to>
    <xdr:pic>
      <xdr:nvPicPr>
        <xdr:cNvPr id="39" name="Picture 38">
          <a:extLst>
            <a:ext uri="{FF2B5EF4-FFF2-40B4-BE49-F238E27FC236}">
              <a16:creationId xmlns:a16="http://schemas.microsoft.com/office/drawing/2014/main" id="{B01EBE5C-F347-48D4-8463-27D44D7339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42369638" y="16737067"/>
          <a:ext cx="3712841" cy="2844141"/>
        </a:xfrm>
        <a:prstGeom prst="rect">
          <a:avLst/>
        </a:prstGeom>
      </xdr:spPr>
    </xdr:pic>
    <xdr:clientData/>
  </xdr:twoCellAnchor>
  <xdr:oneCellAnchor>
    <xdr:from>
      <xdr:col>91</xdr:col>
      <xdr:colOff>27213</xdr:colOff>
      <xdr:row>125</xdr:row>
      <xdr:rowOff>176892</xdr:rowOff>
    </xdr:from>
    <xdr:ext cx="2830287" cy="3806359"/>
    <xdr:pic>
      <xdr:nvPicPr>
        <xdr:cNvPr id="40" name="Picture 39">
          <a:extLst>
            <a:ext uri="{FF2B5EF4-FFF2-40B4-BE49-F238E27FC236}">
              <a16:creationId xmlns:a16="http://schemas.microsoft.com/office/drawing/2014/main" id="{42E7BAB8-376F-4E7C-A663-0B6182DBB9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42903904" y="16909383"/>
          <a:ext cx="3806359" cy="2830287"/>
        </a:xfrm>
        <a:prstGeom prst="rect">
          <a:avLst/>
        </a:prstGeom>
      </xdr:spPr>
    </xdr:pic>
    <xdr:clientData/>
  </xdr:oneCellAnchor>
  <xdr:oneCellAnchor>
    <xdr:from>
      <xdr:col>91</xdr:col>
      <xdr:colOff>27213</xdr:colOff>
      <xdr:row>155</xdr:row>
      <xdr:rowOff>176892</xdr:rowOff>
    </xdr:from>
    <xdr:ext cx="2830287" cy="3806359"/>
    <xdr:pic>
      <xdr:nvPicPr>
        <xdr:cNvPr id="41" name="Picture 40">
          <a:extLst>
            <a:ext uri="{FF2B5EF4-FFF2-40B4-BE49-F238E27FC236}">
              <a16:creationId xmlns:a16="http://schemas.microsoft.com/office/drawing/2014/main" id="{08A464BE-D480-4B8D-9624-95ACA2E132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42903904" y="16909383"/>
          <a:ext cx="3806359" cy="2830287"/>
        </a:xfrm>
        <a:prstGeom prst="rect">
          <a:avLst/>
        </a:prstGeom>
      </xdr:spPr>
    </xdr:pic>
    <xdr:clientData/>
  </xdr:oneCellAnchor>
  <xdr:twoCellAnchor editAs="oneCell">
    <xdr:from>
      <xdr:col>5</xdr:col>
      <xdr:colOff>69273</xdr:colOff>
      <xdr:row>153</xdr:row>
      <xdr:rowOff>0</xdr:rowOff>
    </xdr:from>
    <xdr:to>
      <xdr:col>7</xdr:col>
      <xdr:colOff>34380</xdr:colOff>
      <xdr:row>154</xdr:row>
      <xdr:rowOff>76178</xdr:rowOff>
    </xdr:to>
    <xdr:pic>
      <xdr:nvPicPr>
        <xdr:cNvPr id="42" name="Picture 41">
          <a:extLst>
            <a:ext uri="{FF2B5EF4-FFF2-40B4-BE49-F238E27FC236}">
              <a16:creationId xmlns:a16="http://schemas.microsoft.com/office/drawing/2014/main" id="{358A5AE0-EC40-474F-B5AD-3D1F7111CC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3463637" y="25197955"/>
          <a:ext cx="1177379" cy="293521"/>
        </a:xfrm>
        <a:prstGeom prst="rect">
          <a:avLst/>
        </a:prstGeom>
      </xdr:spPr>
    </xdr:pic>
    <xdr:clientData/>
  </xdr:twoCellAnchor>
  <xdr:twoCellAnchor editAs="oneCell">
    <xdr:from>
      <xdr:col>4</xdr:col>
      <xdr:colOff>588819</xdr:colOff>
      <xdr:row>82</xdr:row>
      <xdr:rowOff>103909</xdr:rowOff>
    </xdr:from>
    <xdr:to>
      <xdr:col>6</xdr:col>
      <xdr:colOff>591359</xdr:colOff>
      <xdr:row>84</xdr:row>
      <xdr:rowOff>22267</xdr:rowOff>
    </xdr:to>
    <xdr:pic>
      <xdr:nvPicPr>
        <xdr:cNvPr id="43" name="Picture 42">
          <a:extLst>
            <a:ext uri="{FF2B5EF4-FFF2-40B4-BE49-F238E27FC236}">
              <a16:creationId xmlns:a16="http://schemas.microsoft.com/office/drawing/2014/main" id="{A26E2BB8-1D23-4603-AD77-ECBFDC633B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3377046" y="16175182"/>
          <a:ext cx="1214813" cy="316676"/>
        </a:xfrm>
        <a:prstGeom prst="rect">
          <a:avLst/>
        </a:prstGeom>
      </xdr:spPr>
    </xdr:pic>
    <xdr:clientData/>
  </xdr:twoCellAnchor>
  <xdr:twoCellAnchor editAs="oneCell">
    <xdr:from>
      <xdr:col>5</xdr:col>
      <xdr:colOff>17318</xdr:colOff>
      <xdr:row>123</xdr:row>
      <xdr:rowOff>138545</xdr:rowOff>
    </xdr:from>
    <xdr:to>
      <xdr:col>6</xdr:col>
      <xdr:colOff>597502</xdr:colOff>
      <xdr:row>125</xdr:row>
      <xdr:rowOff>1017</xdr:rowOff>
    </xdr:to>
    <xdr:pic>
      <xdr:nvPicPr>
        <xdr:cNvPr id="44" name="Picture 43">
          <a:extLst>
            <a:ext uri="{FF2B5EF4-FFF2-40B4-BE49-F238E27FC236}">
              <a16:creationId xmlns:a16="http://schemas.microsoft.com/office/drawing/2014/main" id="{E3DBEEFB-0487-47CA-B411-22CE1FF924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3411682" y="20816454"/>
          <a:ext cx="1186320" cy="278109"/>
        </a:xfrm>
        <a:prstGeom prst="rect">
          <a:avLst/>
        </a:prstGeom>
      </xdr:spPr>
    </xdr:pic>
    <xdr:clientData/>
  </xdr:twoCellAnchor>
  <xdr:twoCellAnchor editAs="oneCell">
    <xdr:from>
      <xdr:col>56</xdr:col>
      <xdr:colOff>0</xdr:colOff>
      <xdr:row>155</xdr:row>
      <xdr:rowOff>0</xdr:rowOff>
    </xdr:from>
    <xdr:to>
      <xdr:col>80</xdr:col>
      <xdr:colOff>132292</xdr:colOff>
      <xdr:row>181</xdr:row>
      <xdr:rowOff>173182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6EDAF35-D673-8FD5-7E5D-83E5A67EE2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22149955" y="25700182"/>
          <a:ext cx="14679564" cy="5316682"/>
        </a:xfrm>
        <a:prstGeom prst="rect">
          <a:avLst/>
        </a:prstGeom>
      </xdr:spPr>
    </xdr:pic>
    <xdr:clientData/>
  </xdr:twoCellAnchor>
  <xdr:twoCellAnchor editAs="oneCell">
    <xdr:from>
      <xdr:col>56</xdr:col>
      <xdr:colOff>0</xdr:colOff>
      <xdr:row>85</xdr:row>
      <xdr:rowOff>0</xdr:rowOff>
    </xdr:from>
    <xdr:to>
      <xdr:col>80</xdr:col>
      <xdr:colOff>190500</xdr:colOff>
      <xdr:row>121</xdr:row>
      <xdr:rowOff>143784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E37C8BC-883F-59FA-AE12-BC9CD38552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2149955" y="16677409"/>
          <a:ext cx="14737772" cy="7452057"/>
        </a:xfrm>
        <a:prstGeom prst="rect">
          <a:avLst/>
        </a:prstGeom>
      </xdr:spPr>
    </xdr:pic>
    <xdr:clientData/>
  </xdr:twoCellAnchor>
  <xdr:twoCellAnchor editAs="oneCell">
    <xdr:from>
      <xdr:col>56</xdr:col>
      <xdr:colOff>0</xdr:colOff>
      <xdr:row>126</xdr:row>
      <xdr:rowOff>0</xdr:rowOff>
    </xdr:from>
    <xdr:to>
      <xdr:col>80</xdr:col>
      <xdr:colOff>277091</xdr:colOff>
      <xdr:row>151</xdr:row>
      <xdr:rowOff>5148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AB9E1F81-AD4C-8850-6933-7319F7D8A1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2149955" y="25024773"/>
          <a:ext cx="14824363" cy="495814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ED9A38-E66F-4759-AA6B-C3F5C5B3DE70}">
  <dimension ref="A1:M24"/>
  <sheetViews>
    <sheetView workbookViewId="0">
      <selection activeCell="A9" sqref="A9:XFD9"/>
    </sheetView>
  </sheetViews>
  <sheetFormatPr defaultColWidth="9.1796875" defaultRowHeight="14.5" x14ac:dyDescent="0.35"/>
  <cols>
    <col min="1" max="1" width="14.453125" customWidth="1"/>
  </cols>
  <sheetData>
    <row r="1" spans="1:13" x14ac:dyDescent="0.35">
      <c r="A1" s="2" t="s">
        <v>2</v>
      </c>
      <c r="B1" s="1" t="s">
        <v>4</v>
      </c>
      <c r="C1" s="1"/>
      <c r="D1" s="1"/>
    </row>
    <row r="2" spans="1:13" x14ac:dyDescent="0.35">
      <c r="A2" s="2" t="s">
        <v>0</v>
      </c>
      <c r="B2" s="1" t="s">
        <v>5</v>
      </c>
      <c r="C2" s="1"/>
      <c r="D2" s="1"/>
    </row>
    <row r="4" spans="1:13" x14ac:dyDescent="0.35">
      <c r="A4" s="2" t="s">
        <v>1</v>
      </c>
      <c r="B4" s="1" t="s">
        <v>3</v>
      </c>
      <c r="C4" s="1"/>
      <c r="D4" s="1"/>
    </row>
    <row r="5" spans="1:13" x14ac:dyDescent="0.35">
      <c r="B5" s="3"/>
      <c r="C5" s="3"/>
      <c r="D5" s="3"/>
    </row>
    <row r="6" spans="1:13" x14ac:dyDescent="0.35">
      <c r="A6" s="2" t="s">
        <v>311</v>
      </c>
      <c r="B6" s="30" t="s">
        <v>312</v>
      </c>
      <c r="C6" s="30"/>
      <c r="D6" s="30"/>
    </row>
    <row r="8" spans="1:13" x14ac:dyDescent="0.35">
      <c r="B8" s="8" t="s">
        <v>313</v>
      </c>
      <c r="C8" s="234" t="s">
        <v>314</v>
      </c>
      <c r="D8" s="234"/>
      <c r="E8" s="234" t="s">
        <v>310</v>
      </c>
      <c r="F8" s="234"/>
      <c r="G8" s="234"/>
      <c r="H8" s="234"/>
      <c r="I8" s="234"/>
      <c r="J8" s="234" t="s">
        <v>327</v>
      </c>
      <c r="K8" s="234"/>
      <c r="L8" s="234" t="s">
        <v>328</v>
      </c>
      <c r="M8" s="234"/>
    </row>
    <row r="9" spans="1:13" x14ac:dyDescent="0.35">
      <c r="B9" s="8"/>
      <c r="C9" s="29"/>
      <c r="D9" s="29"/>
      <c r="E9" s="29"/>
      <c r="F9" s="29"/>
      <c r="G9" s="29"/>
      <c r="H9" s="29"/>
      <c r="I9" s="29"/>
      <c r="J9" s="29" t="s">
        <v>329</v>
      </c>
      <c r="K9" s="29" t="s">
        <v>330</v>
      </c>
      <c r="L9" s="29" t="s">
        <v>329</v>
      </c>
      <c r="M9" s="29" t="s">
        <v>330</v>
      </c>
    </row>
    <row r="10" spans="1:13" x14ac:dyDescent="0.35">
      <c r="B10" s="6">
        <v>1</v>
      </c>
      <c r="C10" s="233">
        <v>67</v>
      </c>
      <c r="D10" s="233"/>
      <c r="E10" s="235" t="s">
        <v>315</v>
      </c>
      <c r="F10" s="235"/>
      <c r="G10" s="235"/>
      <c r="H10" s="235"/>
      <c r="I10" s="235"/>
      <c r="J10" s="6">
        <v>1100</v>
      </c>
      <c r="K10" s="6">
        <v>1103</v>
      </c>
    </row>
    <row r="11" spans="1:13" x14ac:dyDescent="0.35">
      <c r="B11" s="6">
        <v>2</v>
      </c>
      <c r="C11" s="233">
        <v>67</v>
      </c>
      <c r="D11" s="233"/>
      <c r="E11" s="235" t="s">
        <v>316</v>
      </c>
      <c r="F11" s="235"/>
      <c r="G11" s="235"/>
      <c r="H11" s="235"/>
      <c r="I11" s="235"/>
      <c r="J11" s="6">
        <v>1104</v>
      </c>
      <c r="K11" s="6">
        <v>1107</v>
      </c>
    </row>
    <row r="12" spans="1:13" x14ac:dyDescent="0.35">
      <c r="B12" s="6">
        <v>3</v>
      </c>
      <c r="C12" s="233">
        <v>67</v>
      </c>
      <c r="D12" s="233"/>
      <c r="E12" s="235" t="s">
        <v>317</v>
      </c>
      <c r="F12" s="235"/>
      <c r="G12" s="235"/>
      <c r="H12" s="235"/>
      <c r="I12" s="235"/>
      <c r="J12" s="6">
        <v>1108</v>
      </c>
      <c r="K12" s="6">
        <v>1111</v>
      </c>
    </row>
    <row r="13" spans="1:13" x14ac:dyDescent="0.35">
      <c r="B13" s="6">
        <v>4</v>
      </c>
      <c r="C13" s="233">
        <v>67</v>
      </c>
      <c r="D13" s="233"/>
      <c r="E13" s="235" t="s">
        <v>318</v>
      </c>
      <c r="F13" s="235"/>
      <c r="G13" s="235"/>
      <c r="H13" s="235"/>
      <c r="I13" s="235"/>
      <c r="J13" s="6">
        <v>1112</v>
      </c>
      <c r="K13" s="6">
        <v>1119</v>
      </c>
    </row>
    <row r="14" spans="1:13" x14ac:dyDescent="0.35">
      <c r="B14" s="6">
        <v>5</v>
      </c>
      <c r="C14" s="233">
        <v>67</v>
      </c>
      <c r="D14" s="233"/>
      <c r="E14" s="235" t="s">
        <v>319</v>
      </c>
      <c r="F14" s="235"/>
      <c r="G14" s="235"/>
      <c r="H14" s="235"/>
      <c r="I14" s="235"/>
      <c r="J14" s="6">
        <v>1120</v>
      </c>
      <c r="K14" s="6">
        <v>1127</v>
      </c>
    </row>
    <row r="15" spans="1:13" x14ac:dyDescent="0.35">
      <c r="B15" s="6">
        <v>6</v>
      </c>
      <c r="C15" s="233">
        <v>67</v>
      </c>
      <c r="D15" s="233"/>
      <c r="E15" s="235" t="s">
        <v>320</v>
      </c>
      <c r="F15" s="235"/>
      <c r="G15" s="235"/>
      <c r="H15" s="235"/>
      <c r="I15" s="235"/>
      <c r="J15" s="6">
        <v>1128</v>
      </c>
      <c r="K15" s="6">
        <v>1135</v>
      </c>
    </row>
    <row r="16" spans="1:13" x14ac:dyDescent="0.35">
      <c r="B16" s="6">
        <v>7</v>
      </c>
      <c r="C16" s="233">
        <v>67</v>
      </c>
      <c r="D16" s="233"/>
      <c r="E16" t="s">
        <v>321</v>
      </c>
      <c r="J16" s="6">
        <v>1136</v>
      </c>
      <c r="K16" s="6">
        <v>1167</v>
      </c>
    </row>
    <row r="17" spans="2:13" x14ac:dyDescent="0.35">
      <c r="B17" s="6">
        <v>8</v>
      </c>
      <c r="C17" s="233">
        <v>67</v>
      </c>
      <c r="D17" s="233"/>
      <c r="E17" s="235" t="s">
        <v>322</v>
      </c>
      <c r="F17" s="235"/>
      <c r="G17" s="235"/>
      <c r="H17" s="235"/>
      <c r="I17" s="235"/>
      <c r="J17" s="6">
        <v>1168</v>
      </c>
      <c r="K17" s="6">
        <v>1183</v>
      </c>
    </row>
    <row r="18" spans="2:13" x14ac:dyDescent="0.35">
      <c r="B18" s="6">
        <v>9</v>
      </c>
      <c r="C18" s="233">
        <v>131</v>
      </c>
      <c r="D18" s="233"/>
      <c r="E18" s="235" t="s">
        <v>323</v>
      </c>
      <c r="F18" s="235"/>
      <c r="G18" s="235"/>
      <c r="H18" s="235"/>
      <c r="I18" s="235"/>
      <c r="L18" s="6">
        <v>1100</v>
      </c>
      <c r="M18" s="6">
        <v>1107</v>
      </c>
    </row>
    <row r="19" spans="2:13" x14ac:dyDescent="0.35">
      <c r="B19" s="6">
        <v>10</v>
      </c>
      <c r="C19" s="233">
        <v>131</v>
      </c>
      <c r="D19" s="233"/>
      <c r="E19" s="235" t="s">
        <v>324</v>
      </c>
      <c r="F19" s="235"/>
      <c r="G19" s="235"/>
      <c r="H19" s="235"/>
      <c r="I19" s="235"/>
      <c r="L19" s="6">
        <v>1108</v>
      </c>
      <c r="M19" s="6">
        <v>1139</v>
      </c>
    </row>
    <row r="20" spans="2:13" x14ac:dyDescent="0.35">
      <c r="B20" s="6">
        <v>11</v>
      </c>
      <c r="C20" s="233">
        <v>131</v>
      </c>
      <c r="D20" s="233"/>
      <c r="E20" s="235" t="s">
        <v>325</v>
      </c>
      <c r="F20" s="235"/>
      <c r="G20" s="235"/>
      <c r="H20" s="235"/>
      <c r="I20" s="235"/>
      <c r="L20" s="6">
        <v>1140</v>
      </c>
      <c r="M20" s="6">
        <v>1147</v>
      </c>
    </row>
    <row r="21" spans="2:13" x14ac:dyDescent="0.35">
      <c r="B21" s="6">
        <v>12</v>
      </c>
      <c r="C21" s="233">
        <v>16</v>
      </c>
      <c r="D21" s="233"/>
      <c r="E21" s="235" t="s">
        <v>326</v>
      </c>
      <c r="F21" s="235"/>
      <c r="G21" s="235"/>
      <c r="H21" s="235"/>
      <c r="I21" s="235"/>
      <c r="L21" s="6">
        <v>1148</v>
      </c>
      <c r="M21" s="6">
        <v>1151</v>
      </c>
    </row>
    <row r="22" spans="2:13" x14ac:dyDescent="0.35">
      <c r="B22" s="6"/>
      <c r="C22" s="233"/>
      <c r="D22" s="233"/>
    </row>
    <row r="23" spans="2:13" x14ac:dyDescent="0.35">
      <c r="B23" s="6"/>
      <c r="C23" s="233"/>
      <c r="D23" s="233"/>
    </row>
    <row r="24" spans="2:13" x14ac:dyDescent="0.35">
      <c r="B24" s="6"/>
      <c r="C24" s="233"/>
      <c r="D24" s="233"/>
    </row>
  </sheetData>
  <mergeCells count="30">
    <mergeCell ref="L8:M8"/>
    <mergeCell ref="E18:I18"/>
    <mergeCell ref="E19:I19"/>
    <mergeCell ref="E20:I20"/>
    <mergeCell ref="E21:I21"/>
    <mergeCell ref="J8:K8"/>
    <mergeCell ref="C23:D23"/>
    <mergeCell ref="C24:D24"/>
    <mergeCell ref="E8:I8"/>
    <mergeCell ref="E10:I10"/>
    <mergeCell ref="E11:I11"/>
    <mergeCell ref="E12:I12"/>
    <mergeCell ref="E13:I13"/>
    <mergeCell ref="E14:I14"/>
    <mergeCell ref="E15:I15"/>
    <mergeCell ref="E17:I17"/>
    <mergeCell ref="C17:D17"/>
    <mergeCell ref="C18:D18"/>
    <mergeCell ref="C19:D19"/>
    <mergeCell ref="C20:D20"/>
    <mergeCell ref="C21:D21"/>
    <mergeCell ref="C22:D22"/>
    <mergeCell ref="C16:D16"/>
    <mergeCell ref="C8:D8"/>
    <mergeCell ref="C10:D10"/>
    <mergeCell ref="C11:D11"/>
    <mergeCell ref="C12:D12"/>
    <mergeCell ref="C13:D13"/>
    <mergeCell ref="C14:D14"/>
    <mergeCell ref="C15:D1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A324FC-2846-44F9-8728-67E5CE5BD75A}">
  <dimension ref="A1:H56"/>
  <sheetViews>
    <sheetView topLeftCell="A13" workbookViewId="0">
      <selection activeCell="I19" sqref="I19"/>
    </sheetView>
  </sheetViews>
  <sheetFormatPr defaultColWidth="9.1796875" defaultRowHeight="14.5" x14ac:dyDescent="0.35"/>
  <cols>
    <col min="1" max="1" width="14.453125" customWidth="1"/>
    <col min="2" max="2" width="13.7265625" customWidth="1"/>
  </cols>
  <sheetData>
    <row r="1" spans="1:8" x14ac:dyDescent="0.35">
      <c r="A1" s="2" t="s">
        <v>2</v>
      </c>
      <c r="B1" s="1" t="s">
        <v>4</v>
      </c>
      <c r="C1" s="1"/>
      <c r="D1" s="1"/>
    </row>
    <row r="2" spans="1:8" x14ac:dyDescent="0.35">
      <c r="A2" s="2" t="s">
        <v>0</v>
      </c>
      <c r="B2" s="1" t="s">
        <v>5</v>
      </c>
      <c r="C2" s="1"/>
      <c r="D2" s="1"/>
    </row>
    <row r="4" spans="1:8" x14ac:dyDescent="0.35">
      <c r="A4" s="2" t="s">
        <v>1</v>
      </c>
      <c r="B4" s="1" t="s">
        <v>3</v>
      </c>
      <c r="C4" s="1"/>
      <c r="D4" s="1"/>
    </row>
    <row r="5" spans="1:8" x14ac:dyDescent="0.35">
      <c r="B5" s="3"/>
      <c r="C5" s="3"/>
      <c r="D5" s="3"/>
    </row>
    <row r="6" spans="1:8" x14ac:dyDescent="0.35">
      <c r="A6" s="2" t="s">
        <v>311</v>
      </c>
      <c r="B6" s="30" t="s">
        <v>380</v>
      </c>
      <c r="C6" s="30"/>
      <c r="D6" s="30"/>
      <c r="F6" t="s">
        <v>381</v>
      </c>
      <c r="G6" s="171" t="s">
        <v>383</v>
      </c>
    </row>
    <row r="7" spans="1:8" x14ac:dyDescent="0.35">
      <c r="G7" s="236" t="s">
        <v>385</v>
      </c>
      <c r="H7" s="236"/>
    </row>
    <row r="8" spans="1:8" x14ac:dyDescent="0.35">
      <c r="A8" s="2" t="s">
        <v>378</v>
      </c>
      <c r="B8" s="30" t="s">
        <v>379</v>
      </c>
      <c r="F8" t="s">
        <v>381</v>
      </c>
      <c r="G8" s="171" t="s">
        <v>382</v>
      </c>
    </row>
    <row r="9" spans="1:8" x14ac:dyDescent="0.35">
      <c r="G9" s="236" t="s">
        <v>384</v>
      </c>
      <c r="H9" s="236"/>
    </row>
    <row r="39" spans="2:3" x14ac:dyDescent="0.35">
      <c r="B39" s="226" t="s">
        <v>551</v>
      </c>
    </row>
    <row r="42" spans="2:3" x14ac:dyDescent="0.35">
      <c r="B42" s="172" t="s">
        <v>386</v>
      </c>
      <c r="C42" t="s">
        <v>540</v>
      </c>
    </row>
    <row r="43" spans="2:3" x14ac:dyDescent="0.35">
      <c r="B43" s="172"/>
    </row>
    <row r="44" spans="2:3" x14ac:dyDescent="0.35">
      <c r="B44" s="172" t="s">
        <v>387</v>
      </c>
      <c r="C44" t="s">
        <v>541</v>
      </c>
    </row>
    <row r="45" spans="2:3" x14ac:dyDescent="0.35">
      <c r="B45" s="172"/>
    </row>
    <row r="46" spans="2:3" x14ac:dyDescent="0.35">
      <c r="B46" s="172" t="s">
        <v>390</v>
      </c>
      <c r="C46" t="s">
        <v>391</v>
      </c>
    </row>
    <row r="48" spans="2:3" x14ac:dyDescent="0.35">
      <c r="B48" s="172" t="s">
        <v>538</v>
      </c>
      <c r="C48" t="s">
        <v>539</v>
      </c>
    </row>
    <row r="50" spans="2:5" x14ac:dyDescent="0.35">
      <c r="B50" s="172" t="s">
        <v>542</v>
      </c>
      <c r="C50" t="s">
        <v>388</v>
      </c>
      <c r="E50" t="s">
        <v>389</v>
      </c>
    </row>
    <row r="53" spans="2:5" x14ac:dyDescent="0.35">
      <c r="B53" s="172" t="s">
        <v>543</v>
      </c>
      <c r="C53" t="s">
        <v>547</v>
      </c>
    </row>
    <row r="54" spans="2:5" x14ac:dyDescent="0.35">
      <c r="B54" s="172" t="s">
        <v>544</v>
      </c>
      <c r="C54" t="s">
        <v>548</v>
      </c>
    </row>
    <row r="55" spans="2:5" x14ac:dyDescent="0.35">
      <c r="B55" s="172" t="s">
        <v>545</v>
      </c>
      <c r="C55" t="s">
        <v>549</v>
      </c>
    </row>
    <row r="56" spans="2:5" x14ac:dyDescent="0.35">
      <c r="B56" s="172" t="s">
        <v>546</v>
      </c>
      <c r="C56" t="s">
        <v>550</v>
      </c>
    </row>
  </sheetData>
  <mergeCells count="2">
    <mergeCell ref="G9:H9"/>
    <mergeCell ref="G7:H7"/>
  </mergeCells>
  <pageMargins left="0.7" right="0.7" top="0.75" bottom="0.75" header="0.3" footer="0.3"/>
  <pageSetup paperSize="9" orientation="portrait" horizontalDpi="90" verticalDpi="9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074DBC-F7AF-400E-AE66-910BB0117BF5}">
  <dimension ref="A1:BO530"/>
  <sheetViews>
    <sheetView zoomScale="70" zoomScaleNormal="70" workbookViewId="0">
      <selection activeCell="M4" sqref="M4"/>
    </sheetView>
  </sheetViews>
  <sheetFormatPr defaultColWidth="9.1796875" defaultRowHeight="14.5" x14ac:dyDescent="0.35"/>
  <cols>
    <col min="1" max="1" width="14.453125" customWidth="1"/>
    <col min="24" max="24" width="4.81640625" customWidth="1"/>
    <col min="25" max="25" width="14.453125" customWidth="1"/>
    <col min="28" max="28" width="2.7265625" customWidth="1"/>
    <col min="30" max="30" width="2.7265625" customWidth="1"/>
    <col min="32" max="32" width="4.81640625" customWidth="1"/>
    <col min="33" max="33" width="4.26953125" customWidth="1"/>
    <col min="34" max="34" width="6.1796875" customWidth="1"/>
    <col min="35" max="35" width="1.7265625" customWidth="1"/>
    <col min="36" max="37" width="4.81640625" customWidth="1"/>
    <col min="39" max="39" width="1.7265625" customWidth="1"/>
    <col min="41" max="41" width="4.26953125" customWidth="1"/>
    <col min="43" max="43" width="1.7265625" customWidth="1"/>
    <col min="55" max="55" width="14.453125" customWidth="1"/>
    <col min="58" max="58" width="2.7265625" customWidth="1"/>
    <col min="60" max="60" width="2.7265625" customWidth="1"/>
  </cols>
  <sheetData>
    <row r="1" spans="1:33" x14ac:dyDescent="0.35">
      <c r="A1" s="2" t="s">
        <v>2</v>
      </c>
      <c r="B1" s="1" t="s">
        <v>4</v>
      </c>
      <c r="C1" s="1"/>
      <c r="D1" s="1"/>
      <c r="M1" s="3"/>
      <c r="N1" s="3"/>
      <c r="Z1" s="3"/>
      <c r="AA1" s="3"/>
      <c r="AB1" s="3"/>
      <c r="AC1" s="3"/>
      <c r="AD1" s="3"/>
      <c r="AE1" s="3"/>
      <c r="AF1" s="3"/>
      <c r="AG1" s="3"/>
    </row>
    <row r="2" spans="1:33" x14ac:dyDescent="0.35">
      <c r="A2" s="2" t="s">
        <v>0</v>
      </c>
      <c r="B2" s="1" t="s">
        <v>5</v>
      </c>
      <c r="C2" s="1"/>
      <c r="D2" s="1"/>
      <c r="M2" s="3"/>
      <c r="N2" s="3"/>
      <c r="Z2" s="3"/>
      <c r="AA2" s="3"/>
      <c r="AB2" s="3"/>
      <c r="AC2" s="3"/>
      <c r="AD2" s="3"/>
      <c r="AE2" s="3"/>
      <c r="AF2" s="3"/>
      <c r="AG2" s="3"/>
    </row>
    <row r="4" spans="1:33" x14ac:dyDescent="0.35">
      <c r="A4" s="2" t="s">
        <v>1</v>
      </c>
      <c r="B4" s="1" t="s">
        <v>3</v>
      </c>
      <c r="C4" s="1"/>
      <c r="D4" s="1"/>
      <c r="M4" s="5"/>
      <c r="N4" s="3"/>
      <c r="Z4" s="3"/>
      <c r="AA4" s="3"/>
      <c r="AB4" s="3"/>
      <c r="AC4" s="3"/>
      <c r="AD4" s="3"/>
      <c r="AE4" s="3"/>
      <c r="AF4" s="3"/>
      <c r="AG4" s="3"/>
    </row>
    <row r="5" spans="1:33" x14ac:dyDescent="0.35">
      <c r="B5" s="3"/>
      <c r="C5" s="3"/>
      <c r="D5" s="3"/>
      <c r="M5" s="5"/>
      <c r="N5" s="3"/>
      <c r="Z5" s="3"/>
      <c r="AA5" s="3"/>
      <c r="AB5" s="3"/>
      <c r="AC5" s="3"/>
      <c r="AD5" s="3"/>
      <c r="AE5" s="3"/>
      <c r="AF5" s="3"/>
      <c r="AG5" s="3"/>
    </row>
    <row r="6" spans="1:33" x14ac:dyDescent="0.35">
      <c r="B6" s="3"/>
      <c r="C6" s="3"/>
      <c r="D6" s="3"/>
      <c r="Z6" s="3"/>
      <c r="AA6" s="3"/>
      <c r="AB6" s="3"/>
      <c r="AC6" s="3"/>
      <c r="AD6" s="3"/>
      <c r="AE6" s="3"/>
      <c r="AF6" s="3"/>
      <c r="AG6" s="3"/>
    </row>
    <row r="7" spans="1:33" x14ac:dyDescent="0.35">
      <c r="A7" s="246" t="s">
        <v>6</v>
      </c>
      <c r="B7" s="246"/>
      <c r="Y7" s="247" t="s">
        <v>10</v>
      </c>
      <c r="Z7" s="247"/>
    </row>
    <row r="8" spans="1:33" x14ac:dyDescent="0.35">
      <c r="B8" t="s">
        <v>7</v>
      </c>
      <c r="D8" t="s">
        <v>559</v>
      </c>
      <c r="Z8" t="s">
        <v>11</v>
      </c>
      <c r="AC8" t="s">
        <v>555</v>
      </c>
    </row>
    <row r="10" spans="1:33" x14ac:dyDescent="0.35">
      <c r="B10" s="248" t="s">
        <v>8</v>
      </c>
      <c r="C10" s="248"/>
      <c r="Z10" s="249" t="s">
        <v>8</v>
      </c>
      <c r="AA10" s="249"/>
      <c r="AB10" s="25"/>
    </row>
    <row r="11" spans="1:33" x14ac:dyDescent="0.35">
      <c r="D11" s="7" t="s">
        <v>9</v>
      </c>
      <c r="AC11" s="8" t="s">
        <v>12</v>
      </c>
      <c r="AD11" s="8"/>
      <c r="AE11" s="8"/>
      <c r="AF11" s="8"/>
      <c r="AG11" s="8"/>
    </row>
    <row r="28" spans="22:25" x14ac:dyDescent="0.35">
      <c r="V28" s="227" t="s">
        <v>554</v>
      </c>
      <c r="W28" s="227"/>
      <c r="X28" s="227"/>
      <c r="Y28" s="227"/>
    </row>
    <row r="30" spans="22:25" x14ac:dyDescent="0.35">
      <c r="V30" s="228" t="s">
        <v>553</v>
      </c>
      <c r="W30" s="229"/>
      <c r="X30" s="229"/>
      <c r="Y30" s="229"/>
    </row>
    <row r="60" spans="16:16" x14ac:dyDescent="0.35">
      <c r="P60" s="4"/>
    </row>
    <row r="97" spans="18:67" x14ac:dyDescent="0.35">
      <c r="Y97" s="240" t="s">
        <v>96</v>
      </c>
      <c r="Z97" s="240"/>
      <c r="AA97" s="240"/>
      <c r="AB97" s="24"/>
      <c r="AC97" s="14">
        <f>'HW config'!J10</f>
        <v>1100</v>
      </c>
      <c r="AD97" s="6"/>
      <c r="BC97" s="240" t="s">
        <v>96</v>
      </c>
      <c r="BD97" s="240"/>
      <c r="BE97" s="240"/>
      <c r="BF97" s="240"/>
      <c r="BG97" s="14">
        <f>'HW config'!J11</f>
        <v>1104</v>
      </c>
      <c r="BH97" s="6"/>
    </row>
    <row r="99" spans="18:67" ht="29" x14ac:dyDescent="0.35">
      <c r="R99" s="239" t="s">
        <v>34</v>
      </c>
      <c r="S99" s="239"/>
      <c r="T99" s="239"/>
      <c r="U99" s="239"/>
      <c r="V99" s="12" t="s">
        <v>13</v>
      </c>
      <c r="W99" s="12"/>
      <c r="X99" s="12"/>
      <c r="Y99" s="239" t="s">
        <v>31</v>
      </c>
      <c r="Z99" s="239"/>
      <c r="AA99" s="4"/>
      <c r="AB99" s="4"/>
      <c r="AC99" s="13" t="s">
        <v>33</v>
      </c>
      <c r="AD99" s="13"/>
      <c r="AE99" s="239" t="s">
        <v>32</v>
      </c>
      <c r="AF99" s="239"/>
      <c r="AG99" s="239"/>
      <c r="AH99" s="239"/>
      <c r="AI99" s="239"/>
      <c r="AJ99" s="239"/>
      <c r="AK99" s="239"/>
      <c r="AL99" s="239"/>
      <c r="AM99" s="12"/>
      <c r="AX99" s="239" t="s">
        <v>34</v>
      </c>
      <c r="AY99" s="239"/>
      <c r="AZ99" s="239"/>
      <c r="BA99" s="239"/>
      <c r="BB99" s="12" t="s">
        <v>13</v>
      </c>
      <c r="BC99" s="239" t="s">
        <v>31</v>
      </c>
      <c r="BD99" s="239"/>
      <c r="BE99" s="12"/>
      <c r="BF99" s="4"/>
      <c r="BG99" s="13" t="s">
        <v>33</v>
      </c>
      <c r="BH99" s="13"/>
      <c r="BI99" s="239" t="s">
        <v>32</v>
      </c>
      <c r="BJ99" s="239"/>
      <c r="BK99" s="239"/>
      <c r="BL99" s="239"/>
      <c r="BM99" s="239"/>
    </row>
    <row r="100" spans="18:67" ht="15" customHeight="1" x14ac:dyDescent="0.35">
      <c r="R100" s="237" t="s">
        <v>195</v>
      </c>
      <c r="S100" s="238"/>
      <c r="T100" s="238"/>
      <c r="U100" s="238"/>
      <c r="V100" s="6">
        <v>0</v>
      </c>
      <c r="W100" s="6"/>
      <c r="X100" s="6"/>
      <c r="Y100" s="238" t="s">
        <v>194</v>
      </c>
      <c r="Z100" s="238"/>
      <c r="AB100" s="6" t="s">
        <v>331</v>
      </c>
      <c r="AC100" s="6">
        <f>AC97</f>
        <v>1100</v>
      </c>
      <c r="AD100" s="6" t="s">
        <v>332</v>
      </c>
      <c r="AE100" s="237" t="s">
        <v>280</v>
      </c>
      <c r="AF100" s="6"/>
      <c r="AG100" s="135"/>
      <c r="AH100" s="245" t="s">
        <v>353</v>
      </c>
      <c r="AI100" s="126"/>
      <c r="AK100" s="110"/>
      <c r="AL100" s="243" t="s">
        <v>341</v>
      </c>
      <c r="AM100" s="111"/>
      <c r="AO100" s="156"/>
      <c r="AP100" s="263" t="s">
        <v>375</v>
      </c>
      <c r="AQ100" s="157"/>
      <c r="AX100" s="237" t="s">
        <v>196</v>
      </c>
      <c r="AY100" s="238"/>
      <c r="AZ100" s="238"/>
      <c r="BA100" s="238"/>
      <c r="BB100" s="6">
        <v>0</v>
      </c>
      <c r="BC100" s="238" t="s">
        <v>197</v>
      </c>
      <c r="BD100" s="238"/>
      <c r="BE100" s="23"/>
      <c r="BF100" s="6" t="s">
        <v>331</v>
      </c>
      <c r="BG100" s="6">
        <f>BG97</f>
        <v>1104</v>
      </c>
      <c r="BH100" s="6" t="s">
        <v>332</v>
      </c>
      <c r="BI100" s="237" t="s">
        <v>279</v>
      </c>
      <c r="BJ100" s="6"/>
      <c r="BK100" s="255" t="s">
        <v>198</v>
      </c>
      <c r="BM100" s="258" t="s">
        <v>202</v>
      </c>
      <c r="BO100" s="253" t="s">
        <v>204</v>
      </c>
    </row>
    <row r="101" spans="18:67" x14ac:dyDescent="0.35">
      <c r="R101" s="238"/>
      <c r="S101" s="238"/>
      <c r="T101" s="238"/>
      <c r="U101" s="238"/>
      <c r="V101" s="6">
        <v>1</v>
      </c>
      <c r="W101" s="6"/>
      <c r="X101" s="6"/>
      <c r="Y101" s="238"/>
      <c r="Z101" s="238"/>
      <c r="AB101" s="6" t="s">
        <v>331</v>
      </c>
      <c r="AC101" s="6">
        <f>AC97</f>
        <v>1100</v>
      </c>
      <c r="AD101" s="6" t="s">
        <v>333</v>
      </c>
      <c r="AE101" s="238"/>
      <c r="AF101" s="6"/>
      <c r="AG101" s="136"/>
      <c r="AH101" s="246"/>
      <c r="AI101" s="128"/>
      <c r="AK101" s="112"/>
      <c r="AL101" s="244"/>
      <c r="AM101" s="113"/>
      <c r="AO101" s="158"/>
      <c r="AP101" s="264"/>
      <c r="AQ101" s="159"/>
      <c r="AX101" s="238"/>
      <c r="AY101" s="238"/>
      <c r="AZ101" s="238"/>
      <c r="BA101" s="238"/>
      <c r="BB101" s="6">
        <v>1</v>
      </c>
      <c r="BC101" s="238"/>
      <c r="BD101" s="238"/>
      <c r="BE101" s="23"/>
      <c r="BF101" s="6" t="s">
        <v>331</v>
      </c>
      <c r="BG101" s="6">
        <f>BG97</f>
        <v>1104</v>
      </c>
      <c r="BH101" s="6" t="s">
        <v>333</v>
      </c>
      <c r="BI101" s="237"/>
      <c r="BJ101" s="6"/>
      <c r="BK101" s="256"/>
      <c r="BM101" s="259"/>
      <c r="BO101" s="254"/>
    </row>
    <row r="102" spans="18:67" x14ac:dyDescent="0.35">
      <c r="R102" s="238"/>
      <c r="S102" s="238"/>
      <c r="T102" s="238"/>
      <c r="U102" s="238"/>
      <c r="V102" s="6">
        <v>2</v>
      </c>
      <c r="W102" s="6"/>
      <c r="X102" s="6"/>
      <c r="Y102" s="238"/>
      <c r="Z102" s="238"/>
      <c r="AB102" s="6" t="s">
        <v>331</v>
      </c>
      <c r="AC102" s="6">
        <f>AC97</f>
        <v>1100</v>
      </c>
      <c r="AD102" s="6" t="s">
        <v>334</v>
      </c>
      <c r="AE102" s="238"/>
      <c r="AF102" s="6"/>
      <c r="AG102" s="136"/>
      <c r="AH102" s="246"/>
      <c r="AI102" s="128"/>
      <c r="AK102" s="112"/>
      <c r="AL102" s="244"/>
      <c r="AM102" s="113"/>
      <c r="AO102" s="158"/>
      <c r="AP102" s="264"/>
      <c r="AQ102" s="159"/>
      <c r="AX102" s="238"/>
      <c r="AY102" s="238"/>
      <c r="AZ102" s="238"/>
      <c r="BA102" s="238"/>
      <c r="BB102" s="6">
        <v>2</v>
      </c>
      <c r="BC102" s="238"/>
      <c r="BD102" s="238"/>
      <c r="BE102" s="23"/>
      <c r="BF102" s="6" t="s">
        <v>331</v>
      </c>
      <c r="BG102" s="6">
        <f>BG97</f>
        <v>1104</v>
      </c>
      <c r="BH102" s="6" t="s">
        <v>334</v>
      </c>
      <c r="BI102" s="237"/>
      <c r="BJ102" s="6"/>
      <c r="BK102" s="256"/>
      <c r="BM102" s="259"/>
      <c r="BO102" s="254"/>
    </row>
    <row r="103" spans="18:67" x14ac:dyDescent="0.35">
      <c r="R103" s="238"/>
      <c r="S103" s="238"/>
      <c r="T103" s="238"/>
      <c r="U103" s="238"/>
      <c r="V103" s="6">
        <v>3</v>
      </c>
      <c r="W103" s="6"/>
      <c r="X103" s="6"/>
      <c r="Y103" s="238"/>
      <c r="Z103" s="238"/>
      <c r="AB103" s="6" t="s">
        <v>331</v>
      </c>
      <c r="AC103" s="6">
        <f>AC97</f>
        <v>1100</v>
      </c>
      <c r="AD103" s="6" t="s">
        <v>335</v>
      </c>
      <c r="AE103" s="238"/>
      <c r="AF103" s="6"/>
      <c r="AG103" s="136"/>
      <c r="AH103" s="246"/>
      <c r="AI103" s="128"/>
      <c r="AK103" s="112"/>
      <c r="AL103" s="244"/>
      <c r="AM103" s="113"/>
      <c r="AO103" s="158"/>
      <c r="AP103" s="264"/>
      <c r="AQ103" s="159"/>
      <c r="AX103" s="238"/>
      <c r="AY103" s="238"/>
      <c r="AZ103" s="238"/>
      <c r="BA103" s="238"/>
      <c r="BB103" s="6">
        <v>3</v>
      </c>
      <c r="BC103" s="238"/>
      <c r="BD103" s="238"/>
      <c r="BE103" s="23"/>
      <c r="BF103" s="6" t="s">
        <v>331</v>
      </c>
      <c r="BG103" s="6">
        <f>BG97</f>
        <v>1104</v>
      </c>
      <c r="BH103" s="6" t="s">
        <v>335</v>
      </c>
      <c r="BI103" s="237"/>
      <c r="BJ103" s="6"/>
      <c r="BK103" s="256"/>
      <c r="BM103" s="259"/>
      <c r="BO103" s="254"/>
    </row>
    <row r="104" spans="18:67" x14ac:dyDescent="0.35">
      <c r="R104" s="238"/>
      <c r="S104" s="238"/>
      <c r="T104" s="238"/>
      <c r="U104" s="238"/>
      <c r="V104" s="6">
        <v>4</v>
      </c>
      <c r="W104" s="6"/>
      <c r="X104" s="6"/>
      <c r="Y104" s="238"/>
      <c r="Z104" s="238"/>
      <c r="AB104" s="6" t="s">
        <v>331</v>
      </c>
      <c r="AC104" s="6">
        <f>AC97</f>
        <v>1100</v>
      </c>
      <c r="AD104" s="6" t="s">
        <v>336</v>
      </c>
      <c r="AE104" s="238"/>
      <c r="AF104" s="6"/>
      <c r="AG104" s="137" t="s">
        <v>358</v>
      </c>
      <c r="AH104" s="121">
        <f>AC100</f>
        <v>1100</v>
      </c>
      <c r="AI104" s="130" t="s">
        <v>344</v>
      </c>
      <c r="AK104" s="112"/>
      <c r="AL104" s="244"/>
      <c r="AM104" s="113"/>
      <c r="AO104" s="158"/>
      <c r="AP104" s="264"/>
      <c r="AQ104" s="159"/>
      <c r="AX104" s="238"/>
      <c r="AY104" s="238"/>
      <c r="AZ104" s="238"/>
      <c r="BA104" s="238"/>
      <c r="BB104" s="6">
        <v>4</v>
      </c>
      <c r="BC104" s="238"/>
      <c r="BD104" s="238"/>
      <c r="BE104" s="23"/>
      <c r="BF104" s="6" t="s">
        <v>331</v>
      </c>
      <c r="BG104" s="6">
        <f>BG97</f>
        <v>1104</v>
      </c>
      <c r="BH104" s="6" t="s">
        <v>336</v>
      </c>
      <c r="BI104" s="237"/>
      <c r="BJ104" s="6"/>
      <c r="BK104" s="256"/>
      <c r="BM104" s="259"/>
      <c r="BO104" s="254"/>
    </row>
    <row r="105" spans="18:67" x14ac:dyDescent="0.35">
      <c r="R105" s="238"/>
      <c r="S105" s="238"/>
      <c r="T105" s="238"/>
      <c r="U105" s="238"/>
      <c r="V105" s="6">
        <v>5</v>
      </c>
      <c r="W105" s="6"/>
      <c r="X105" s="6"/>
      <c r="Y105" s="238"/>
      <c r="Z105" s="238"/>
      <c r="AB105" s="6" t="s">
        <v>331</v>
      </c>
      <c r="AC105" s="6">
        <f>AC97</f>
        <v>1100</v>
      </c>
      <c r="AD105" s="6" t="s">
        <v>337</v>
      </c>
      <c r="AE105" s="238"/>
      <c r="AF105" s="6"/>
      <c r="AG105" s="136"/>
      <c r="AH105" s="123"/>
      <c r="AI105" s="128"/>
      <c r="AK105" s="112"/>
      <c r="AL105" s="244"/>
      <c r="AM105" s="113"/>
      <c r="AO105" s="158"/>
      <c r="AP105" s="264"/>
      <c r="AQ105" s="159"/>
      <c r="AX105" s="238"/>
      <c r="AY105" s="238"/>
      <c r="AZ105" s="238"/>
      <c r="BA105" s="238"/>
      <c r="BB105" s="6">
        <v>5</v>
      </c>
      <c r="BC105" s="238"/>
      <c r="BD105" s="238"/>
      <c r="BE105" s="23"/>
      <c r="BF105" s="6" t="s">
        <v>331</v>
      </c>
      <c r="BG105" s="6">
        <f>BG97</f>
        <v>1104</v>
      </c>
      <c r="BH105" s="6" t="s">
        <v>337</v>
      </c>
      <c r="BI105" s="237"/>
      <c r="BJ105" s="6"/>
      <c r="BK105" s="256"/>
      <c r="BM105" s="259"/>
      <c r="BO105" s="254"/>
    </row>
    <row r="106" spans="18:67" x14ac:dyDescent="0.35">
      <c r="R106" s="238"/>
      <c r="S106" s="238"/>
      <c r="T106" s="238"/>
      <c r="U106" s="238"/>
      <c r="V106" s="6">
        <v>6</v>
      </c>
      <c r="W106" s="6"/>
      <c r="X106" s="6"/>
      <c r="Y106" s="238"/>
      <c r="Z106" s="238"/>
      <c r="AB106" s="6" t="s">
        <v>331</v>
      </c>
      <c r="AC106" s="6">
        <f>AC97</f>
        <v>1100</v>
      </c>
      <c r="AD106" s="6" t="s">
        <v>338</v>
      </c>
      <c r="AE106" s="238"/>
      <c r="AF106" s="6"/>
      <c r="AG106" s="136"/>
      <c r="AH106" s="123"/>
      <c r="AI106" s="128"/>
      <c r="AK106" s="112"/>
      <c r="AL106" s="244"/>
      <c r="AM106" s="113"/>
      <c r="AO106" s="158"/>
      <c r="AP106" s="264"/>
      <c r="AQ106" s="159"/>
      <c r="AX106" s="238"/>
      <c r="AY106" s="238"/>
      <c r="AZ106" s="238"/>
      <c r="BA106" s="238"/>
      <c r="BB106" s="6">
        <v>6</v>
      </c>
      <c r="BC106" s="238"/>
      <c r="BD106" s="238"/>
      <c r="BE106" s="23"/>
      <c r="BF106" s="6" t="s">
        <v>331</v>
      </c>
      <c r="BG106" s="6">
        <f>BG97</f>
        <v>1104</v>
      </c>
      <c r="BH106" s="6" t="s">
        <v>338</v>
      </c>
      <c r="BI106" s="237"/>
      <c r="BJ106" s="6"/>
      <c r="BK106" s="256"/>
      <c r="BM106" s="259"/>
      <c r="BO106" s="254"/>
    </row>
    <row r="107" spans="18:67" x14ac:dyDescent="0.35">
      <c r="R107" s="238"/>
      <c r="S107" s="238"/>
      <c r="T107" s="238"/>
      <c r="U107" s="238"/>
      <c r="V107" s="6">
        <v>7</v>
      </c>
      <c r="W107" s="6"/>
      <c r="X107" s="6"/>
      <c r="Y107" s="238"/>
      <c r="Z107" s="238"/>
      <c r="AB107" s="6" t="s">
        <v>331</v>
      </c>
      <c r="AC107" s="6">
        <f>AC97</f>
        <v>1100</v>
      </c>
      <c r="AD107" s="6" t="s">
        <v>339</v>
      </c>
      <c r="AE107" s="238"/>
      <c r="AF107" s="6"/>
      <c r="AG107" s="138"/>
      <c r="AH107" s="132"/>
      <c r="AI107" s="133"/>
      <c r="AK107" s="112"/>
      <c r="AL107" s="244"/>
      <c r="AM107" s="113"/>
      <c r="AO107" s="158"/>
      <c r="AP107" s="264"/>
      <c r="AQ107" s="159"/>
      <c r="AX107" s="238"/>
      <c r="AY107" s="238"/>
      <c r="AZ107" s="238"/>
      <c r="BA107" s="238"/>
      <c r="BB107" s="6">
        <v>7</v>
      </c>
      <c r="BC107" s="238"/>
      <c r="BD107" s="238"/>
      <c r="BE107" s="23"/>
      <c r="BF107" s="6" t="s">
        <v>331</v>
      </c>
      <c r="BG107" s="6">
        <f>BG97</f>
        <v>1104</v>
      </c>
      <c r="BH107" s="6" t="s">
        <v>339</v>
      </c>
      <c r="BI107" s="237"/>
      <c r="BJ107" s="6"/>
      <c r="BK107" s="257"/>
      <c r="BM107" s="259"/>
      <c r="BO107" s="254"/>
    </row>
    <row r="108" spans="18:67" x14ac:dyDescent="0.35">
      <c r="R108" s="238"/>
      <c r="S108" s="238"/>
      <c r="T108" s="238"/>
      <c r="U108" s="238"/>
      <c r="Y108" s="238"/>
      <c r="Z108" s="238"/>
      <c r="AE108" s="238"/>
      <c r="AK108" s="108" t="s">
        <v>357</v>
      </c>
      <c r="AL108" s="107">
        <f>AC100</f>
        <v>1100</v>
      </c>
      <c r="AM108" s="109" t="s">
        <v>344</v>
      </c>
      <c r="AO108" s="158"/>
      <c r="AP108" s="264"/>
      <c r="AQ108" s="159"/>
      <c r="AX108" s="238"/>
      <c r="AY108" s="238"/>
      <c r="AZ108" s="238"/>
      <c r="BA108" s="238"/>
      <c r="BC108" s="238"/>
      <c r="BD108" s="238"/>
      <c r="BE108" s="23"/>
      <c r="BI108" s="237"/>
      <c r="BM108" s="259"/>
      <c r="BO108" s="254"/>
    </row>
    <row r="109" spans="18:67" ht="15" customHeight="1" x14ac:dyDescent="0.35">
      <c r="R109" s="238"/>
      <c r="S109" s="238"/>
      <c r="T109" s="238"/>
      <c r="U109" s="238"/>
      <c r="V109" s="6">
        <v>8</v>
      </c>
      <c r="W109" s="6"/>
      <c r="X109" s="6"/>
      <c r="Y109" s="238"/>
      <c r="Z109" s="238"/>
      <c r="AB109" s="6" t="s">
        <v>331</v>
      </c>
      <c r="AC109" s="6">
        <f>AC97+1</f>
        <v>1101</v>
      </c>
      <c r="AD109" s="6" t="s">
        <v>332</v>
      </c>
      <c r="AE109" s="238"/>
      <c r="AF109" s="6"/>
      <c r="AG109" s="135"/>
      <c r="AH109" s="245" t="s">
        <v>353</v>
      </c>
      <c r="AI109" s="126"/>
      <c r="AK109" s="112"/>
      <c r="AL109" s="106"/>
      <c r="AM109" s="113"/>
      <c r="AO109" s="158"/>
      <c r="AP109" s="264"/>
      <c r="AQ109" s="159"/>
      <c r="AX109" s="238"/>
      <c r="AY109" s="238"/>
      <c r="AZ109" s="238"/>
      <c r="BA109" s="238"/>
      <c r="BB109" s="6">
        <v>8</v>
      </c>
      <c r="BC109" s="238"/>
      <c r="BD109" s="238"/>
      <c r="BE109" s="23"/>
      <c r="BF109" s="6" t="s">
        <v>331</v>
      </c>
      <c r="BG109" s="6">
        <f>BG97+1</f>
        <v>1105</v>
      </c>
      <c r="BH109" s="6" t="s">
        <v>332</v>
      </c>
      <c r="BI109" s="237"/>
      <c r="BJ109" s="6"/>
      <c r="BK109" s="255" t="s">
        <v>199</v>
      </c>
      <c r="BM109" s="259"/>
      <c r="BO109" s="254"/>
    </row>
    <row r="110" spans="18:67" x14ac:dyDescent="0.35">
      <c r="R110" s="238"/>
      <c r="S110" s="238"/>
      <c r="T110" s="238"/>
      <c r="U110" s="238"/>
      <c r="V110" s="6">
        <v>9</v>
      </c>
      <c r="W110" s="6"/>
      <c r="X110" s="6"/>
      <c r="Y110" s="238"/>
      <c r="Z110" s="238"/>
      <c r="AB110" s="6" t="s">
        <v>331</v>
      </c>
      <c r="AC110" s="6">
        <f>AC97+1</f>
        <v>1101</v>
      </c>
      <c r="AD110" s="6" t="s">
        <v>333</v>
      </c>
      <c r="AE110" s="238"/>
      <c r="AF110" s="6"/>
      <c r="AG110" s="136"/>
      <c r="AH110" s="246"/>
      <c r="AI110" s="128"/>
      <c r="AK110" s="112"/>
      <c r="AL110" s="106"/>
      <c r="AM110" s="113"/>
      <c r="AO110" s="158"/>
      <c r="AP110" s="264"/>
      <c r="AQ110" s="159"/>
      <c r="AX110" s="238"/>
      <c r="AY110" s="238"/>
      <c r="AZ110" s="238"/>
      <c r="BA110" s="238"/>
      <c r="BB110" s="6">
        <v>9</v>
      </c>
      <c r="BC110" s="238"/>
      <c r="BD110" s="238"/>
      <c r="BE110" s="23"/>
      <c r="BF110" s="6" t="s">
        <v>331</v>
      </c>
      <c r="BG110" s="6">
        <f>BG97+1</f>
        <v>1105</v>
      </c>
      <c r="BH110" s="6" t="s">
        <v>333</v>
      </c>
      <c r="BI110" s="237"/>
      <c r="BJ110" s="6"/>
      <c r="BK110" s="256"/>
      <c r="BM110" s="259"/>
      <c r="BO110" s="254"/>
    </row>
    <row r="111" spans="18:67" x14ac:dyDescent="0.35">
      <c r="R111" s="238"/>
      <c r="S111" s="238"/>
      <c r="T111" s="238"/>
      <c r="U111" s="238"/>
      <c r="V111" s="6">
        <v>10</v>
      </c>
      <c r="W111" s="6"/>
      <c r="X111" s="6"/>
      <c r="Y111" s="238"/>
      <c r="Z111" s="238"/>
      <c r="AB111" s="6" t="s">
        <v>331</v>
      </c>
      <c r="AC111" s="6">
        <f>AC97+1</f>
        <v>1101</v>
      </c>
      <c r="AD111" s="6" t="s">
        <v>334</v>
      </c>
      <c r="AE111" s="238"/>
      <c r="AF111" s="6"/>
      <c r="AG111" s="136"/>
      <c r="AH111" s="246"/>
      <c r="AI111" s="128"/>
      <c r="AK111" s="112"/>
      <c r="AL111" s="106"/>
      <c r="AM111" s="113"/>
      <c r="AO111" s="158"/>
      <c r="AP111" s="264"/>
      <c r="AQ111" s="159"/>
      <c r="AX111" s="238"/>
      <c r="AY111" s="238"/>
      <c r="AZ111" s="238"/>
      <c r="BA111" s="238"/>
      <c r="BB111" s="6">
        <v>10</v>
      </c>
      <c r="BC111" s="238"/>
      <c r="BD111" s="238"/>
      <c r="BE111" s="23"/>
      <c r="BF111" s="6" t="s">
        <v>331</v>
      </c>
      <c r="BG111" s="6">
        <f>BG97+1</f>
        <v>1105</v>
      </c>
      <c r="BH111" s="6" t="s">
        <v>334</v>
      </c>
      <c r="BI111" s="237"/>
      <c r="BJ111" s="6"/>
      <c r="BK111" s="256"/>
      <c r="BM111" s="259"/>
      <c r="BO111" s="254"/>
    </row>
    <row r="112" spans="18:67" x14ac:dyDescent="0.35">
      <c r="R112" s="238"/>
      <c r="S112" s="238"/>
      <c r="T112" s="238"/>
      <c r="U112" s="238"/>
      <c r="V112" s="6">
        <v>11</v>
      </c>
      <c r="W112" s="6"/>
      <c r="X112" s="6"/>
      <c r="Y112" s="238"/>
      <c r="Z112" s="238"/>
      <c r="AB112" s="6" t="s">
        <v>331</v>
      </c>
      <c r="AC112" s="6">
        <f>AC97+1</f>
        <v>1101</v>
      </c>
      <c r="AD112" s="6" t="s">
        <v>335</v>
      </c>
      <c r="AE112" s="238"/>
      <c r="AF112" s="6"/>
      <c r="AG112" s="136"/>
      <c r="AH112" s="246"/>
      <c r="AI112" s="128"/>
      <c r="AK112" s="112"/>
      <c r="AL112" s="106"/>
      <c r="AM112" s="113"/>
      <c r="AO112" s="158"/>
      <c r="AP112" s="264"/>
      <c r="AQ112" s="159"/>
      <c r="AX112" s="238"/>
      <c r="AY112" s="238"/>
      <c r="AZ112" s="238"/>
      <c r="BA112" s="238"/>
      <c r="BB112" s="6">
        <v>11</v>
      </c>
      <c r="BC112" s="238"/>
      <c r="BD112" s="238"/>
      <c r="BE112" s="23"/>
      <c r="BF112" s="6" t="s">
        <v>331</v>
      </c>
      <c r="BG112" s="6">
        <f>BG97+1</f>
        <v>1105</v>
      </c>
      <c r="BH112" s="6" t="s">
        <v>335</v>
      </c>
      <c r="BI112" s="237"/>
      <c r="BJ112" s="6"/>
      <c r="BK112" s="256"/>
      <c r="BM112" s="259"/>
      <c r="BO112" s="254"/>
    </row>
    <row r="113" spans="18:67" x14ac:dyDescent="0.35">
      <c r="R113" s="238"/>
      <c r="S113" s="238"/>
      <c r="T113" s="238"/>
      <c r="U113" s="238"/>
      <c r="V113" s="6">
        <v>12</v>
      </c>
      <c r="W113" s="6"/>
      <c r="X113" s="6"/>
      <c r="Y113" s="238"/>
      <c r="Z113" s="238"/>
      <c r="AB113" s="6" t="s">
        <v>331</v>
      </c>
      <c r="AC113" s="6">
        <f>AC97+1</f>
        <v>1101</v>
      </c>
      <c r="AD113" s="6" t="s">
        <v>336</v>
      </c>
      <c r="AE113" s="238"/>
      <c r="AF113" s="6"/>
      <c r="AG113" s="137" t="s">
        <v>358</v>
      </c>
      <c r="AH113" s="121">
        <f>AC109</f>
        <v>1101</v>
      </c>
      <c r="AI113" s="130" t="s">
        <v>344</v>
      </c>
      <c r="AK113" s="112"/>
      <c r="AL113" s="106"/>
      <c r="AM113" s="113"/>
      <c r="AO113" s="158"/>
      <c r="AP113" s="264"/>
      <c r="AQ113" s="159"/>
      <c r="AX113" s="238"/>
      <c r="AY113" s="238"/>
      <c r="AZ113" s="238"/>
      <c r="BA113" s="238"/>
      <c r="BB113" s="6">
        <v>12</v>
      </c>
      <c r="BC113" s="238"/>
      <c r="BD113" s="238"/>
      <c r="BE113" s="23"/>
      <c r="BF113" s="6" t="s">
        <v>331</v>
      </c>
      <c r="BG113" s="6">
        <f>BG97+1</f>
        <v>1105</v>
      </c>
      <c r="BH113" s="6" t="s">
        <v>336</v>
      </c>
      <c r="BI113" s="237"/>
      <c r="BJ113" s="6"/>
      <c r="BK113" s="256"/>
      <c r="BM113" s="259"/>
      <c r="BO113" s="254"/>
    </row>
    <row r="114" spans="18:67" x14ac:dyDescent="0.35">
      <c r="R114" s="238"/>
      <c r="S114" s="238"/>
      <c r="T114" s="238"/>
      <c r="U114" s="238"/>
      <c r="V114" s="6">
        <v>13</v>
      </c>
      <c r="W114" s="6"/>
      <c r="X114" s="6"/>
      <c r="Y114" s="238"/>
      <c r="Z114" s="238"/>
      <c r="AB114" s="6" t="s">
        <v>331</v>
      </c>
      <c r="AC114" s="6">
        <f>AC97+1</f>
        <v>1101</v>
      </c>
      <c r="AD114" s="6" t="s">
        <v>337</v>
      </c>
      <c r="AE114" s="238"/>
      <c r="AF114" s="6"/>
      <c r="AG114" s="136"/>
      <c r="AH114" s="123"/>
      <c r="AI114" s="128"/>
      <c r="AK114" s="112"/>
      <c r="AL114" s="106"/>
      <c r="AM114" s="113"/>
      <c r="AO114" s="158"/>
      <c r="AP114" s="264"/>
      <c r="AQ114" s="159"/>
      <c r="AX114" s="238"/>
      <c r="AY114" s="238"/>
      <c r="AZ114" s="238"/>
      <c r="BA114" s="238"/>
      <c r="BB114" s="6">
        <v>13</v>
      </c>
      <c r="BC114" s="238"/>
      <c r="BD114" s="238"/>
      <c r="BE114" s="23"/>
      <c r="BF114" s="6" t="s">
        <v>331</v>
      </c>
      <c r="BG114" s="6">
        <f>BG97+1</f>
        <v>1105</v>
      </c>
      <c r="BH114" s="6" t="s">
        <v>337</v>
      </c>
      <c r="BI114" s="237"/>
      <c r="BJ114" s="6"/>
      <c r="BK114" s="256"/>
      <c r="BM114" s="259"/>
      <c r="BO114" s="254"/>
    </row>
    <row r="115" spans="18:67" x14ac:dyDescent="0.35">
      <c r="R115" s="238"/>
      <c r="S115" s="238"/>
      <c r="T115" s="238"/>
      <c r="U115" s="238"/>
      <c r="V115" s="6">
        <v>14</v>
      </c>
      <c r="W115" s="6"/>
      <c r="X115" s="6"/>
      <c r="Y115" s="238"/>
      <c r="Z115" s="238"/>
      <c r="AB115" s="6" t="s">
        <v>331</v>
      </c>
      <c r="AC115" s="6">
        <f>AC97+1</f>
        <v>1101</v>
      </c>
      <c r="AD115" s="6" t="s">
        <v>338</v>
      </c>
      <c r="AE115" s="238"/>
      <c r="AF115" s="6"/>
      <c r="AG115" s="136"/>
      <c r="AH115" s="123"/>
      <c r="AI115" s="128"/>
      <c r="AK115" s="112"/>
      <c r="AL115" s="106"/>
      <c r="AM115" s="113"/>
      <c r="AO115" s="158"/>
      <c r="AP115" s="264"/>
      <c r="AQ115" s="159"/>
      <c r="AX115" s="238"/>
      <c r="AY115" s="238"/>
      <c r="AZ115" s="238"/>
      <c r="BA115" s="238"/>
      <c r="BB115" s="6">
        <v>14</v>
      </c>
      <c r="BC115" s="238"/>
      <c r="BD115" s="238"/>
      <c r="BE115" s="23"/>
      <c r="BF115" s="6" t="s">
        <v>331</v>
      </c>
      <c r="BG115" s="6">
        <f>BG97+1</f>
        <v>1105</v>
      </c>
      <c r="BH115" s="6" t="s">
        <v>338</v>
      </c>
      <c r="BI115" s="237"/>
      <c r="BJ115" s="6"/>
      <c r="BK115" s="256"/>
      <c r="BM115" s="259"/>
      <c r="BO115" s="254"/>
    </row>
    <row r="116" spans="18:67" x14ac:dyDescent="0.35">
      <c r="R116" s="238"/>
      <c r="S116" s="238"/>
      <c r="T116" s="238"/>
      <c r="U116" s="238"/>
      <c r="V116" s="6">
        <v>15</v>
      </c>
      <c r="W116" s="6"/>
      <c r="X116" s="6"/>
      <c r="Y116" s="238"/>
      <c r="Z116" s="238"/>
      <c r="AB116" s="6" t="s">
        <v>331</v>
      </c>
      <c r="AC116" s="6">
        <f>AC97+1</f>
        <v>1101</v>
      </c>
      <c r="AD116" s="6" t="s">
        <v>339</v>
      </c>
      <c r="AE116" s="238"/>
      <c r="AF116" s="6"/>
      <c r="AG116" s="138"/>
      <c r="AH116" s="132"/>
      <c r="AI116" s="133"/>
      <c r="AK116" s="114"/>
      <c r="AL116" s="115"/>
      <c r="AM116" s="116"/>
      <c r="AO116" s="158"/>
      <c r="AP116" s="264"/>
      <c r="AQ116" s="159"/>
      <c r="AX116" s="238"/>
      <c r="AY116" s="238"/>
      <c r="AZ116" s="238"/>
      <c r="BA116" s="238"/>
      <c r="BB116" s="6">
        <v>15</v>
      </c>
      <c r="BC116" s="238"/>
      <c r="BD116" s="238"/>
      <c r="BE116" s="23"/>
      <c r="BF116" s="6" t="s">
        <v>331</v>
      </c>
      <c r="BG116" s="6">
        <f>BG97+1</f>
        <v>1105</v>
      </c>
      <c r="BH116" s="6" t="s">
        <v>339</v>
      </c>
      <c r="BI116" s="237"/>
      <c r="BJ116" s="6"/>
      <c r="BK116" s="257"/>
      <c r="BM116" s="260"/>
      <c r="BO116" s="254"/>
    </row>
    <row r="117" spans="18:67" x14ac:dyDescent="0.35">
      <c r="R117" s="238"/>
      <c r="S117" s="238"/>
      <c r="T117" s="238"/>
      <c r="U117" s="238"/>
      <c r="Y117" s="238"/>
      <c r="Z117" s="238"/>
      <c r="AE117" s="238"/>
      <c r="AO117" s="160" t="s">
        <v>376</v>
      </c>
      <c r="AP117" s="161">
        <f>AC100</f>
        <v>1100</v>
      </c>
      <c r="AQ117" s="162" t="s">
        <v>344</v>
      </c>
      <c r="AX117" s="238"/>
      <c r="AY117" s="238"/>
      <c r="AZ117" s="238"/>
      <c r="BA117" s="238"/>
      <c r="BC117" s="238"/>
      <c r="BD117" s="238"/>
      <c r="BE117" s="23"/>
      <c r="BI117" s="237"/>
      <c r="BO117" s="254"/>
    </row>
    <row r="118" spans="18:67" ht="15" customHeight="1" x14ac:dyDescent="0.35">
      <c r="R118" s="238"/>
      <c r="S118" s="238"/>
      <c r="T118" s="238"/>
      <c r="U118" s="238"/>
      <c r="V118" s="6">
        <v>16</v>
      </c>
      <c r="W118" s="6"/>
      <c r="X118" s="6"/>
      <c r="Y118" s="238"/>
      <c r="Z118" s="238"/>
      <c r="AB118" s="6" t="s">
        <v>331</v>
      </c>
      <c r="AC118" s="6">
        <f>AC97+2</f>
        <v>1102</v>
      </c>
      <c r="AD118" s="6" t="s">
        <v>332</v>
      </c>
      <c r="AE118" s="238"/>
      <c r="AG118" s="125"/>
      <c r="AH118" s="245" t="s">
        <v>353</v>
      </c>
      <c r="AI118" s="126"/>
      <c r="AK118" s="110"/>
      <c r="AL118" s="243" t="s">
        <v>359</v>
      </c>
      <c r="AM118" s="111"/>
      <c r="AO118" s="158"/>
      <c r="AP118" s="163"/>
      <c r="AQ118" s="164"/>
      <c r="AX118" s="238"/>
      <c r="AY118" s="238"/>
      <c r="AZ118" s="238"/>
      <c r="BA118" s="238"/>
      <c r="BB118" s="6">
        <v>16</v>
      </c>
      <c r="BC118" s="238"/>
      <c r="BD118" s="238"/>
      <c r="BE118" s="23"/>
      <c r="BF118" s="6" t="s">
        <v>331</v>
      </c>
      <c r="BG118" s="6">
        <f>BG97+2</f>
        <v>1106</v>
      </c>
      <c r="BH118" s="6" t="s">
        <v>332</v>
      </c>
      <c r="BI118" s="237"/>
      <c r="BK118" s="255" t="s">
        <v>200</v>
      </c>
      <c r="BM118" s="258" t="s">
        <v>203</v>
      </c>
      <c r="BO118" s="254"/>
    </row>
    <row r="119" spans="18:67" x14ac:dyDescent="0.35">
      <c r="R119" s="238"/>
      <c r="S119" s="238"/>
      <c r="T119" s="238"/>
      <c r="U119" s="238"/>
      <c r="V119" s="6">
        <v>17</v>
      </c>
      <c r="W119" s="6"/>
      <c r="X119" s="6"/>
      <c r="Y119" s="238"/>
      <c r="Z119" s="238"/>
      <c r="AB119" s="6" t="s">
        <v>331</v>
      </c>
      <c r="AC119" s="6">
        <f>AC97+2</f>
        <v>1102</v>
      </c>
      <c r="AD119" s="6" t="s">
        <v>333</v>
      </c>
      <c r="AE119" s="238"/>
      <c r="AG119" s="127"/>
      <c r="AH119" s="246"/>
      <c r="AI119" s="128"/>
      <c r="AK119" s="112"/>
      <c r="AL119" s="244"/>
      <c r="AM119" s="113"/>
      <c r="AO119" s="158"/>
      <c r="AP119" s="163"/>
      <c r="AQ119" s="164"/>
      <c r="AX119" s="238"/>
      <c r="AY119" s="238"/>
      <c r="AZ119" s="238"/>
      <c r="BA119" s="238"/>
      <c r="BB119" s="6">
        <v>17</v>
      </c>
      <c r="BC119" s="238"/>
      <c r="BD119" s="238"/>
      <c r="BE119" s="23"/>
      <c r="BF119" s="6" t="s">
        <v>331</v>
      </c>
      <c r="BG119" s="6">
        <f>BG97+2</f>
        <v>1106</v>
      </c>
      <c r="BH119" s="6" t="s">
        <v>333</v>
      </c>
      <c r="BI119" s="237"/>
      <c r="BK119" s="256"/>
      <c r="BM119" s="259"/>
      <c r="BO119" s="254"/>
    </row>
    <row r="120" spans="18:67" x14ac:dyDescent="0.35">
      <c r="R120" s="238"/>
      <c r="S120" s="238"/>
      <c r="T120" s="238"/>
      <c r="U120" s="238"/>
      <c r="V120" s="6">
        <v>18</v>
      </c>
      <c r="W120" s="6"/>
      <c r="X120" s="6"/>
      <c r="Y120" s="238"/>
      <c r="Z120" s="238"/>
      <c r="AB120" s="6" t="s">
        <v>331</v>
      </c>
      <c r="AC120" s="6">
        <f>AC97+2</f>
        <v>1102</v>
      </c>
      <c r="AD120" s="6" t="s">
        <v>334</v>
      </c>
      <c r="AE120" s="238"/>
      <c r="AG120" s="127"/>
      <c r="AH120" s="246"/>
      <c r="AI120" s="128"/>
      <c r="AK120" s="112"/>
      <c r="AL120" s="244"/>
      <c r="AM120" s="113"/>
      <c r="AO120" s="158"/>
      <c r="AP120" s="163"/>
      <c r="AQ120" s="164"/>
      <c r="AX120" s="238"/>
      <c r="AY120" s="238"/>
      <c r="AZ120" s="238"/>
      <c r="BA120" s="238"/>
      <c r="BB120" s="6">
        <v>18</v>
      </c>
      <c r="BC120" s="238"/>
      <c r="BD120" s="238"/>
      <c r="BE120" s="23"/>
      <c r="BF120" s="6" t="s">
        <v>331</v>
      </c>
      <c r="BG120" s="6">
        <f>BG97+2</f>
        <v>1106</v>
      </c>
      <c r="BH120" s="6" t="s">
        <v>334</v>
      </c>
      <c r="BI120" s="237"/>
      <c r="BK120" s="256"/>
      <c r="BM120" s="259"/>
      <c r="BO120" s="254"/>
    </row>
    <row r="121" spans="18:67" x14ac:dyDescent="0.35">
      <c r="R121" s="238"/>
      <c r="S121" s="238"/>
      <c r="T121" s="238"/>
      <c r="U121" s="238"/>
      <c r="V121" s="6">
        <v>19</v>
      </c>
      <c r="W121" s="6"/>
      <c r="X121" s="6"/>
      <c r="Y121" s="238"/>
      <c r="Z121" s="238"/>
      <c r="AB121" s="6" t="s">
        <v>331</v>
      </c>
      <c r="AC121" s="6">
        <f>AC97+2</f>
        <v>1102</v>
      </c>
      <c r="AD121" s="6" t="s">
        <v>335</v>
      </c>
      <c r="AE121" s="238"/>
      <c r="AG121" s="127"/>
      <c r="AH121" s="246"/>
      <c r="AI121" s="128"/>
      <c r="AK121" s="112"/>
      <c r="AL121" s="244"/>
      <c r="AM121" s="113"/>
      <c r="AO121" s="158"/>
      <c r="AP121" s="163"/>
      <c r="AQ121" s="164"/>
      <c r="AX121" s="238"/>
      <c r="AY121" s="238"/>
      <c r="AZ121" s="238"/>
      <c r="BA121" s="238"/>
      <c r="BB121" s="6">
        <v>19</v>
      </c>
      <c r="BC121" s="238"/>
      <c r="BD121" s="238"/>
      <c r="BE121" s="23"/>
      <c r="BF121" s="6" t="s">
        <v>331</v>
      </c>
      <c r="BG121" s="6">
        <f>BG97+2</f>
        <v>1106</v>
      </c>
      <c r="BH121" s="6" t="s">
        <v>335</v>
      </c>
      <c r="BI121" s="237"/>
      <c r="BK121" s="256"/>
      <c r="BM121" s="259"/>
      <c r="BO121" s="254"/>
    </row>
    <row r="122" spans="18:67" x14ac:dyDescent="0.35">
      <c r="R122" s="238"/>
      <c r="S122" s="238"/>
      <c r="T122" s="238"/>
      <c r="U122" s="238"/>
      <c r="V122" s="6">
        <v>20</v>
      </c>
      <c r="W122" s="6"/>
      <c r="X122" s="6"/>
      <c r="Y122" s="238"/>
      <c r="Z122" s="238"/>
      <c r="AB122" s="6" t="s">
        <v>331</v>
      </c>
      <c r="AC122" s="6">
        <f>AC97+2</f>
        <v>1102</v>
      </c>
      <c r="AD122" s="6" t="s">
        <v>336</v>
      </c>
      <c r="AE122" s="238"/>
      <c r="AG122" s="129" t="s">
        <v>358</v>
      </c>
      <c r="AH122" s="121">
        <f>AC118</f>
        <v>1102</v>
      </c>
      <c r="AI122" s="130" t="s">
        <v>344</v>
      </c>
      <c r="AK122" s="112"/>
      <c r="AL122" s="244"/>
      <c r="AM122" s="113"/>
      <c r="AO122" s="158"/>
      <c r="AP122" s="163"/>
      <c r="AQ122" s="164"/>
      <c r="AX122" s="238"/>
      <c r="AY122" s="238"/>
      <c r="AZ122" s="238"/>
      <c r="BA122" s="238"/>
      <c r="BB122" s="6">
        <v>20</v>
      </c>
      <c r="BC122" s="238"/>
      <c r="BD122" s="238"/>
      <c r="BE122" s="23"/>
      <c r="BF122" s="6" t="s">
        <v>331</v>
      </c>
      <c r="BG122" s="6">
        <f>BG97+2</f>
        <v>1106</v>
      </c>
      <c r="BH122" s="6" t="s">
        <v>336</v>
      </c>
      <c r="BI122" s="237"/>
      <c r="BK122" s="256"/>
      <c r="BM122" s="259"/>
      <c r="BO122" s="254"/>
    </row>
    <row r="123" spans="18:67" x14ac:dyDescent="0.35">
      <c r="R123" s="238"/>
      <c r="S123" s="238"/>
      <c r="T123" s="238"/>
      <c r="U123" s="238"/>
      <c r="V123" s="6">
        <v>21</v>
      </c>
      <c r="W123" s="6"/>
      <c r="X123" s="6"/>
      <c r="Y123" s="238"/>
      <c r="Z123" s="238"/>
      <c r="AB123" s="6" t="s">
        <v>331</v>
      </c>
      <c r="AC123" s="6">
        <f>AC97+2</f>
        <v>1102</v>
      </c>
      <c r="AD123" s="6" t="s">
        <v>337</v>
      </c>
      <c r="AE123" s="238"/>
      <c r="AG123" s="127"/>
      <c r="AH123" s="123"/>
      <c r="AI123" s="128"/>
      <c r="AK123" s="112"/>
      <c r="AL123" s="244"/>
      <c r="AM123" s="113"/>
      <c r="AO123" s="158"/>
      <c r="AP123" s="163"/>
      <c r="AQ123" s="164"/>
      <c r="AX123" s="238"/>
      <c r="AY123" s="238"/>
      <c r="AZ123" s="238"/>
      <c r="BA123" s="238"/>
      <c r="BB123" s="6">
        <v>21</v>
      </c>
      <c r="BC123" s="238"/>
      <c r="BD123" s="238"/>
      <c r="BE123" s="23"/>
      <c r="BF123" s="6" t="s">
        <v>331</v>
      </c>
      <c r="BG123" s="6">
        <f>BG97+2</f>
        <v>1106</v>
      </c>
      <c r="BH123" s="6" t="s">
        <v>337</v>
      </c>
      <c r="BI123" s="237"/>
      <c r="BK123" s="256"/>
      <c r="BM123" s="259"/>
      <c r="BO123" s="254"/>
    </row>
    <row r="124" spans="18:67" x14ac:dyDescent="0.35">
      <c r="R124" s="238"/>
      <c r="S124" s="238"/>
      <c r="T124" s="238"/>
      <c r="U124" s="238"/>
      <c r="V124" s="6">
        <v>22</v>
      </c>
      <c r="W124" s="6"/>
      <c r="X124" s="6"/>
      <c r="Y124" s="238"/>
      <c r="Z124" s="238"/>
      <c r="AB124" s="6" t="s">
        <v>331</v>
      </c>
      <c r="AC124" s="6">
        <f>AC97+2</f>
        <v>1102</v>
      </c>
      <c r="AD124" s="6" t="s">
        <v>338</v>
      </c>
      <c r="AE124" s="238"/>
      <c r="AG124" s="127"/>
      <c r="AH124" s="123"/>
      <c r="AI124" s="128"/>
      <c r="AK124" s="112"/>
      <c r="AL124" s="244"/>
      <c r="AM124" s="113"/>
      <c r="AO124" s="158"/>
      <c r="AP124" s="163"/>
      <c r="AQ124" s="164"/>
      <c r="AX124" s="238"/>
      <c r="AY124" s="238"/>
      <c r="AZ124" s="238"/>
      <c r="BA124" s="238"/>
      <c r="BB124" s="6">
        <v>22</v>
      </c>
      <c r="BC124" s="238"/>
      <c r="BD124" s="238"/>
      <c r="BE124" s="23"/>
      <c r="BF124" s="6" t="s">
        <v>331</v>
      </c>
      <c r="BG124" s="6">
        <f>BG97+2</f>
        <v>1106</v>
      </c>
      <c r="BH124" s="6" t="s">
        <v>338</v>
      </c>
      <c r="BI124" s="237"/>
      <c r="BK124" s="256"/>
      <c r="BM124" s="259"/>
      <c r="BO124" s="254"/>
    </row>
    <row r="125" spans="18:67" x14ac:dyDescent="0.35">
      <c r="R125" s="238"/>
      <c r="S125" s="238"/>
      <c r="T125" s="238"/>
      <c r="U125" s="238"/>
      <c r="V125" s="6">
        <v>23</v>
      </c>
      <c r="W125" s="6"/>
      <c r="X125" s="6"/>
      <c r="Y125" s="238"/>
      <c r="Z125" s="238"/>
      <c r="AB125" s="6" t="s">
        <v>331</v>
      </c>
      <c r="AC125" s="6">
        <f>AC97+2</f>
        <v>1102</v>
      </c>
      <c r="AD125" s="6" t="s">
        <v>339</v>
      </c>
      <c r="AE125" s="238"/>
      <c r="AG125" s="131"/>
      <c r="AH125" s="132"/>
      <c r="AI125" s="133"/>
      <c r="AK125" s="112"/>
      <c r="AL125" s="244"/>
      <c r="AM125" s="113"/>
      <c r="AO125" s="158"/>
      <c r="AP125" s="163"/>
      <c r="AQ125" s="164"/>
      <c r="AX125" s="238"/>
      <c r="AY125" s="238"/>
      <c r="AZ125" s="238"/>
      <c r="BA125" s="238"/>
      <c r="BB125" s="6">
        <v>23</v>
      </c>
      <c r="BC125" s="238"/>
      <c r="BD125" s="238"/>
      <c r="BE125" s="23"/>
      <c r="BF125" s="6" t="s">
        <v>331</v>
      </c>
      <c r="BG125" s="6">
        <f>BG97+2</f>
        <v>1106</v>
      </c>
      <c r="BH125" s="6" t="s">
        <v>339</v>
      </c>
      <c r="BI125" s="237"/>
      <c r="BK125" s="257"/>
      <c r="BM125" s="259"/>
      <c r="BO125" s="254"/>
    </row>
    <row r="126" spans="18:67" x14ac:dyDescent="0.35">
      <c r="R126" s="238"/>
      <c r="S126" s="238"/>
      <c r="T126" s="238"/>
      <c r="U126" s="238"/>
      <c r="Y126" s="238"/>
      <c r="Z126" s="238"/>
      <c r="AE126" s="238"/>
      <c r="AK126" s="108" t="s">
        <v>357</v>
      </c>
      <c r="AL126" s="107">
        <f>AC118</f>
        <v>1102</v>
      </c>
      <c r="AM126" s="109" t="s">
        <v>344</v>
      </c>
      <c r="AO126" s="158"/>
      <c r="AP126" s="163"/>
      <c r="AQ126" s="164"/>
      <c r="AX126" s="238"/>
      <c r="AY126" s="238"/>
      <c r="AZ126" s="238"/>
      <c r="BA126" s="238"/>
      <c r="BC126" s="238"/>
      <c r="BD126" s="238"/>
      <c r="BE126" s="23"/>
      <c r="BI126" s="237"/>
      <c r="BM126" s="259"/>
      <c r="BO126" s="254"/>
    </row>
    <row r="127" spans="18:67" ht="15" customHeight="1" x14ac:dyDescent="0.35">
      <c r="R127" s="238"/>
      <c r="S127" s="238"/>
      <c r="T127" s="238"/>
      <c r="U127" s="238"/>
      <c r="V127" s="6">
        <v>24</v>
      </c>
      <c r="W127" s="6"/>
      <c r="X127" s="6"/>
      <c r="Y127" s="238"/>
      <c r="Z127" s="238"/>
      <c r="AB127" s="6" t="s">
        <v>331</v>
      </c>
      <c r="AC127" s="6">
        <f>AC97+3</f>
        <v>1103</v>
      </c>
      <c r="AD127" s="6" t="s">
        <v>332</v>
      </c>
      <c r="AE127" s="238"/>
      <c r="AG127" s="125"/>
      <c r="AH127" s="245" t="s">
        <v>353</v>
      </c>
      <c r="AI127" s="126"/>
      <c r="AK127" s="112"/>
      <c r="AL127" s="106"/>
      <c r="AM127" s="113"/>
      <c r="AO127" s="158"/>
      <c r="AP127" s="163"/>
      <c r="AQ127" s="164"/>
      <c r="AX127" s="238"/>
      <c r="AY127" s="238"/>
      <c r="AZ127" s="238"/>
      <c r="BA127" s="238"/>
      <c r="BB127" s="6">
        <v>24</v>
      </c>
      <c r="BC127" s="238"/>
      <c r="BD127" s="238"/>
      <c r="BE127" s="23"/>
      <c r="BF127" s="6" t="s">
        <v>331</v>
      </c>
      <c r="BG127" s="6">
        <f>BG97+3</f>
        <v>1107</v>
      </c>
      <c r="BH127" s="6" t="s">
        <v>332</v>
      </c>
      <c r="BI127" s="237"/>
      <c r="BK127" s="255" t="s">
        <v>201</v>
      </c>
      <c r="BM127" s="259"/>
      <c r="BO127" s="254"/>
    </row>
    <row r="128" spans="18:67" x14ac:dyDescent="0.35">
      <c r="R128" s="238"/>
      <c r="S128" s="238"/>
      <c r="T128" s="238"/>
      <c r="U128" s="238"/>
      <c r="V128" s="6">
        <v>25</v>
      </c>
      <c r="W128" s="6"/>
      <c r="X128" s="6"/>
      <c r="Y128" s="238"/>
      <c r="Z128" s="238"/>
      <c r="AB128" s="6" t="s">
        <v>331</v>
      </c>
      <c r="AC128" s="6">
        <f>AC97+3</f>
        <v>1103</v>
      </c>
      <c r="AD128" s="6" t="s">
        <v>333</v>
      </c>
      <c r="AE128" s="238"/>
      <c r="AG128" s="127"/>
      <c r="AH128" s="246"/>
      <c r="AI128" s="128"/>
      <c r="AK128" s="112"/>
      <c r="AL128" s="106"/>
      <c r="AM128" s="113"/>
      <c r="AO128" s="158"/>
      <c r="AP128" s="163"/>
      <c r="AQ128" s="164"/>
      <c r="AX128" s="238"/>
      <c r="AY128" s="238"/>
      <c r="AZ128" s="238"/>
      <c r="BA128" s="238"/>
      <c r="BB128" s="6">
        <v>25</v>
      </c>
      <c r="BC128" s="238"/>
      <c r="BD128" s="238"/>
      <c r="BE128" s="23"/>
      <c r="BF128" s="6" t="s">
        <v>331</v>
      </c>
      <c r="BG128" s="6">
        <f>BG97+3</f>
        <v>1107</v>
      </c>
      <c r="BH128" s="6" t="s">
        <v>333</v>
      </c>
      <c r="BI128" s="237"/>
      <c r="BK128" s="256"/>
      <c r="BM128" s="259"/>
      <c r="BO128" s="254"/>
    </row>
    <row r="129" spans="18:67" x14ac:dyDescent="0.35">
      <c r="R129" s="238"/>
      <c r="S129" s="238"/>
      <c r="T129" s="238"/>
      <c r="U129" s="238"/>
      <c r="V129" s="6">
        <v>26</v>
      </c>
      <c r="W129" s="6"/>
      <c r="X129" s="6"/>
      <c r="Y129" s="238"/>
      <c r="Z129" s="238"/>
      <c r="AB129" s="6" t="s">
        <v>331</v>
      </c>
      <c r="AC129" s="6">
        <f>AC97+3</f>
        <v>1103</v>
      </c>
      <c r="AD129" s="6" t="s">
        <v>334</v>
      </c>
      <c r="AE129" s="238"/>
      <c r="AG129" s="127"/>
      <c r="AH129" s="246"/>
      <c r="AI129" s="128"/>
      <c r="AK129" s="112"/>
      <c r="AL129" s="106"/>
      <c r="AM129" s="113"/>
      <c r="AO129" s="158"/>
      <c r="AP129" s="163"/>
      <c r="AQ129" s="164"/>
      <c r="AX129" s="238"/>
      <c r="AY129" s="238"/>
      <c r="AZ129" s="238"/>
      <c r="BA129" s="238"/>
      <c r="BB129" s="6">
        <v>26</v>
      </c>
      <c r="BC129" s="238"/>
      <c r="BD129" s="238"/>
      <c r="BE129" s="23"/>
      <c r="BF129" s="6" t="s">
        <v>331</v>
      </c>
      <c r="BG129" s="6">
        <f>BG97+3</f>
        <v>1107</v>
      </c>
      <c r="BH129" s="6" t="s">
        <v>334</v>
      </c>
      <c r="BI129" s="237"/>
      <c r="BK129" s="256"/>
      <c r="BM129" s="259"/>
      <c r="BO129" s="254"/>
    </row>
    <row r="130" spans="18:67" x14ac:dyDescent="0.35">
      <c r="R130" s="238"/>
      <c r="S130" s="238"/>
      <c r="T130" s="238"/>
      <c r="U130" s="238"/>
      <c r="V130" s="6">
        <v>27</v>
      </c>
      <c r="W130" s="6"/>
      <c r="X130" s="6"/>
      <c r="Y130" s="238"/>
      <c r="Z130" s="238"/>
      <c r="AB130" s="6" t="s">
        <v>331</v>
      </c>
      <c r="AC130" s="6">
        <f>AC97+3</f>
        <v>1103</v>
      </c>
      <c r="AD130" s="6" t="s">
        <v>335</v>
      </c>
      <c r="AE130" s="238"/>
      <c r="AG130" s="127"/>
      <c r="AH130" s="246"/>
      <c r="AI130" s="128"/>
      <c r="AK130" s="112"/>
      <c r="AL130" s="106"/>
      <c r="AM130" s="113"/>
      <c r="AO130" s="158"/>
      <c r="AP130" s="163"/>
      <c r="AQ130" s="164"/>
      <c r="AX130" s="238"/>
      <c r="AY130" s="238"/>
      <c r="AZ130" s="238"/>
      <c r="BA130" s="238"/>
      <c r="BB130" s="6">
        <v>27</v>
      </c>
      <c r="BC130" s="238"/>
      <c r="BD130" s="238"/>
      <c r="BE130" s="23"/>
      <c r="BF130" s="6" t="s">
        <v>331</v>
      </c>
      <c r="BG130" s="6">
        <f>BG97+3</f>
        <v>1107</v>
      </c>
      <c r="BH130" s="6" t="s">
        <v>335</v>
      </c>
      <c r="BI130" s="237"/>
      <c r="BK130" s="256"/>
      <c r="BM130" s="259"/>
      <c r="BO130" s="254"/>
    </row>
    <row r="131" spans="18:67" x14ac:dyDescent="0.35">
      <c r="R131" s="238"/>
      <c r="S131" s="238"/>
      <c r="T131" s="238"/>
      <c r="U131" s="238"/>
      <c r="V131" s="6">
        <v>28</v>
      </c>
      <c r="W131" s="6"/>
      <c r="X131" s="6"/>
      <c r="Y131" s="238"/>
      <c r="Z131" s="238"/>
      <c r="AB131" s="6" t="s">
        <v>331</v>
      </c>
      <c r="AC131" s="6">
        <f>AC97+3</f>
        <v>1103</v>
      </c>
      <c r="AD131" s="6" t="s">
        <v>336</v>
      </c>
      <c r="AE131" s="238"/>
      <c r="AG131" s="129" t="s">
        <v>358</v>
      </c>
      <c r="AH131" s="121">
        <f>AC127</f>
        <v>1103</v>
      </c>
      <c r="AI131" s="130" t="s">
        <v>344</v>
      </c>
      <c r="AK131" s="112"/>
      <c r="AL131" s="106"/>
      <c r="AM131" s="113"/>
      <c r="AO131" s="158"/>
      <c r="AP131" s="163"/>
      <c r="AQ131" s="164"/>
      <c r="AX131" s="238"/>
      <c r="AY131" s="238"/>
      <c r="AZ131" s="238"/>
      <c r="BA131" s="238"/>
      <c r="BB131" s="6">
        <v>28</v>
      </c>
      <c r="BC131" s="238"/>
      <c r="BD131" s="238"/>
      <c r="BE131" s="23"/>
      <c r="BF131" s="6" t="s">
        <v>331</v>
      </c>
      <c r="BG131" s="6">
        <f>BG97+3</f>
        <v>1107</v>
      </c>
      <c r="BH131" s="6" t="s">
        <v>336</v>
      </c>
      <c r="BI131" s="237"/>
      <c r="BK131" s="256"/>
      <c r="BM131" s="259"/>
      <c r="BO131" s="254"/>
    </row>
    <row r="132" spans="18:67" x14ac:dyDescent="0.35">
      <c r="R132" s="238"/>
      <c r="S132" s="238"/>
      <c r="T132" s="238"/>
      <c r="U132" s="238"/>
      <c r="V132" s="6">
        <v>29</v>
      </c>
      <c r="W132" s="6"/>
      <c r="X132" s="6"/>
      <c r="Y132" s="238"/>
      <c r="Z132" s="238"/>
      <c r="AB132" s="6" t="s">
        <v>331</v>
      </c>
      <c r="AC132" s="6">
        <f>AC97+3</f>
        <v>1103</v>
      </c>
      <c r="AD132" s="6" t="s">
        <v>337</v>
      </c>
      <c r="AE132" s="238"/>
      <c r="AG132" s="127"/>
      <c r="AH132" s="123"/>
      <c r="AI132" s="128"/>
      <c r="AK132" s="112"/>
      <c r="AL132" s="106"/>
      <c r="AM132" s="113"/>
      <c r="AO132" s="158"/>
      <c r="AP132" s="163"/>
      <c r="AQ132" s="164"/>
      <c r="AX132" s="238"/>
      <c r="AY132" s="238"/>
      <c r="AZ132" s="238"/>
      <c r="BA132" s="238"/>
      <c r="BB132" s="6">
        <v>29</v>
      </c>
      <c r="BC132" s="238"/>
      <c r="BD132" s="238"/>
      <c r="BE132" s="23"/>
      <c r="BF132" s="6" t="s">
        <v>331</v>
      </c>
      <c r="BG132" s="6">
        <f>BG97+3</f>
        <v>1107</v>
      </c>
      <c r="BH132" s="6" t="s">
        <v>337</v>
      </c>
      <c r="BI132" s="237"/>
      <c r="BK132" s="256"/>
      <c r="BM132" s="259"/>
      <c r="BO132" s="254"/>
    </row>
    <row r="133" spans="18:67" x14ac:dyDescent="0.35">
      <c r="R133" s="238"/>
      <c r="S133" s="238"/>
      <c r="T133" s="238"/>
      <c r="U133" s="238"/>
      <c r="V133" s="6">
        <v>30</v>
      </c>
      <c r="W133" s="6"/>
      <c r="X133" s="6"/>
      <c r="Y133" s="238"/>
      <c r="Z133" s="238"/>
      <c r="AB133" s="6" t="s">
        <v>331</v>
      </c>
      <c r="AC133" s="6">
        <f>AC97+3</f>
        <v>1103</v>
      </c>
      <c r="AD133" s="6" t="s">
        <v>338</v>
      </c>
      <c r="AE133" s="238"/>
      <c r="AG133" s="127"/>
      <c r="AH133" s="123"/>
      <c r="AI133" s="128"/>
      <c r="AK133" s="112"/>
      <c r="AL133" s="106"/>
      <c r="AM133" s="113"/>
      <c r="AO133" s="158"/>
      <c r="AP133" s="163"/>
      <c r="AQ133" s="164"/>
      <c r="AX133" s="238"/>
      <c r="AY133" s="238"/>
      <c r="AZ133" s="238"/>
      <c r="BA133" s="238"/>
      <c r="BB133" s="6">
        <v>30</v>
      </c>
      <c r="BC133" s="238"/>
      <c r="BD133" s="238"/>
      <c r="BE133" s="23"/>
      <c r="BF133" s="6" t="s">
        <v>331</v>
      </c>
      <c r="BG133" s="6">
        <f>BG97+3</f>
        <v>1107</v>
      </c>
      <c r="BH133" s="6" t="s">
        <v>338</v>
      </c>
      <c r="BI133" s="237"/>
      <c r="BK133" s="256"/>
      <c r="BM133" s="259"/>
      <c r="BO133" s="254"/>
    </row>
    <row r="134" spans="18:67" x14ac:dyDescent="0.35">
      <c r="R134" s="238"/>
      <c r="S134" s="238"/>
      <c r="T134" s="238"/>
      <c r="U134" s="238"/>
      <c r="V134" s="6">
        <v>31</v>
      </c>
      <c r="W134" s="6"/>
      <c r="X134" s="6"/>
      <c r="Y134" s="238"/>
      <c r="Z134" s="238"/>
      <c r="AB134" s="6" t="s">
        <v>331</v>
      </c>
      <c r="AC134" s="6">
        <f>AC97+3</f>
        <v>1103</v>
      </c>
      <c r="AD134" s="6" t="s">
        <v>339</v>
      </c>
      <c r="AE134" s="238"/>
      <c r="AG134" s="131"/>
      <c r="AH134" s="132"/>
      <c r="AI134" s="133"/>
      <c r="AK134" s="114"/>
      <c r="AL134" s="115"/>
      <c r="AM134" s="116"/>
      <c r="AO134" s="165"/>
      <c r="AP134" s="166"/>
      <c r="AQ134" s="167"/>
      <c r="AX134" s="238"/>
      <c r="AY134" s="238"/>
      <c r="AZ134" s="238"/>
      <c r="BA134" s="238"/>
      <c r="BB134" s="6">
        <v>31</v>
      </c>
      <c r="BC134" s="238"/>
      <c r="BD134" s="238"/>
      <c r="BE134" s="23"/>
      <c r="BF134" s="6" t="s">
        <v>331</v>
      </c>
      <c r="BG134" s="6">
        <f>BG97+3</f>
        <v>1107</v>
      </c>
      <c r="BH134" s="6" t="s">
        <v>339</v>
      </c>
      <c r="BI134" s="237"/>
      <c r="BK134" s="257"/>
      <c r="BM134" s="260"/>
      <c r="BO134" s="254"/>
    </row>
    <row r="138" spans="18:67" x14ac:dyDescent="0.35">
      <c r="AC138" s="4"/>
      <c r="AD138" s="4"/>
    </row>
    <row r="162" spans="25:26" x14ac:dyDescent="0.35">
      <c r="Y162" s="251" t="s">
        <v>392</v>
      </c>
      <c r="Z162" s="251"/>
    </row>
    <row r="203" spans="18:43" x14ac:dyDescent="0.35">
      <c r="Y203" s="240" t="s">
        <v>96</v>
      </c>
      <c r="Z203" s="240"/>
      <c r="AA203" s="240"/>
      <c r="AB203" s="24"/>
      <c r="AC203" s="14">
        <f>'HW config'!J12</f>
        <v>1108</v>
      </c>
      <c r="AD203" s="6"/>
    </row>
    <row r="205" spans="18:43" ht="43.5" x14ac:dyDescent="0.35">
      <c r="R205" s="239" t="s">
        <v>34</v>
      </c>
      <c r="S205" s="239"/>
      <c r="T205" s="239"/>
      <c r="U205" s="239"/>
      <c r="V205" s="12" t="s">
        <v>13</v>
      </c>
      <c r="W205" s="13" t="s">
        <v>288</v>
      </c>
      <c r="X205" s="13" t="s">
        <v>290</v>
      </c>
      <c r="Y205" s="239" t="s">
        <v>31</v>
      </c>
      <c r="Z205" s="239"/>
      <c r="AA205" s="4"/>
      <c r="AB205" s="4"/>
      <c r="AC205" s="13" t="s">
        <v>33</v>
      </c>
      <c r="AD205" s="13"/>
      <c r="AE205" s="239" t="s">
        <v>32</v>
      </c>
      <c r="AF205" s="239"/>
      <c r="AG205" s="239"/>
      <c r="AH205" s="239"/>
      <c r="AI205" s="239"/>
      <c r="AJ205" s="239"/>
      <c r="AK205" s="239"/>
      <c r="AL205" s="239"/>
      <c r="AM205" s="12"/>
    </row>
    <row r="206" spans="18:43" ht="15" customHeight="1" x14ac:dyDescent="0.35">
      <c r="V206" s="28">
        <v>0</v>
      </c>
      <c r="W206" s="18">
        <v>8</v>
      </c>
      <c r="X206" s="22">
        <v>0</v>
      </c>
      <c r="Y206" s="238" t="s">
        <v>233</v>
      </c>
      <c r="Z206" s="238"/>
      <c r="AB206" s="6" t="s">
        <v>331</v>
      </c>
      <c r="AC206" s="6">
        <f>AC203</f>
        <v>1108</v>
      </c>
      <c r="AD206" s="6" t="s">
        <v>332</v>
      </c>
      <c r="AE206" s="6" t="s">
        <v>21</v>
      </c>
      <c r="AF206" s="6"/>
      <c r="AG206" s="151"/>
      <c r="AH206" s="261" t="s">
        <v>353</v>
      </c>
      <c r="AI206" s="143"/>
      <c r="AK206" s="50"/>
      <c r="AL206" s="241" t="s">
        <v>341</v>
      </c>
      <c r="AM206" s="51"/>
      <c r="AP206" s="16"/>
      <c r="AQ206" s="16"/>
    </row>
    <row r="207" spans="18:43" x14ac:dyDescent="0.35">
      <c r="V207" s="28">
        <v>1</v>
      </c>
      <c r="W207" s="18">
        <v>9</v>
      </c>
      <c r="X207" s="22">
        <v>1</v>
      </c>
      <c r="Y207" s="238" t="s">
        <v>234</v>
      </c>
      <c r="Z207" s="238"/>
      <c r="AB207" s="6" t="s">
        <v>331</v>
      </c>
      <c r="AC207" s="6">
        <f>AC203</f>
        <v>1108</v>
      </c>
      <c r="AD207" s="6" t="s">
        <v>333</v>
      </c>
      <c r="AE207" s="6" t="s">
        <v>21</v>
      </c>
      <c r="AF207" s="6"/>
      <c r="AG207" s="152"/>
      <c r="AH207" s="262"/>
      <c r="AI207" s="145"/>
      <c r="AK207" s="52"/>
      <c r="AL207" s="242"/>
      <c r="AM207" s="53"/>
      <c r="AP207" s="15"/>
      <c r="AQ207" s="15"/>
    </row>
    <row r="208" spans="18:43" x14ac:dyDescent="0.35">
      <c r="V208" s="28">
        <v>2</v>
      </c>
      <c r="W208" s="18">
        <v>10</v>
      </c>
      <c r="X208" s="22">
        <v>2</v>
      </c>
      <c r="Y208" s="238" t="s">
        <v>235</v>
      </c>
      <c r="Z208" s="238"/>
      <c r="AB208" s="6" t="s">
        <v>331</v>
      </c>
      <c r="AC208" s="6">
        <f>AC203</f>
        <v>1108</v>
      </c>
      <c r="AD208" s="6" t="s">
        <v>334</v>
      </c>
      <c r="AE208" s="6" t="s">
        <v>21</v>
      </c>
      <c r="AF208" s="6"/>
      <c r="AG208" s="152"/>
      <c r="AH208" s="262"/>
      <c r="AI208" s="145"/>
      <c r="AK208" s="52"/>
      <c r="AL208" s="242"/>
      <c r="AM208" s="53"/>
      <c r="AP208" s="15"/>
      <c r="AQ208" s="15"/>
    </row>
    <row r="209" spans="9:43" x14ac:dyDescent="0.35">
      <c r="V209" s="28">
        <v>3</v>
      </c>
      <c r="W209" s="18">
        <v>11</v>
      </c>
      <c r="X209" s="22">
        <v>3</v>
      </c>
      <c r="Y209" s="238" t="s">
        <v>236</v>
      </c>
      <c r="Z209" s="238"/>
      <c r="AB209" s="6" t="s">
        <v>331</v>
      </c>
      <c r="AC209" s="6">
        <f>AC203</f>
        <v>1108</v>
      </c>
      <c r="AD209" s="6" t="s">
        <v>335</v>
      </c>
      <c r="AE209" s="6" t="s">
        <v>21</v>
      </c>
      <c r="AF209" s="6"/>
      <c r="AG209" s="152"/>
      <c r="AH209" s="262"/>
      <c r="AI209" s="145"/>
      <c r="AK209" s="52"/>
      <c r="AL209" s="242"/>
      <c r="AM209" s="53"/>
      <c r="AP209" s="15"/>
      <c r="AQ209" s="15"/>
    </row>
    <row r="210" spans="9:43" x14ac:dyDescent="0.35">
      <c r="V210" s="28">
        <v>4</v>
      </c>
      <c r="W210" s="18">
        <v>12</v>
      </c>
      <c r="X210" s="22">
        <v>4</v>
      </c>
      <c r="Y210" s="238" t="s">
        <v>237</v>
      </c>
      <c r="Z210" s="238"/>
      <c r="AB210" s="6" t="s">
        <v>331</v>
      </c>
      <c r="AC210" s="6">
        <f>AC203</f>
        <v>1108</v>
      </c>
      <c r="AD210" s="6" t="s">
        <v>336</v>
      </c>
      <c r="AE210" s="6" t="s">
        <v>21</v>
      </c>
      <c r="AF210" s="6"/>
      <c r="AG210" s="146" t="s">
        <v>358</v>
      </c>
      <c r="AH210" s="141">
        <f>AC206</f>
        <v>1108</v>
      </c>
      <c r="AI210" s="147" t="s">
        <v>344</v>
      </c>
      <c r="AK210" s="52"/>
      <c r="AL210" s="242"/>
      <c r="AM210" s="53"/>
      <c r="AP210" s="15"/>
      <c r="AQ210" s="15"/>
    </row>
    <row r="211" spans="9:43" x14ac:dyDescent="0.35">
      <c r="V211" s="28">
        <v>5</v>
      </c>
      <c r="W211" s="18">
        <v>13</v>
      </c>
      <c r="X211" s="22">
        <v>5</v>
      </c>
      <c r="Y211" s="238" t="s">
        <v>238</v>
      </c>
      <c r="Z211" s="238"/>
      <c r="AB211" s="6" t="s">
        <v>331</v>
      </c>
      <c r="AC211" s="6">
        <f>AC203</f>
        <v>1108</v>
      </c>
      <c r="AD211" s="6" t="s">
        <v>337</v>
      </c>
      <c r="AE211" s="6" t="s">
        <v>21</v>
      </c>
      <c r="AF211" s="6"/>
      <c r="AG211" s="152"/>
      <c r="AH211" s="140"/>
      <c r="AI211" s="145"/>
      <c r="AK211" s="52"/>
      <c r="AL211" s="242"/>
      <c r="AM211" s="53"/>
      <c r="AP211" s="15"/>
      <c r="AQ211" s="15"/>
    </row>
    <row r="212" spans="9:43" x14ac:dyDescent="0.35">
      <c r="V212" s="28">
        <v>6</v>
      </c>
      <c r="W212" s="18">
        <v>14</v>
      </c>
      <c r="X212" s="22">
        <v>6</v>
      </c>
      <c r="Y212" s="238" t="s">
        <v>239</v>
      </c>
      <c r="Z212" s="238"/>
      <c r="AB212" s="6" t="s">
        <v>331</v>
      </c>
      <c r="AC212" s="6">
        <f>AC203</f>
        <v>1108</v>
      </c>
      <c r="AD212" s="6" t="s">
        <v>338</v>
      </c>
      <c r="AE212" s="6" t="s">
        <v>21</v>
      </c>
      <c r="AF212" s="6"/>
      <c r="AG212" s="152"/>
      <c r="AH212" s="140"/>
      <c r="AI212" s="145"/>
      <c r="AK212" s="52"/>
      <c r="AL212" s="242"/>
      <c r="AM212" s="53"/>
      <c r="AP212" s="15"/>
      <c r="AQ212" s="15"/>
    </row>
    <row r="213" spans="9:43" x14ac:dyDescent="0.35">
      <c r="R213" s="238"/>
      <c r="S213" s="238"/>
      <c r="T213" s="238"/>
      <c r="U213" s="238"/>
      <c r="V213" s="28">
        <v>7</v>
      </c>
      <c r="W213" s="18">
        <v>15</v>
      </c>
      <c r="X213" s="22">
        <v>7</v>
      </c>
      <c r="Y213" s="238" t="s">
        <v>240</v>
      </c>
      <c r="Z213" s="238"/>
      <c r="AB213" s="6" t="s">
        <v>331</v>
      </c>
      <c r="AC213" s="6">
        <f>AC203</f>
        <v>1108</v>
      </c>
      <c r="AD213" s="6" t="s">
        <v>339</v>
      </c>
      <c r="AE213" s="6" t="s">
        <v>21</v>
      </c>
      <c r="AF213" s="6"/>
      <c r="AG213" s="153"/>
      <c r="AH213" s="149"/>
      <c r="AI213" s="150"/>
      <c r="AK213" s="52"/>
      <c r="AL213" s="242"/>
      <c r="AM213" s="53"/>
      <c r="AP213" s="15"/>
      <c r="AQ213" s="15"/>
    </row>
    <row r="214" spans="9:43" x14ac:dyDescent="0.35">
      <c r="R214" s="238"/>
      <c r="S214" s="238"/>
      <c r="T214" s="238"/>
      <c r="U214" s="238"/>
      <c r="Y214" s="15"/>
      <c r="Z214" s="15"/>
      <c r="AE214" s="15"/>
      <c r="AK214" s="54" t="s">
        <v>357</v>
      </c>
      <c r="AL214" s="49">
        <f>AC206</f>
        <v>1108</v>
      </c>
      <c r="AM214" s="55" t="s">
        <v>344</v>
      </c>
      <c r="AP214" s="15"/>
      <c r="AQ214" s="15"/>
    </row>
    <row r="215" spans="9:43" ht="15" customHeight="1" x14ac:dyDescent="0.35">
      <c r="R215" s="237" t="s">
        <v>232</v>
      </c>
      <c r="S215" s="237"/>
      <c r="T215" s="237"/>
      <c r="U215" s="237"/>
      <c r="V215" s="28">
        <v>0</v>
      </c>
      <c r="W215" s="18">
        <v>0</v>
      </c>
      <c r="X215" s="22">
        <v>8</v>
      </c>
      <c r="Y215" s="238" t="s">
        <v>249</v>
      </c>
      <c r="Z215" s="238"/>
      <c r="AB215" s="6" t="s">
        <v>331</v>
      </c>
      <c r="AC215" s="6">
        <f>AC203+1</f>
        <v>1109</v>
      </c>
      <c r="AD215" s="6" t="s">
        <v>332</v>
      </c>
      <c r="AE215" s="6" t="s">
        <v>21</v>
      </c>
      <c r="AF215" s="6"/>
      <c r="AG215" s="151"/>
      <c r="AH215" s="261" t="s">
        <v>353</v>
      </c>
      <c r="AI215" s="143"/>
      <c r="AK215" s="52"/>
      <c r="AL215" s="48"/>
      <c r="AM215" s="53"/>
      <c r="AP215" s="15"/>
      <c r="AQ215" s="15"/>
    </row>
    <row r="216" spans="9:43" x14ac:dyDescent="0.35">
      <c r="R216" s="238" t="s">
        <v>241</v>
      </c>
      <c r="S216" s="238"/>
      <c r="T216" s="238"/>
      <c r="U216" s="238"/>
      <c r="V216" s="28">
        <v>1</v>
      </c>
      <c r="W216" s="18">
        <v>1</v>
      </c>
      <c r="X216" s="22">
        <v>9</v>
      </c>
      <c r="Y216" s="238" t="s">
        <v>250</v>
      </c>
      <c r="Z216" s="238"/>
      <c r="AB216" s="6" t="s">
        <v>331</v>
      </c>
      <c r="AC216" s="6">
        <f>AC203+1</f>
        <v>1109</v>
      </c>
      <c r="AD216" s="6" t="s">
        <v>333</v>
      </c>
      <c r="AE216" s="6" t="s">
        <v>21</v>
      </c>
      <c r="AF216" s="6"/>
      <c r="AG216" s="152"/>
      <c r="AH216" s="262"/>
      <c r="AI216" s="145"/>
      <c r="AK216" s="52"/>
      <c r="AL216" s="48"/>
      <c r="AM216" s="53"/>
      <c r="AP216" s="15"/>
      <c r="AQ216" s="15"/>
    </row>
    <row r="217" spans="9:43" x14ac:dyDescent="0.35">
      <c r="R217" s="238" t="s">
        <v>242</v>
      </c>
      <c r="S217" s="238"/>
      <c r="T217" s="238"/>
      <c r="U217" s="238"/>
      <c r="V217" s="28">
        <v>2</v>
      </c>
      <c r="W217" s="18">
        <v>2</v>
      </c>
      <c r="X217" s="22">
        <v>10</v>
      </c>
      <c r="Y217" s="238" t="s">
        <v>251</v>
      </c>
      <c r="Z217" s="238"/>
      <c r="AB217" s="6" t="s">
        <v>331</v>
      </c>
      <c r="AC217" s="6">
        <f>AC203+1</f>
        <v>1109</v>
      </c>
      <c r="AD217" s="6" t="s">
        <v>334</v>
      </c>
      <c r="AE217" s="6" t="s">
        <v>21</v>
      </c>
      <c r="AF217" s="6"/>
      <c r="AG217" s="152"/>
      <c r="AH217" s="262"/>
      <c r="AI217" s="145"/>
      <c r="AK217" s="52"/>
      <c r="AL217" s="48"/>
      <c r="AM217" s="53"/>
      <c r="AP217" s="15"/>
      <c r="AQ217" s="15"/>
    </row>
    <row r="218" spans="9:43" x14ac:dyDescent="0.35">
      <c r="R218" s="238" t="s">
        <v>243</v>
      </c>
      <c r="S218" s="238"/>
      <c r="T218" s="238"/>
      <c r="U218" s="238"/>
      <c r="V218" s="28">
        <v>3</v>
      </c>
      <c r="W218" s="18">
        <v>3</v>
      </c>
      <c r="X218" s="22">
        <v>11</v>
      </c>
      <c r="Y218" s="238" t="s">
        <v>252</v>
      </c>
      <c r="Z218" s="238"/>
      <c r="AB218" s="6" t="s">
        <v>331</v>
      </c>
      <c r="AC218" s="6">
        <f>AC203+1</f>
        <v>1109</v>
      </c>
      <c r="AD218" s="6" t="s">
        <v>335</v>
      </c>
      <c r="AE218" s="6" t="s">
        <v>21</v>
      </c>
      <c r="AF218" s="6"/>
      <c r="AG218" s="152"/>
      <c r="AH218" s="262"/>
      <c r="AI218" s="145"/>
      <c r="AK218" s="52"/>
      <c r="AL218" s="48"/>
      <c r="AM218" s="53"/>
      <c r="AP218" s="15"/>
      <c r="AQ218" s="15"/>
    </row>
    <row r="219" spans="9:43" x14ac:dyDescent="0.35">
      <c r="R219" s="238" t="s">
        <v>244</v>
      </c>
      <c r="S219" s="238"/>
      <c r="T219" s="238"/>
      <c r="U219" s="238"/>
      <c r="V219" s="28">
        <v>4</v>
      </c>
      <c r="W219" s="18">
        <v>4</v>
      </c>
      <c r="X219" s="22">
        <v>12</v>
      </c>
      <c r="Y219" s="238" t="s">
        <v>253</v>
      </c>
      <c r="Z219" s="238"/>
      <c r="AB219" s="6" t="s">
        <v>331</v>
      </c>
      <c r="AC219" s="6">
        <f>AC203+1</f>
        <v>1109</v>
      </c>
      <c r="AD219" s="6" t="s">
        <v>336</v>
      </c>
      <c r="AE219" s="6" t="s">
        <v>21</v>
      </c>
      <c r="AF219" s="6"/>
      <c r="AG219" s="146" t="s">
        <v>358</v>
      </c>
      <c r="AH219" s="141">
        <f>AC215</f>
        <v>1109</v>
      </c>
      <c r="AI219" s="147" t="s">
        <v>344</v>
      </c>
      <c r="AK219" s="52"/>
      <c r="AL219" s="48"/>
      <c r="AM219" s="53"/>
      <c r="AP219" s="15"/>
      <c r="AQ219" s="15"/>
    </row>
    <row r="220" spans="9:43" x14ac:dyDescent="0.35">
      <c r="R220" s="238" t="s">
        <v>394</v>
      </c>
      <c r="S220" s="238"/>
      <c r="T220" s="238"/>
      <c r="U220" s="238"/>
      <c r="V220" s="28">
        <v>5</v>
      </c>
      <c r="W220" s="18">
        <v>5</v>
      </c>
      <c r="X220" s="22">
        <v>13</v>
      </c>
      <c r="Y220" s="238" t="s">
        <v>254</v>
      </c>
      <c r="Z220" s="238"/>
      <c r="AB220" s="6" t="s">
        <v>331</v>
      </c>
      <c r="AC220" s="6">
        <f>AC203+1</f>
        <v>1109</v>
      </c>
      <c r="AD220" s="6" t="s">
        <v>337</v>
      </c>
      <c r="AE220" s="6" t="s">
        <v>21</v>
      </c>
      <c r="AF220" s="6"/>
      <c r="AG220" s="152"/>
      <c r="AH220" s="140"/>
      <c r="AI220" s="145"/>
      <c r="AK220" s="52"/>
      <c r="AL220" s="48"/>
      <c r="AM220" s="53"/>
      <c r="AP220" s="15"/>
      <c r="AQ220" s="15"/>
    </row>
    <row r="221" spans="9:43" x14ac:dyDescent="0.35">
      <c r="R221" s="238" t="s">
        <v>245</v>
      </c>
      <c r="S221" s="238"/>
      <c r="T221" s="238"/>
      <c r="U221" s="238"/>
      <c r="V221" s="28">
        <v>6</v>
      </c>
      <c r="W221" s="18">
        <v>6</v>
      </c>
      <c r="X221" s="22">
        <v>14</v>
      </c>
      <c r="Y221" s="238" t="s">
        <v>255</v>
      </c>
      <c r="Z221" s="238"/>
      <c r="AB221" s="6" t="s">
        <v>331</v>
      </c>
      <c r="AC221" s="6">
        <f>AC203+1</f>
        <v>1109</v>
      </c>
      <c r="AD221" s="6" t="s">
        <v>338</v>
      </c>
      <c r="AE221" s="6" t="s">
        <v>21</v>
      </c>
      <c r="AF221" s="6"/>
      <c r="AG221" s="152"/>
      <c r="AH221" s="140"/>
      <c r="AI221" s="145"/>
      <c r="AK221" s="52"/>
      <c r="AL221" s="48"/>
      <c r="AM221" s="53"/>
      <c r="AP221" s="15"/>
      <c r="AQ221" s="15"/>
    </row>
    <row r="222" spans="9:43" x14ac:dyDescent="0.35">
      <c r="R222" s="238"/>
      <c r="S222" s="238"/>
      <c r="T222" s="238"/>
      <c r="U222" s="238"/>
      <c r="V222" s="28">
        <v>7</v>
      </c>
      <c r="W222" s="18">
        <v>7</v>
      </c>
      <c r="X222" s="22">
        <v>15</v>
      </c>
      <c r="Y222" s="238" t="s">
        <v>256</v>
      </c>
      <c r="Z222" s="238"/>
      <c r="AB222" s="6" t="s">
        <v>331</v>
      </c>
      <c r="AC222" s="6">
        <f>AC203+1</f>
        <v>1109</v>
      </c>
      <c r="AD222" s="6" t="s">
        <v>339</v>
      </c>
      <c r="AE222" s="6" t="s">
        <v>21</v>
      </c>
      <c r="AF222" s="6"/>
      <c r="AG222" s="153"/>
      <c r="AH222" s="149"/>
      <c r="AI222" s="150"/>
      <c r="AK222" s="56"/>
      <c r="AL222" s="57"/>
      <c r="AM222" s="58"/>
      <c r="AP222" s="15"/>
      <c r="AQ222" s="15"/>
    </row>
    <row r="223" spans="9:43" x14ac:dyDescent="0.35"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  <c r="AA223" s="10"/>
      <c r="AB223" s="10"/>
      <c r="AC223" s="10"/>
      <c r="AD223" s="10"/>
      <c r="AE223" s="10"/>
      <c r="AF223" s="11"/>
      <c r="AG223" s="11"/>
      <c r="AH223" s="9"/>
      <c r="AI223" s="9"/>
      <c r="AJ223" s="11"/>
      <c r="AK223" s="11"/>
      <c r="AL223" s="9"/>
      <c r="AM223" s="9"/>
      <c r="AN223" s="17"/>
      <c r="AO223" s="17"/>
      <c r="AP223" s="15"/>
      <c r="AQ223" s="15"/>
    </row>
    <row r="224" spans="9:43" x14ac:dyDescent="0.35"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  <c r="AA224" s="9"/>
      <c r="AB224" s="9"/>
      <c r="AC224" s="9"/>
      <c r="AD224" s="9"/>
      <c r="AE224" s="9"/>
      <c r="AF224" s="9"/>
      <c r="AG224" s="9"/>
      <c r="AH224" s="9"/>
      <c r="AI224" s="9"/>
      <c r="AJ224" s="9"/>
      <c r="AK224" s="9"/>
      <c r="AL224" s="9"/>
      <c r="AM224" s="9"/>
      <c r="AN224" s="17"/>
      <c r="AO224" s="17"/>
      <c r="AP224" s="15"/>
      <c r="AQ224" s="15"/>
    </row>
    <row r="225" spans="18:43" ht="15" customHeight="1" x14ac:dyDescent="0.35">
      <c r="V225" s="28">
        <v>0</v>
      </c>
      <c r="W225" s="18">
        <v>24</v>
      </c>
      <c r="X225" s="22">
        <v>16</v>
      </c>
      <c r="Y225" s="238" t="s">
        <v>257</v>
      </c>
      <c r="Z225" s="238"/>
      <c r="AB225" s="6" t="s">
        <v>331</v>
      </c>
      <c r="AC225" s="6">
        <f>AC203+2</f>
        <v>1110</v>
      </c>
      <c r="AD225" s="6" t="s">
        <v>332</v>
      </c>
      <c r="AE225" s="6" t="s">
        <v>21</v>
      </c>
      <c r="AG225" s="142"/>
      <c r="AH225" s="261" t="s">
        <v>353</v>
      </c>
      <c r="AI225" s="143"/>
      <c r="AK225" s="50"/>
      <c r="AL225" s="241" t="s">
        <v>359</v>
      </c>
      <c r="AM225" s="51"/>
      <c r="AP225" s="15"/>
      <c r="AQ225" s="15"/>
    </row>
    <row r="226" spans="18:43" x14ac:dyDescent="0.35">
      <c r="V226" s="28">
        <v>1</v>
      </c>
      <c r="W226" s="18">
        <v>25</v>
      </c>
      <c r="X226" s="22">
        <v>17</v>
      </c>
      <c r="Y226" s="238" t="s">
        <v>258</v>
      </c>
      <c r="Z226" s="238"/>
      <c r="AB226" s="6" t="s">
        <v>331</v>
      </c>
      <c r="AC226" s="6">
        <f>AC203+2</f>
        <v>1110</v>
      </c>
      <c r="AD226" s="6" t="s">
        <v>333</v>
      </c>
      <c r="AE226" s="6" t="s">
        <v>21</v>
      </c>
      <c r="AG226" s="144"/>
      <c r="AH226" s="262"/>
      <c r="AI226" s="145"/>
      <c r="AK226" s="52"/>
      <c r="AL226" s="242"/>
      <c r="AM226" s="53"/>
      <c r="AP226" s="15"/>
      <c r="AQ226" s="15"/>
    </row>
    <row r="227" spans="18:43" x14ac:dyDescent="0.35">
      <c r="V227" s="28">
        <v>2</v>
      </c>
      <c r="W227" s="18">
        <v>26</v>
      </c>
      <c r="X227" s="22">
        <v>18</v>
      </c>
      <c r="Y227" s="238" t="s">
        <v>259</v>
      </c>
      <c r="Z227" s="238"/>
      <c r="AB227" s="6" t="s">
        <v>331</v>
      </c>
      <c r="AC227" s="6">
        <f>AC203+2</f>
        <v>1110</v>
      </c>
      <c r="AD227" s="6" t="s">
        <v>334</v>
      </c>
      <c r="AE227" s="6" t="s">
        <v>21</v>
      </c>
      <c r="AG227" s="144"/>
      <c r="AH227" s="262"/>
      <c r="AI227" s="145"/>
      <c r="AK227" s="52"/>
      <c r="AL227" s="242"/>
      <c r="AM227" s="53"/>
      <c r="AP227" s="15"/>
      <c r="AQ227" s="15"/>
    </row>
    <row r="228" spans="18:43" x14ac:dyDescent="0.35">
      <c r="R228" s="238"/>
      <c r="S228" s="238"/>
      <c r="T228" s="238"/>
      <c r="U228" s="238"/>
      <c r="V228" s="28">
        <v>3</v>
      </c>
      <c r="W228" s="18">
        <v>27</v>
      </c>
      <c r="X228" s="22">
        <v>19</v>
      </c>
      <c r="Y228" s="238" t="s">
        <v>260</v>
      </c>
      <c r="Z228" s="238"/>
      <c r="AB228" s="6" t="s">
        <v>331</v>
      </c>
      <c r="AC228" s="6">
        <f>AC203+2</f>
        <v>1110</v>
      </c>
      <c r="AD228" s="6" t="s">
        <v>335</v>
      </c>
      <c r="AE228" s="6" t="s">
        <v>21</v>
      </c>
      <c r="AG228" s="144"/>
      <c r="AH228" s="262"/>
      <c r="AI228" s="145"/>
      <c r="AK228" s="52"/>
      <c r="AL228" s="242"/>
      <c r="AM228" s="53"/>
      <c r="AP228" s="15"/>
      <c r="AQ228" s="15"/>
    </row>
    <row r="229" spans="18:43" x14ac:dyDescent="0.35">
      <c r="R229" s="238"/>
      <c r="S229" s="238"/>
      <c r="T229" s="238"/>
      <c r="U229" s="238"/>
      <c r="V229" s="28">
        <v>4</v>
      </c>
      <c r="W229" s="18">
        <v>28</v>
      </c>
      <c r="X229" s="22">
        <v>20</v>
      </c>
      <c r="Y229" s="238" t="s">
        <v>261</v>
      </c>
      <c r="Z229" s="238"/>
      <c r="AB229" s="6" t="s">
        <v>331</v>
      </c>
      <c r="AC229" s="6">
        <f>AC203+2</f>
        <v>1110</v>
      </c>
      <c r="AD229" s="6" t="s">
        <v>336</v>
      </c>
      <c r="AE229" s="6" t="s">
        <v>21</v>
      </c>
      <c r="AG229" s="146" t="s">
        <v>358</v>
      </c>
      <c r="AH229" s="141">
        <f>AC225</f>
        <v>1110</v>
      </c>
      <c r="AI229" s="147" t="s">
        <v>344</v>
      </c>
      <c r="AK229" s="52"/>
      <c r="AL229" s="242"/>
      <c r="AM229" s="53"/>
      <c r="AP229" s="15"/>
      <c r="AQ229" s="15"/>
    </row>
    <row r="230" spans="18:43" x14ac:dyDescent="0.35">
      <c r="R230" s="238"/>
      <c r="S230" s="238"/>
      <c r="T230" s="238"/>
      <c r="U230" s="238"/>
      <c r="V230" s="28">
        <v>5</v>
      </c>
      <c r="W230" s="18">
        <v>29</v>
      </c>
      <c r="X230" s="22">
        <v>21</v>
      </c>
      <c r="Y230" s="238" t="s">
        <v>262</v>
      </c>
      <c r="Z230" s="238"/>
      <c r="AB230" s="6" t="s">
        <v>331</v>
      </c>
      <c r="AC230" s="6">
        <f>AC203+2</f>
        <v>1110</v>
      </c>
      <c r="AD230" s="6" t="s">
        <v>337</v>
      </c>
      <c r="AE230" s="6" t="s">
        <v>21</v>
      </c>
      <c r="AG230" s="144"/>
      <c r="AH230" s="140"/>
      <c r="AI230" s="145"/>
      <c r="AK230" s="52"/>
      <c r="AL230" s="242"/>
      <c r="AM230" s="53"/>
      <c r="AP230" s="15"/>
      <c r="AQ230" s="15"/>
    </row>
    <row r="231" spans="18:43" x14ac:dyDescent="0.35">
      <c r="R231" s="238"/>
      <c r="S231" s="238"/>
      <c r="T231" s="238"/>
      <c r="U231" s="238"/>
      <c r="V231" s="28">
        <v>6</v>
      </c>
      <c r="W231" s="18">
        <v>30</v>
      </c>
      <c r="X231" s="22">
        <v>22</v>
      </c>
      <c r="Y231" s="238" t="s">
        <v>263</v>
      </c>
      <c r="Z231" s="238"/>
      <c r="AB231" s="6" t="s">
        <v>331</v>
      </c>
      <c r="AC231" s="6">
        <f>AC203+2</f>
        <v>1110</v>
      </c>
      <c r="AD231" s="6" t="s">
        <v>338</v>
      </c>
      <c r="AE231" s="6" t="s">
        <v>21</v>
      </c>
      <c r="AG231" s="144"/>
      <c r="AH231" s="140"/>
      <c r="AI231" s="145"/>
      <c r="AK231" s="52"/>
      <c r="AL231" s="242"/>
      <c r="AM231" s="53"/>
      <c r="AP231" s="15"/>
      <c r="AQ231" s="15"/>
    </row>
    <row r="232" spans="18:43" x14ac:dyDescent="0.35">
      <c r="R232" s="238"/>
      <c r="S232" s="238"/>
      <c r="T232" s="238"/>
      <c r="U232" s="238"/>
      <c r="V232" s="28">
        <v>7</v>
      </c>
      <c r="W232" s="18">
        <v>31</v>
      </c>
      <c r="X232" s="22">
        <v>23</v>
      </c>
      <c r="Y232" s="238" t="s">
        <v>264</v>
      </c>
      <c r="Z232" s="238"/>
      <c r="AB232" s="6" t="s">
        <v>331</v>
      </c>
      <c r="AC232" s="6">
        <f>AC203+2</f>
        <v>1110</v>
      </c>
      <c r="AD232" s="6" t="s">
        <v>339</v>
      </c>
      <c r="AE232" s="6" t="s">
        <v>21</v>
      </c>
      <c r="AG232" s="148"/>
      <c r="AH232" s="149"/>
      <c r="AI232" s="150"/>
      <c r="AK232" s="52"/>
      <c r="AL232" s="242"/>
      <c r="AM232" s="53"/>
      <c r="AP232" s="15"/>
      <c r="AQ232" s="15"/>
    </row>
    <row r="233" spans="18:43" x14ac:dyDescent="0.35">
      <c r="R233" s="15"/>
      <c r="S233" s="15"/>
      <c r="T233" s="15"/>
      <c r="U233" s="15"/>
      <c r="Y233" s="15"/>
      <c r="Z233" s="15"/>
      <c r="AE233" s="15"/>
      <c r="AK233" s="54" t="s">
        <v>357</v>
      </c>
      <c r="AL233" s="49">
        <f>AC225</f>
        <v>1110</v>
      </c>
      <c r="AM233" s="55" t="s">
        <v>344</v>
      </c>
      <c r="AP233" s="15"/>
      <c r="AQ233" s="15"/>
    </row>
    <row r="234" spans="18:43" ht="15" customHeight="1" x14ac:dyDescent="0.35">
      <c r="R234" s="238" t="s">
        <v>246</v>
      </c>
      <c r="S234" s="238"/>
      <c r="T234" s="238"/>
      <c r="U234" s="238"/>
      <c r="V234" s="28">
        <v>0</v>
      </c>
      <c r="W234" s="18">
        <v>16</v>
      </c>
      <c r="X234" s="22">
        <v>24</v>
      </c>
      <c r="Y234" s="238" t="s">
        <v>265</v>
      </c>
      <c r="Z234" s="238"/>
      <c r="AB234" s="6" t="s">
        <v>331</v>
      </c>
      <c r="AC234" s="6">
        <f>AC203+3</f>
        <v>1111</v>
      </c>
      <c r="AD234" s="6" t="s">
        <v>332</v>
      </c>
      <c r="AE234" s="6" t="s">
        <v>21</v>
      </c>
      <c r="AG234" s="142"/>
      <c r="AH234" s="261" t="s">
        <v>353</v>
      </c>
      <c r="AI234" s="143"/>
      <c r="AK234" s="52"/>
      <c r="AL234" s="48"/>
      <c r="AM234" s="53"/>
      <c r="AP234" s="15"/>
      <c r="AQ234" s="15"/>
    </row>
    <row r="235" spans="18:43" x14ac:dyDescent="0.35">
      <c r="R235" s="238" t="s">
        <v>247</v>
      </c>
      <c r="S235" s="238"/>
      <c r="T235" s="238"/>
      <c r="U235" s="238"/>
      <c r="V235" s="28">
        <v>1</v>
      </c>
      <c r="W235" s="18">
        <v>17</v>
      </c>
      <c r="X235" s="22">
        <v>25</v>
      </c>
      <c r="Y235" s="238" t="s">
        <v>266</v>
      </c>
      <c r="Z235" s="238"/>
      <c r="AB235" s="6" t="s">
        <v>331</v>
      </c>
      <c r="AC235" s="6">
        <f>AC203+3</f>
        <v>1111</v>
      </c>
      <c r="AD235" s="6" t="s">
        <v>333</v>
      </c>
      <c r="AE235" s="6" t="s">
        <v>21</v>
      </c>
      <c r="AG235" s="144"/>
      <c r="AH235" s="262"/>
      <c r="AI235" s="145"/>
      <c r="AK235" s="52"/>
      <c r="AL235" s="48"/>
      <c r="AM235" s="53"/>
      <c r="AP235" s="15"/>
      <c r="AQ235" s="15"/>
    </row>
    <row r="236" spans="18:43" x14ac:dyDescent="0.35">
      <c r="R236" s="238" t="s">
        <v>248</v>
      </c>
      <c r="S236" s="238"/>
      <c r="T236" s="238"/>
      <c r="U236" s="238"/>
      <c r="V236" s="28">
        <v>2</v>
      </c>
      <c r="W236" s="18">
        <v>18</v>
      </c>
      <c r="X236" s="22">
        <v>26</v>
      </c>
      <c r="Y236" s="238" t="s">
        <v>267</v>
      </c>
      <c r="Z236" s="238"/>
      <c r="AB236" s="6" t="s">
        <v>331</v>
      </c>
      <c r="AC236" s="6">
        <f>AC203+3</f>
        <v>1111</v>
      </c>
      <c r="AD236" s="6" t="s">
        <v>334</v>
      </c>
      <c r="AE236" s="6" t="s">
        <v>21</v>
      </c>
      <c r="AG236" s="144"/>
      <c r="AH236" s="262"/>
      <c r="AI236" s="145"/>
      <c r="AK236" s="52"/>
      <c r="AL236" s="48"/>
      <c r="AM236" s="53"/>
      <c r="AP236" s="15"/>
      <c r="AQ236" s="15"/>
    </row>
    <row r="237" spans="18:43" x14ac:dyDescent="0.35">
      <c r="R237" s="238"/>
      <c r="S237" s="238"/>
      <c r="T237" s="238"/>
      <c r="U237" s="238"/>
      <c r="V237" s="28">
        <v>3</v>
      </c>
      <c r="W237" s="18">
        <v>19</v>
      </c>
      <c r="X237" s="22">
        <v>27</v>
      </c>
      <c r="Y237" s="238" t="s">
        <v>268</v>
      </c>
      <c r="Z237" s="238"/>
      <c r="AB237" s="6" t="s">
        <v>331</v>
      </c>
      <c r="AC237" s="6">
        <f>AC203+3</f>
        <v>1111</v>
      </c>
      <c r="AD237" s="6" t="s">
        <v>335</v>
      </c>
      <c r="AE237" s="6" t="s">
        <v>21</v>
      </c>
      <c r="AG237" s="144"/>
      <c r="AH237" s="262"/>
      <c r="AI237" s="145"/>
      <c r="AK237" s="52"/>
      <c r="AL237" s="48"/>
      <c r="AM237" s="53"/>
      <c r="AP237" s="15"/>
      <c r="AQ237" s="15"/>
    </row>
    <row r="238" spans="18:43" x14ac:dyDescent="0.35">
      <c r="R238" s="238"/>
      <c r="S238" s="238"/>
      <c r="T238" s="238"/>
      <c r="U238" s="238"/>
      <c r="V238" s="28">
        <v>4</v>
      </c>
      <c r="W238" s="18">
        <v>20</v>
      </c>
      <c r="X238" s="22">
        <v>28</v>
      </c>
      <c r="Y238" s="238" t="s">
        <v>269</v>
      </c>
      <c r="Z238" s="238"/>
      <c r="AB238" s="6" t="s">
        <v>331</v>
      </c>
      <c r="AC238" s="6">
        <f>AC203+3</f>
        <v>1111</v>
      </c>
      <c r="AD238" s="6" t="s">
        <v>336</v>
      </c>
      <c r="AE238" s="6" t="s">
        <v>21</v>
      </c>
      <c r="AG238" s="146" t="s">
        <v>358</v>
      </c>
      <c r="AH238" s="141">
        <f>AC234</f>
        <v>1111</v>
      </c>
      <c r="AI238" s="147" t="s">
        <v>344</v>
      </c>
      <c r="AK238" s="52"/>
      <c r="AL238" s="48"/>
      <c r="AM238" s="53"/>
      <c r="AP238" s="15"/>
      <c r="AQ238" s="15"/>
    </row>
    <row r="239" spans="18:43" x14ac:dyDescent="0.35">
      <c r="R239" s="238"/>
      <c r="S239" s="238"/>
      <c r="T239" s="238"/>
      <c r="U239" s="238"/>
      <c r="V239" s="28">
        <v>5</v>
      </c>
      <c r="W239" s="18">
        <v>21</v>
      </c>
      <c r="X239" s="22">
        <v>29</v>
      </c>
      <c r="Y239" s="238" t="s">
        <v>270</v>
      </c>
      <c r="Z239" s="238"/>
      <c r="AB239" s="6" t="s">
        <v>331</v>
      </c>
      <c r="AC239" s="6">
        <f>AC203+3</f>
        <v>1111</v>
      </c>
      <c r="AD239" s="6" t="s">
        <v>337</v>
      </c>
      <c r="AE239" s="6" t="s">
        <v>21</v>
      </c>
      <c r="AG239" s="144"/>
      <c r="AH239" s="140"/>
      <c r="AI239" s="145"/>
      <c r="AK239" s="52"/>
      <c r="AL239" s="48"/>
      <c r="AM239" s="53"/>
      <c r="AP239" s="15"/>
      <c r="AQ239" s="15"/>
    </row>
    <row r="240" spans="18:43" x14ac:dyDescent="0.35">
      <c r="R240" s="238"/>
      <c r="S240" s="238"/>
      <c r="T240" s="238"/>
      <c r="U240" s="238"/>
      <c r="V240" s="28">
        <v>6</v>
      </c>
      <c r="W240" s="18">
        <v>22</v>
      </c>
      <c r="X240" s="22">
        <v>30</v>
      </c>
      <c r="Y240" s="238" t="s">
        <v>271</v>
      </c>
      <c r="Z240" s="238"/>
      <c r="AB240" s="6" t="s">
        <v>331</v>
      </c>
      <c r="AC240" s="6">
        <f>AC203+3</f>
        <v>1111</v>
      </c>
      <c r="AD240" s="6" t="s">
        <v>338</v>
      </c>
      <c r="AE240" s="6" t="s">
        <v>21</v>
      </c>
      <c r="AG240" s="144"/>
      <c r="AH240" s="140"/>
      <c r="AI240" s="145"/>
      <c r="AK240" s="52"/>
      <c r="AL240" s="48"/>
      <c r="AM240" s="53"/>
      <c r="AP240" s="15"/>
      <c r="AQ240" s="15"/>
    </row>
    <row r="241" spans="18:43" x14ac:dyDescent="0.35">
      <c r="R241" s="238"/>
      <c r="S241" s="238"/>
      <c r="T241" s="238"/>
      <c r="U241" s="238"/>
      <c r="V241" s="28">
        <v>7</v>
      </c>
      <c r="W241" s="18">
        <v>23</v>
      </c>
      <c r="X241" s="22">
        <v>31</v>
      </c>
      <c r="Y241" s="238" t="s">
        <v>272</v>
      </c>
      <c r="Z241" s="238"/>
      <c r="AB241" s="6" t="s">
        <v>331</v>
      </c>
      <c r="AC241" s="6">
        <f>AC203+3</f>
        <v>1111</v>
      </c>
      <c r="AD241" s="6" t="s">
        <v>339</v>
      </c>
      <c r="AE241" s="6" t="s">
        <v>21</v>
      </c>
      <c r="AG241" s="148"/>
      <c r="AH241" s="149"/>
      <c r="AI241" s="150"/>
      <c r="AK241" s="56"/>
      <c r="AL241" s="57"/>
      <c r="AM241" s="58"/>
      <c r="AP241" s="15"/>
      <c r="AQ241" s="15"/>
    </row>
    <row r="275" spans="1:26" x14ac:dyDescent="0.35">
      <c r="A275" s="250" t="s">
        <v>552</v>
      </c>
      <c r="B275" s="250"/>
      <c r="C275" s="250"/>
    </row>
    <row r="276" spans="1:26" x14ac:dyDescent="0.35">
      <c r="Y276" s="246" t="s">
        <v>393</v>
      </c>
      <c r="Z276" s="246"/>
    </row>
    <row r="310" spans="18:43" x14ac:dyDescent="0.35">
      <c r="Y310" s="240" t="s">
        <v>96</v>
      </c>
      <c r="Z310" s="240"/>
      <c r="AA310" s="240"/>
      <c r="AB310" s="24"/>
      <c r="AC310" s="14">
        <f>'HW config'!J13</f>
        <v>1112</v>
      </c>
      <c r="AD310" s="6"/>
    </row>
    <row r="312" spans="18:43" ht="29" x14ac:dyDescent="0.35">
      <c r="R312" s="239" t="s">
        <v>34</v>
      </c>
      <c r="S312" s="239"/>
      <c r="T312" s="239"/>
      <c r="U312" s="239"/>
      <c r="V312" s="12" t="s">
        <v>13</v>
      </c>
      <c r="W312" s="12"/>
      <c r="X312" s="12"/>
      <c r="Y312" s="239" t="s">
        <v>31</v>
      </c>
      <c r="Z312" s="239"/>
      <c r="AA312" s="4"/>
      <c r="AB312" s="4"/>
      <c r="AC312" s="13" t="s">
        <v>33</v>
      </c>
      <c r="AD312" s="13"/>
      <c r="AE312" s="239" t="s">
        <v>32</v>
      </c>
      <c r="AF312" s="239"/>
      <c r="AG312" s="239"/>
      <c r="AH312" s="239"/>
      <c r="AI312" s="239"/>
      <c r="AJ312" s="239"/>
      <c r="AK312" s="239"/>
      <c r="AL312" s="239"/>
      <c r="AM312" s="12"/>
    </row>
    <row r="313" spans="18:43" ht="15" customHeight="1" x14ac:dyDescent="0.35">
      <c r="R313" s="237" t="s">
        <v>273</v>
      </c>
      <c r="S313" s="237"/>
      <c r="T313" s="237"/>
      <c r="U313" s="237"/>
      <c r="V313" s="6">
        <v>0</v>
      </c>
      <c r="W313" s="6"/>
      <c r="X313" s="6"/>
      <c r="Y313" s="238" t="s">
        <v>274</v>
      </c>
      <c r="Z313" s="238"/>
      <c r="AB313" s="6" t="s">
        <v>331</v>
      </c>
      <c r="AC313" s="6">
        <f>AC310</f>
        <v>1112</v>
      </c>
      <c r="AD313" s="6" t="s">
        <v>332</v>
      </c>
      <c r="AE313" s="237" t="s">
        <v>280</v>
      </c>
      <c r="AF313" s="6"/>
      <c r="AG313" s="135"/>
      <c r="AH313" s="245" t="s">
        <v>353</v>
      </c>
      <c r="AI313" s="126"/>
      <c r="AK313" s="110"/>
      <c r="AL313" s="243" t="s">
        <v>341</v>
      </c>
      <c r="AM313" s="111"/>
      <c r="AO313" s="156"/>
      <c r="AP313" s="263" t="s">
        <v>375</v>
      </c>
      <c r="AQ313" s="168"/>
    </row>
    <row r="314" spans="18:43" x14ac:dyDescent="0.35">
      <c r="R314" s="237"/>
      <c r="S314" s="237"/>
      <c r="T314" s="237"/>
      <c r="U314" s="237"/>
      <c r="V314" s="6">
        <v>1</v>
      </c>
      <c r="W314" s="6"/>
      <c r="X314" s="6"/>
      <c r="Y314" s="238"/>
      <c r="Z314" s="238"/>
      <c r="AB314" s="6" t="s">
        <v>331</v>
      </c>
      <c r="AC314" s="6">
        <f>AC310</f>
        <v>1112</v>
      </c>
      <c r="AD314" s="6" t="s">
        <v>333</v>
      </c>
      <c r="AE314" s="238"/>
      <c r="AF314" s="6"/>
      <c r="AG314" s="136"/>
      <c r="AH314" s="246"/>
      <c r="AI314" s="128"/>
      <c r="AK314" s="112"/>
      <c r="AL314" s="244"/>
      <c r="AM314" s="113"/>
      <c r="AO314" s="158"/>
      <c r="AP314" s="264"/>
      <c r="AQ314" s="169"/>
    </row>
    <row r="315" spans="18:43" x14ac:dyDescent="0.35">
      <c r="R315" s="237"/>
      <c r="S315" s="237"/>
      <c r="T315" s="237"/>
      <c r="U315" s="237"/>
      <c r="V315" s="6">
        <v>2</v>
      </c>
      <c r="W315" s="6"/>
      <c r="X315" s="6"/>
      <c r="Y315" s="238"/>
      <c r="Z315" s="238"/>
      <c r="AB315" s="6" t="s">
        <v>331</v>
      </c>
      <c r="AC315" s="6">
        <f>AC310</f>
        <v>1112</v>
      </c>
      <c r="AD315" s="6" t="s">
        <v>334</v>
      </c>
      <c r="AE315" s="238"/>
      <c r="AF315" s="6"/>
      <c r="AG315" s="136"/>
      <c r="AH315" s="246"/>
      <c r="AI315" s="128"/>
      <c r="AK315" s="112"/>
      <c r="AL315" s="244"/>
      <c r="AM315" s="113"/>
      <c r="AO315" s="158"/>
      <c r="AP315" s="264"/>
      <c r="AQ315" s="169"/>
    </row>
    <row r="316" spans="18:43" x14ac:dyDescent="0.35">
      <c r="R316" s="237"/>
      <c r="S316" s="237"/>
      <c r="T316" s="237"/>
      <c r="U316" s="237"/>
      <c r="V316" s="6">
        <v>3</v>
      </c>
      <c r="W316" s="6"/>
      <c r="X316" s="6"/>
      <c r="Y316" s="238"/>
      <c r="Z316" s="238"/>
      <c r="AB316" s="6" t="s">
        <v>331</v>
      </c>
      <c r="AC316" s="6">
        <f>AC310</f>
        <v>1112</v>
      </c>
      <c r="AD316" s="6" t="s">
        <v>335</v>
      </c>
      <c r="AE316" s="238"/>
      <c r="AF316" s="6"/>
      <c r="AG316" s="136"/>
      <c r="AH316" s="246"/>
      <c r="AI316" s="128"/>
      <c r="AK316" s="112"/>
      <c r="AL316" s="244"/>
      <c r="AM316" s="113"/>
      <c r="AO316" s="158"/>
      <c r="AP316" s="264"/>
      <c r="AQ316" s="169"/>
    </row>
    <row r="317" spans="18:43" x14ac:dyDescent="0.35">
      <c r="R317" s="237"/>
      <c r="S317" s="237"/>
      <c r="T317" s="237"/>
      <c r="U317" s="237"/>
      <c r="V317" s="6">
        <v>4</v>
      </c>
      <c r="W317" s="6"/>
      <c r="X317" s="6"/>
      <c r="Y317" s="238"/>
      <c r="Z317" s="238"/>
      <c r="AB317" s="6" t="s">
        <v>331</v>
      </c>
      <c r="AC317" s="6">
        <f>AC310</f>
        <v>1112</v>
      </c>
      <c r="AD317" s="6" t="s">
        <v>336</v>
      </c>
      <c r="AE317" s="238"/>
      <c r="AF317" s="6"/>
      <c r="AG317" s="129" t="s">
        <v>358</v>
      </c>
      <c r="AH317" s="154">
        <f>AC313</f>
        <v>1112</v>
      </c>
      <c r="AI317" s="130" t="s">
        <v>344</v>
      </c>
      <c r="AK317" s="112"/>
      <c r="AL317" s="244"/>
      <c r="AM317" s="113"/>
      <c r="AO317" s="158"/>
      <c r="AP317" s="264"/>
      <c r="AQ317" s="169"/>
    </row>
    <row r="318" spans="18:43" x14ac:dyDescent="0.35">
      <c r="R318" s="237"/>
      <c r="S318" s="237"/>
      <c r="T318" s="237"/>
      <c r="U318" s="237"/>
      <c r="V318" s="6">
        <v>5</v>
      </c>
      <c r="W318" s="6"/>
      <c r="X318" s="6"/>
      <c r="Y318" s="238"/>
      <c r="Z318" s="238"/>
      <c r="AB318" s="6" t="s">
        <v>331</v>
      </c>
      <c r="AC318" s="6">
        <f>AC310</f>
        <v>1112</v>
      </c>
      <c r="AD318" s="6" t="s">
        <v>337</v>
      </c>
      <c r="AE318" s="238"/>
      <c r="AF318" s="6"/>
      <c r="AG318" s="136"/>
      <c r="AH318" s="120"/>
      <c r="AI318" s="128"/>
      <c r="AK318" s="112"/>
      <c r="AL318" s="244"/>
      <c r="AM318" s="113"/>
      <c r="AO318" s="158"/>
      <c r="AP318" s="264"/>
      <c r="AQ318" s="169"/>
    </row>
    <row r="319" spans="18:43" x14ac:dyDescent="0.35">
      <c r="R319" s="237"/>
      <c r="S319" s="237"/>
      <c r="T319" s="237"/>
      <c r="U319" s="237"/>
      <c r="V319" s="6">
        <v>6</v>
      </c>
      <c r="W319" s="6"/>
      <c r="X319" s="6"/>
      <c r="Y319" s="238"/>
      <c r="Z319" s="238"/>
      <c r="AB319" s="6" t="s">
        <v>331</v>
      </c>
      <c r="AC319" s="6">
        <f>AC310</f>
        <v>1112</v>
      </c>
      <c r="AD319" s="6" t="s">
        <v>338</v>
      </c>
      <c r="AE319" s="238"/>
      <c r="AF319" s="6"/>
      <c r="AG319" s="136"/>
      <c r="AH319" s="120"/>
      <c r="AI319" s="128"/>
      <c r="AK319" s="112"/>
      <c r="AL319" s="244"/>
      <c r="AM319" s="113"/>
      <c r="AO319" s="158"/>
      <c r="AP319" s="264"/>
      <c r="AQ319" s="169"/>
    </row>
    <row r="320" spans="18:43" x14ac:dyDescent="0.35">
      <c r="R320" s="237"/>
      <c r="S320" s="237"/>
      <c r="T320" s="237"/>
      <c r="U320" s="237"/>
      <c r="V320" s="6">
        <v>7</v>
      </c>
      <c r="W320" s="6"/>
      <c r="X320" s="6"/>
      <c r="Y320" s="238"/>
      <c r="Z320" s="238"/>
      <c r="AB320" s="6" t="s">
        <v>331</v>
      </c>
      <c r="AC320" s="6">
        <f>AC310</f>
        <v>1112</v>
      </c>
      <c r="AD320" s="6" t="s">
        <v>339</v>
      </c>
      <c r="AE320" s="238"/>
      <c r="AF320" s="6"/>
      <c r="AG320" s="138"/>
      <c r="AH320" s="155"/>
      <c r="AI320" s="133"/>
      <c r="AK320" s="112"/>
      <c r="AL320" s="244"/>
      <c r="AM320" s="113"/>
      <c r="AO320" s="158"/>
      <c r="AP320" s="264"/>
      <c r="AQ320" s="169"/>
    </row>
    <row r="321" spans="18:43" x14ac:dyDescent="0.35">
      <c r="R321" s="237"/>
      <c r="S321" s="237"/>
      <c r="T321" s="237"/>
      <c r="U321" s="237"/>
      <c r="Y321" s="238"/>
      <c r="Z321" s="238"/>
      <c r="AE321" s="238"/>
      <c r="AK321" s="108" t="s">
        <v>357</v>
      </c>
      <c r="AL321" s="107">
        <f>AC313</f>
        <v>1112</v>
      </c>
      <c r="AM321" s="109" t="s">
        <v>344</v>
      </c>
      <c r="AO321" s="158"/>
      <c r="AP321" s="264"/>
      <c r="AQ321" s="169"/>
    </row>
    <row r="322" spans="18:43" ht="15" customHeight="1" x14ac:dyDescent="0.35">
      <c r="R322" s="237"/>
      <c r="S322" s="237"/>
      <c r="T322" s="237"/>
      <c r="U322" s="237"/>
      <c r="V322" s="6">
        <v>8</v>
      </c>
      <c r="W322" s="6"/>
      <c r="X322" s="6"/>
      <c r="Y322" s="238"/>
      <c r="Z322" s="238"/>
      <c r="AB322" s="6" t="s">
        <v>331</v>
      </c>
      <c r="AC322" s="6">
        <f>AC310+1</f>
        <v>1113</v>
      </c>
      <c r="AD322" s="6" t="s">
        <v>332</v>
      </c>
      <c r="AE322" s="238"/>
      <c r="AF322" s="6"/>
      <c r="AG322" s="135"/>
      <c r="AH322" s="245" t="s">
        <v>353</v>
      </c>
      <c r="AI322" s="126"/>
      <c r="AK322" s="112"/>
      <c r="AL322" s="106"/>
      <c r="AM322" s="113"/>
      <c r="AO322" s="158"/>
      <c r="AP322" s="264"/>
      <c r="AQ322" s="169"/>
    </row>
    <row r="323" spans="18:43" x14ac:dyDescent="0.35">
      <c r="R323" s="237"/>
      <c r="S323" s="237"/>
      <c r="T323" s="237"/>
      <c r="U323" s="237"/>
      <c r="V323" s="6">
        <v>9</v>
      </c>
      <c r="W323" s="6"/>
      <c r="X323" s="6"/>
      <c r="Y323" s="238"/>
      <c r="Z323" s="238"/>
      <c r="AB323" s="6" t="s">
        <v>331</v>
      </c>
      <c r="AC323" s="6">
        <f>AC310+1</f>
        <v>1113</v>
      </c>
      <c r="AD323" s="6" t="s">
        <v>333</v>
      </c>
      <c r="AE323" s="238"/>
      <c r="AF323" s="6"/>
      <c r="AG323" s="136"/>
      <c r="AH323" s="246"/>
      <c r="AI323" s="128"/>
      <c r="AK323" s="112"/>
      <c r="AL323" s="106"/>
      <c r="AM323" s="113"/>
      <c r="AO323" s="158"/>
      <c r="AP323" s="264"/>
      <c r="AQ323" s="169"/>
    </row>
    <row r="324" spans="18:43" x14ac:dyDescent="0.35">
      <c r="R324" s="237"/>
      <c r="S324" s="237"/>
      <c r="T324" s="237"/>
      <c r="U324" s="237"/>
      <c r="V324" s="6">
        <v>10</v>
      </c>
      <c r="W324" s="6"/>
      <c r="X324" s="6"/>
      <c r="Y324" s="238"/>
      <c r="Z324" s="238"/>
      <c r="AB324" s="6" t="s">
        <v>331</v>
      </c>
      <c r="AC324" s="6">
        <f>AC310+1</f>
        <v>1113</v>
      </c>
      <c r="AD324" s="6" t="s">
        <v>334</v>
      </c>
      <c r="AE324" s="238"/>
      <c r="AF324" s="6"/>
      <c r="AG324" s="136"/>
      <c r="AH324" s="246"/>
      <c r="AI324" s="128"/>
      <c r="AK324" s="112"/>
      <c r="AL324" s="106"/>
      <c r="AM324" s="113"/>
      <c r="AO324" s="158"/>
      <c r="AP324" s="264"/>
      <c r="AQ324" s="169"/>
    </row>
    <row r="325" spans="18:43" x14ac:dyDescent="0.35">
      <c r="R325" s="237"/>
      <c r="S325" s="237"/>
      <c r="T325" s="237"/>
      <c r="U325" s="237"/>
      <c r="V325" s="6">
        <v>11</v>
      </c>
      <c r="W325" s="6"/>
      <c r="X325" s="6"/>
      <c r="Y325" s="238"/>
      <c r="Z325" s="238"/>
      <c r="AB325" s="6" t="s">
        <v>331</v>
      </c>
      <c r="AC325" s="6">
        <f>AC310+1</f>
        <v>1113</v>
      </c>
      <c r="AD325" s="6" t="s">
        <v>335</v>
      </c>
      <c r="AE325" s="238"/>
      <c r="AF325" s="6"/>
      <c r="AG325" s="136"/>
      <c r="AH325" s="246"/>
      <c r="AI325" s="128"/>
      <c r="AK325" s="112"/>
      <c r="AL325" s="106"/>
      <c r="AM325" s="113"/>
      <c r="AO325" s="158"/>
      <c r="AP325" s="264"/>
      <c r="AQ325" s="169"/>
    </row>
    <row r="326" spans="18:43" x14ac:dyDescent="0.35">
      <c r="R326" s="237"/>
      <c r="S326" s="237"/>
      <c r="T326" s="237"/>
      <c r="U326" s="237"/>
      <c r="V326" s="6">
        <v>12</v>
      </c>
      <c r="W326" s="6"/>
      <c r="X326" s="6"/>
      <c r="Y326" s="238"/>
      <c r="Z326" s="238"/>
      <c r="AB326" s="6" t="s">
        <v>331</v>
      </c>
      <c r="AC326" s="6">
        <f>AC310+1</f>
        <v>1113</v>
      </c>
      <c r="AD326" s="6" t="s">
        <v>336</v>
      </c>
      <c r="AE326" s="238"/>
      <c r="AF326" s="6"/>
      <c r="AG326" s="129" t="s">
        <v>358</v>
      </c>
      <c r="AH326" s="121">
        <f>AC322</f>
        <v>1113</v>
      </c>
      <c r="AI326" s="130" t="s">
        <v>344</v>
      </c>
      <c r="AK326" s="112"/>
      <c r="AL326" s="106"/>
      <c r="AM326" s="113"/>
      <c r="AO326" s="158"/>
      <c r="AP326" s="264"/>
      <c r="AQ326" s="169"/>
    </row>
    <row r="327" spans="18:43" x14ac:dyDescent="0.35">
      <c r="R327" s="237"/>
      <c r="S327" s="237"/>
      <c r="T327" s="237"/>
      <c r="U327" s="237"/>
      <c r="V327" s="6">
        <v>13</v>
      </c>
      <c r="W327" s="6"/>
      <c r="X327" s="6"/>
      <c r="Y327" s="238"/>
      <c r="Z327" s="238"/>
      <c r="AB327" s="6" t="s">
        <v>331</v>
      </c>
      <c r="AC327" s="6">
        <f>AC310+1</f>
        <v>1113</v>
      </c>
      <c r="AD327" s="6" t="s">
        <v>337</v>
      </c>
      <c r="AE327" s="238"/>
      <c r="AF327" s="6"/>
      <c r="AG327" s="136"/>
      <c r="AH327" s="123"/>
      <c r="AI327" s="128"/>
      <c r="AK327" s="112"/>
      <c r="AL327" s="106"/>
      <c r="AM327" s="113"/>
      <c r="AO327" s="158"/>
      <c r="AP327" s="264"/>
      <c r="AQ327" s="169"/>
    </row>
    <row r="328" spans="18:43" x14ac:dyDescent="0.35">
      <c r="R328" s="237"/>
      <c r="S328" s="237"/>
      <c r="T328" s="237"/>
      <c r="U328" s="237"/>
      <c r="V328" s="6">
        <v>14</v>
      </c>
      <c r="W328" s="6"/>
      <c r="X328" s="6"/>
      <c r="Y328" s="238"/>
      <c r="Z328" s="238"/>
      <c r="AB328" s="6" t="s">
        <v>331</v>
      </c>
      <c r="AC328" s="6">
        <f>AC310+1</f>
        <v>1113</v>
      </c>
      <c r="AD328" s="6" t="s">
        <v>338</v>
      </c>
      <c r="AE328" s="238"/>
      <c r="AF328" s="6"/>
      <c r="AG328" s="136"/>
      <c r="AH328" s="123"/>
      <c r="AI328" s="128"/>
      <c r="AK328" s="112"/>
      <c r="AL328" s="106"/>
      <c r="AM328" s="113"/>
      <c r="AO328" s="158"/>
      <c r="AP328" s="264"/>
      <c r="AQ328" s="169"/>
    </row>
    <row r="329" spans="18:43" x14ac:dyDescent="0.35">
      <c r="R329" s="237"/>
      <c r="S329" s="237"/>
      <c r="T329" s="237"/>
      <c r="U329" s="237"/>
      <c r="V329" s="6">
        <v>15</v>
      </c>
      <c r="W329" s="6"/>
      <c r="X329" s="6"/>
      <c r="Y329" s="238"/>
      <c r="Z329" s="238"/>
      <c r="AB329" s="6" t="s">
        <v>331</v>
      </c>
      <c r="AC329" s="6">
        <f>AC310+1</f>
        <v>1113</v>
      </c>
      <c r="AD329" s="6" t="s">
        <v>339</v>
      </c>
      <c r="AE329" s="238"/>
      <c r="AF329" s="6"/>
      <c r="AG329" s="138"/>
      <c r="AH329" s="132"/>
      <c r="AI329" s="133"/>
      <c r="AK329" s="114"/>
      <c r="AL329" s="115"/>
      <c r="AM329" s="116"/>
      <c r="AO329" s="158"/>
      <c r="AP329" s="264"/>
      <c r="AQ329" s="169"/>
    </row>
    <row r="330" spans="18:43" x14ac:dyDescent="0.35">
      <c r="R330" s="237"/>
      <c r="S330" s="237"/>
      <c r="T330" s="237"/>
      <c r="U330" s="237"/>
      <c r="Y330" s="238"/>
      <c r="Z330" s="238"/>
      <c r="AE330" s="238"/>
      <c r="AO330" s="160" t="s">
        <v>376</v>
      </c>
      <c r="AP330" s="161">
        <f>AC313</f>
        <v>1112</v>
      </c>
      <c r="AQ330" s="162" t="s">
        <v>344</v>
      </c>
    </row>
    <row r="331" spans="18:43" ht="15" customHeight="1" x14ac:dyDescent="0.35">
      <c r="R331" s="237"/>
      <c r="S331" s="237"/>
      <c r="T331" s="237"/>
      <c r="U331" s="237"/>
      <c r="V331" s="6">
        <v>16</v>
      </c>
      <c r="W331" s="6"/>
      <c r="X331" s="6"/>
      <c r="Y331" s="238"/>
      <c r="Z331" s="238"/>
      <c r="AB331" s="6" t="s">
        <v>331</v>
      </c>
      <c r="AC331" s="6">
        <f>AC310+2</f>
        <v>1114</v>
      </c>
      <c r="AD331" s="6" t="s">
        <v>332</v>
      </c>
      <c r="AE331" s="238"/>
      <c r="AG331" s="125"/>
      <c r="AH331" s="245" t="s">
        <v>353</v>
      </c>
      <c r="AI331" s="126"/>
      <c r="AK331" s="110"/>
      <c r="AL331" s="243" t="s">
        <v>359</v>
      </c>
      <c r="AM331" s="111"/>
      <c r="AO331" s="158"/>
      <c r="AP331" s="163"/>
      <c r="AQ331" s="169"/>
    </row>
    <row r="332" spans="18:43" x14ac:dyDescent="0.35">
      <c r="R332" s="237"/>
      <c r="S332" s="237"/>
      <c r="T332" s="237"/>
      <c r="U332" s="237"/>
      <c r="V332" s="6">
        <v>17</v>
      </c>
      <c r="W332" s="6"/>
      <c r="X332" s="6"/>
      <c r="Y332" s="238"/>
      <c r="Z332" s="238"/>
      <c r="AB332" s="6" t="s">
        <v>331</v>
      </c>
      <c r="AC332" s="6">
        <f>AC310+2</f>
        <v>1114</v>
      </c>
      <c r="AD332" s="6" t="s">
        <v>333</v>
      </c>
      <c r="AE332" s="238"/>
      <c r="AG332" s="127"/>
      <c r="AH332" s="246"/>
      <c r="AI332" s="128"/>
      <c r="AK332" s="112"/>
      <c r="AL332" s="244"/>
      <c r="AM332" s="113"/>
      <c r="AO332" s="158"/>
      <c r="AP332" s="163"/>
      <c r="AQ332" s="169"/>
    </row>
    <row r="333" spans="18:43" x14ac:dyDescent="0.35">
      <c r="R333" s="237"/>
      <c r="S333" s="237"/>
      <c r="T333" s="237"/>
      <c r="U333" s="237"/>
      <c r="V333" s="6">
        <v>18</v>
      </c>
      <c r="W333" s="6"/>
      <c r="X333" s="6"/>
      <c r="Y333" s="238"/>
      <c r="Z333" s="238"/>
      <c r="AB333" s="6" t="s">
        <v>331</v>
      </c>
      <c r="AC333" s="6">
        <f>AC310+2</f>
        <v>1114</v>
      </c>
      <c r="AD333" s="6" t="s">
        <v>334</v>
      </c>
      <c r="AE333" s="238"/>
      <c r="AG333" s="127"/>
      <c r="AH333" s="246"/>
      <c r="AI333" s="128"/>
      <c r="AK333" s="112"/>
      <c r="AL333" s="244"/>
      <c r="AM333" s="113"/>
      <c r="AO333" s="158"/>
      <c r="AP333" s="163"/>
      <c r="AQ333" s="169"/>
    </row>
    <row r="334" spans="18:43" x14ac:dyDescent="0.35">
      <c r="R334" s="237"/>
      <c r="S334" s="237"/>
      <c r="T334" s="237"/>
      <c r="U334" s="237"/>
      <c r="V334" s="6">
        <v>19</v>
      </c>
      <c r="W334" s="6"/>
      <c r="X334" s="6"/>
      <c r="Y334" s="238"/>
      <c r="Z334" s="238"/>
      <c r="AB334" s="6" t="s">
        <v>331</v>
      </c>
      <c r="AC334" s="6">
        <f>AC310+2</f>
        <v>1114</v>
      </c>
      <c r="AD334" s="6" t="s">
        <v>335</v>
      </c>
      <c r="AE334" s="238"/>
      <c r="AG334" s="127"/>
      <c r="AH334" s="246"/>
      <c r="AI334" s="128"/>
      <c r="AK334" s="112"/>
      <c r="AL334" s="244"/>
      <c r="AM334" s="113"/>
      <c r="AO334" s="158"/>
      <c r="AP334" s="163"/>
      <c r="AQ334" s="169"/>
    </row>
    <row r="335" spans="18:43" x14ac:dyDescent="0.35">
      <c r="R335" s="237"/>
      <c r="S335" s="237"/>
      <c r="T335" s="237"/>
      <c r="U335" s="237"/>
      <c r="V335" s="6">
        <v>20</v>
      </c>
      <c r="W335" s="6"/>
      <c r="X335" s="6"/>
      <c r="Y335" s="238"/>
      <c r="Z335" s="238"/>
      <c r="AB335" s="6" t="s">
        <v>331</v>
      </c>
      <c r="AC335" s="6">
        <f>AC310+2</f>
        <v>1114</v>
      </c>
      <c r="AD335" s="6" t="s">
        <v>336</v>
      </c>
      <c r="AE335" s="238"/>
      <c r="AG335" s="129" t="s">
        <v>358</v>
      </c>
      <c r="AH335" s="121">
        <f>AC331</f>
        <v>1114</v>
      </c>
      <c r="AI335" s="130" t="s">
        <v>344</v>
      </c>
      <c r="AK335" s="112"/>
      <c r="AL335" s="244"/>
      <c r="AM335" s="113"/>
      <c r="AO335" s="158"/>
      <c r="AP335" s="163"/>
      <c r="AQ335" s="169"/>
    </row>
    <row r="336" spans="18:43" x14ac:dyDescent="0.35">
      <c r="R336" s="237"/>
      <c r="S336" s="237"/>
      <c r="T336" s="237"/>
      <c r="U336" s="237"/>
      <c r="V336" s="6">
        <v>21</v>
      </c>
      <c r="W336" s="6"/>
      <c r="X336" s="6"/>
      <c r="Y336" s="238"/>
      <c r="Z336" s="238"/>
      <c r="AB336" s="6" t="s">
        <v>331</v>
      </c>
      <c r="AC336" s="6">
        <f>AC310+2</f>
        <v>1114</v>
      </c>
      <c r="AD336" s="6" t="s">
        <v>337</v>
      </c>
      <c r="AE336" s="238"/>
      <c r="AG336" s="127"/>
      <c r="AH336" s="123"/>
      <c r="AI336" s="128"/>
      <c r="AK336" s="112"/>
      <c r="AL336" s="244"/>
      <c r="AM336" s="113"/>
      <c r="AO336" s="158"/>
      <c r="AP336" s="163"/>
      <c r="AQ336" s="169"/>
    </row>
    <row r="337" spans="9:44" x14ac:dyDescent="0.35">
      <c r="R337" s="237"/>
      <c r="S337" s="237"/>
      <c r="T337" s="237"/>
      <c r="U337" s="237"/>
      <c r="V337" s="6">
        <v>22</v>
      </c>
      <c r="W337" s="6"/>
      <c r="X337" s="6"/>
      <c r="Y337" s="238"/>
      <c r="Z337" s="238"/>
      <c r="AB337" s="6" t="s">
        <v>331</v>
      </c>
      <c r="AC337" s="6">
        <f>AC310+2</f>
        <v>1114</v>
      </c>
      <c r="AD337" s="6" t="s">
        <v>338</v>
      </c>
      <c r="AE337" s="238"/>
      <c r="AG337" s="127"/>
      <c r="AH337" s="123"/>
      <c r="AI337" s="128"/>
      <c r="AK337" s="112"/>
      <c r="AL337" s="244"/>
      <c r="AM337" s="113"/>
      <c r="AO337" s="158"/>
      <c r="AP337" s="163"/>
      <c r="AQ337" s="169"/>
    </row>
    <row r="338" spans="9:44" x14ac:dyDescent="0.35">
      <c r="R338" s="237"/>
      <c r="S338" s="237"/>
      <c r="T338" s="237"/>
      <c r="U338" s="237"/>
      <c r="V338" s="6">
        <v>23</v>
      </c>
      <c r="W338" s="6"/>
      <c r="X338" s="6"/>
      <c r="Y338" s="238"/>
      <c r="Z338" s="238"/>
      <c r="AB338" s="6" t="s">
        <v>331</v>
      </c>
      <c r="AC338" s="6">
        <f>AC310+2</f>
        <v>1114</v>
      </c>
      <c r="AD338" s="6" t="s">
        <v>339</v>
      </c>
      <c r="AE338" s="238"/>
      <c r="AG338" s="131"/>
      <c r="AH338" s="132"/>
      <c r="AI338" s="133"/>
      <c r="AK338" s="112"/>
      <c r="AL338" s="244"/>
      <c r="AM338" s="113"/>
      <c r="AO338" s="158"/>
      <c r="AP338" s="163"/>
      <c r="AQ338" s="169"/>
    </row>
    <row r="339" spans="9:44" x14ac:dyDescent="0.35">
      <c r="R339" s="237"/>
      <c r="S339" s="237"/>
      <c r="T339" s="237"/>
      <c r="U339" s="237"/>
      <c r="Y339" s="238"/>
      <c r="Z339" s="238"/>
      <c r="AE339" s="238"/>
      <c r="AK339" s="108" t="s">
        <v>357</v>
      </c>
      <c r="AL339" s="107">
        <f>AC331</f>
        <v>1114</v>
      </c>
      <c r="AM339" s="109" t="s">
        <v>344</v>
      </c>
      <c r="AO339" s="158"/>
      <c r="AP339" s="163"/>
      <c r="AQ339" s="169"/>
    </row>
    <row r="340" spans="9:44" ht="15" customHeight="1" x14ac:dyDescent="0.35">
      <c r="R340" s="237"/>
      <c r="S340" s="237"/>
      <c r="T340" s="237"/>
      <c r="U340" s="237"/>
      <c r="V340" s="6">
        <v>24</v>
      </c>
      <c r="W340" s="6"/>
      <c r="X340" s="6"/>
      <c r="Y340" s="238"/>
      <c r="Z340" s="238"/>
      <c r="AB340" s="6" t="s">
        <v>331</v>
      </c>
      <c r="AC340" s="6">
        <f>AC310+3</f>
        <v>1115</v>
      </c>
      <c r="AD340" s="6" t="s">
        <v>332</v>
      </c>
      <c r="AE340" s="238"/>
      <c r="AG340" s="125"/>
      <c r="AH340" s="245" t="s">
        <v>353</v>
      </c>
      <c r="AI340" s="126"/>
      <c r="AK340" s="112"/>
      <c r="AL340" s="106"/>
      <c r="AM340" s="113"/>
      <c r="AO340" s="158"/>
      <c r="AP340" s="163"/>
      <c r="AQ340" s="169"/>
    </row>
    <row r="341" spans="9:44" x14ac:dyDescent="0.35">
      <c r="R341" s="237"/>
      <c r="S341" s="237"/>
      <c r="T341" s="237"/>
      <c r="U341" s="237"/>
      <c r="V341" s="6">
        <v>25</v>
      </c>
      <c r="W341" s="6"/>
      <c r="X341" s="6"/>
      <c r="Y341" s="238"/>
      <c r="Z341" s="238"/>
      <c r="AB341" s="6" t="s">
        <v>331</v>
      </c>
      <c r="AC341" s="6">
        <f>AC310+3</f>
        <v>1115</v>
      </c>
      <c r="AD341" s="6" t="s">
        <v>333</v>
      </c>
      <c r="AE341" s="238"/>
      <c r="AG341" s="127"/>
      <c r="AH341" s="246"/>
      <c r="AI341" s="128"/>
      <c r="AK341" s="112"/>
      <c r="AL341" s="106"/>
      <c r="AM341" s="113"/>
      <c r="AO341" s="158"/>
      <c r="AP341" s="163"/>
      <c r="AQ341" s="169"/>
    </row>
    <row r="342" spans="9:44" x14ac:dyDescent="0.35">
      <c r="R342" s="237"/>
      <c r="S342" s="237"/>
      <c r="T342" s="237"/>
      <c r="U342" s="237"/>
      <c r="V342" s="6">
        <v>26</v>
      </c>
      <c r="W342" s="6"/>
      <c r="X342" s="6"/>
      <c r="Y342" s="238"/>
      <c r="Z342" s="238"/>
      <c r="AB342" s="6" t="s">
        <v>331</v>
      </c>
      <c r="AC342" s="6">
        <f>AC310+3</f>
        <v>1115</v>
      </c>
      <c r="AD342" s="6" t="s">
        <v>334</v>
      </c>
      <c r="AE342" s="238"/>
      <c r="AG342" s="127"/>
      <c r="AH342" s="246"/>
      <c r="AI342" s="128"/>
      <c r="AK342" s="112"/>
      <c r="AL342" s="106"/>
      <c r="AM342" s="113"/>
      <c r="AO342" s="158"/>
      <c r="AP342" s="163"/>
      <c r="AQ342" s="169"/>
    </row>
    <row r="343" spans="9:44" x14ac:dyDescent="0.35">
      <c r="R343" s="237"/>
      <c r="S343" s="237"/>
      <c r="T343" s="237"/>
      <c r="U343" s="237"/>
      <c r="V343" s="6">
        <v>27</v>
      </c>
      <c r="W343" s="6"/>
      <c r="X343" s="6"/>
      <c r="Y343" s="238"/>
      <c r="Z343" s="238"/>
      <c r="AB343" s="6" t="s">
        <v>331</v>
      </c>
      <c r="AC343" s="6">
        <f>AC310+3</f>
        <v>1115</v>
      </c>
      <c r="AD343" s="6" t="s">
        <v>335</v>
      </c>
      <c r="AE343" s="238"/>
      <c r="AG343" s="127"/>
      <c r="AH343" s="246"/>
      <c r="AI343" s="128"/>
      <c r="AK343" s="112"/>
      <c r="AL343" s="106"/>
      <c r="AM343" s="113"/>
      <c r="AO343" s="158"/>
      <c r="AP343" s="163"/>
      <c r="AQ343" s="169"/>
    </row>
    <row r="344" spans="9:44" x14ac:dyDescent="0.35">
      <c r="R344" s="237"/>
      <c r="S344" s="237"/>
      <c r="T344" s="237"/>
      <c r="U344" s="237"/>
      <c r="V344" s="6">
        <v>28</v>
      </c>
      <c r="W344" s="6"/>
      <c r="X344" s="6"/>
      <c r="Y344" s="238"/>
      <c r="Z344" s="238"/>
      <c r="AB344" s="6" t="s">
        <v>331</v>
      </c>
      <c r="AC344" s="6">
        <f>AC310+3</f>
        <v>1115</v>
      </c>
      <c r="AD344" s="6" t="s">
        <v>336</v>
      </c>
      <c r="AE344" s="238"/>
      <c r="AG344" s="129" t="s">
        <v>358</v>
      </c>
      <c r="AH344" s="121">
        <f>AC340</f>
        <v>1115</v>
      </c>
      <c r="AI344" s="130" t="s">
        <v>344</v>
      </c>
      <c r="AK344" s="112"/>
      <c r="AL344" s="106"/>
      <c r="AM344" s="113"/>
      <c r="AO344" s="158"/>
      <c r="AP344" s="163"/>
      <c r="AQ344" s="169"/>
    </row>
    <row r="345" spans="9:44" x14ac:dyDescent="0.35">
      <c r="R345" s="237"/>
      <c r="S345" s="237"/>
      <c r="T345" s="237"/>
      <c r="U345" s="237"/>
      <c r="V345" s="6">
        <v>29</v>
      </c>
      <c r="W345" s="6"/>
      <c r="X345" s="6"/>
      <c r="Y345" s="238"/>
      <c r="Z345" s="238"/>
      <c r="AB345" s="6" t="s">
        <v>331</v>
      </c>
      <c r="AC345" s="6">
        <f>AC310+3</f>
        <v>1115</v>
      </c>
      <c r="AD345" s="6" t="s">
        <v>337</v>
      </c>
      <c r="AE345" s="238"/>
      <c r="AG345" s="127"/>
      <c r="AH345" s="123"/>
      <c r="AI345" s="128"/>
      <c r="AK345" s="112"/>
      <c r="AL345" s="106"/>
      <c r="AM345" s="113"/>
      <c r="AO345" s="158"/>
      <c r="AP345" s="163"/>
      <c r="AQ345" s="169"/>
    </row>
    <row r="346" spans="9:44" x14ac:dyDescent="0.35">
      <c r="R346" s="237"/>
      <c r="S346" s="237"/>
      <c r="T346" s="237"/>
      <c r="U346" s="237"/>
      <c r="V346" s="6">
        <v>30</v>
      </c>
      <c r="W346" s="6"/>
      <c r="X346" s="6"/>
      <c r="Y346" s="238"/>
      <c r="Z346" s="238"/>
      <c r="AB346" s="6" t="s">
        <v>331</v>
      </c>
      <c r="AC346" s="6">
        <f>AC310+3</f>
        <v>1115</v>
      </c>
      <c r="AD346" s="6" t="s">
        <v>338</v>
      </c>
      <c r="AE346" s="238"/>
      <c r="AG346" s="127"/>
      <c r="AH346" s="123"/>
      <c r="AI346" s="128"/>
      <c r="AK346" s="112"/>
      <c r="AL346" s="106"/>
      <c r="AM346" s="113"/>
      <c r="AO346" s="158"/>
      <c r="AP346" s="163"/>
      <c r="AQ346" s="169"/>
    </row>
    <row r="347" spans="9:44" x14ac:dyDescent="0.35">
      <c r="R347" s="237"/>
      <c r="S347" s="237"/>
      <c r="T347" s="237"/>
      <c r="U347" s="237"/>
      <c r="V347" s="6">
        <v>31</v>
      </c>
      <c r="W347" s="6"/>
      <c r="X347" s="6"/>
      <c r="Y347" s="238"/>
      <c r="Z347" s="238"/>
      <c r="AB347" s="6" t="s">
        <v>331</v>
      </c>
      <c r="AC347" s="6">
        <f>AC310+3</f>
        <v>1115</v>
      </c>
      <c r="AD347" s="6" t="s">
        <v>339</v>
      </c>
      <c r="AE347" s="238"/>
      <c r="AG347" s="131"/>
      <c r="AH347" s="132"/>
      <c r="AI347" s="133"/>
      <c r="AK347" s="114"/>
      <c r="AL347" s="115"/>
      <c r="AM347" s="116"/>
      <c r="AO347" s="165"/>
      <c r="AP347" s="166"/>
      <c r="AQ347" s="170"/>
    </row>
    <row r="348" spans="9:44" x14ac:dyDescent="0.35"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  <c r="AA348" s="10"/>
      <c r="AB348" s="10"/>
      <c r="AC348" s="10"/>
      <c r="AD348" s="10"/>
      <c r="AE348" s="10"/>
      <c r="AF348" s="11"/>
      <c r="AG348" s="11"/>
      <c r="AH348" s="9"/>
      <c r="AI348" s="9"/>
      <c r="AJ348" s="11"/>
      <c r="AK348" s="11"/>
      <c r="AL348" s="9"/>
      <c r="AM348" s="9"/>
      <c r="AN348" s="17"/>
      <c r="AO348" s="17"/>
      <c r="AP348" s="17"/>
      <c r="AQ348" s="17"/>
      <c r="AR348" s="17"/>
    </row>
    <row r="349" spans="9:44" x14ac:dyDescent="0.35"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  <c r="AA349" s="9"/>
      <c r="AB349" s="9"/>
      <c r="AC349" s="9"/>
      <c r="AD349" s="9"/>
      <c r="AE349" s="9"/>
      <c r="AF349" s="9"/>
      <c r="AG349" s="9"/>
      <c r="AH349" s="9"/>
      <c r="AI349" s="9"/>
      <c r="AJ349" s="9"/>
      <c r="AK349" s="9"/>
      <c r="AL349" s="9"/>
      <c r="AM349" s="9"/>
      <c r="AN349" s="17"/>
      <c r="AO349" s="17"/>
      <c r="AP349" s="17"/>
      <c r="AQ349" s="17"/>
      <c r="AR349" s="17"/>
    </row>
    <row r="350" spans="9:44" ht="15" customHeight="1" x14ac:dyDescent="0.35">
      <c r="R350" s="237" t="s">
        <v>276</v>
      </c>
      <c r="S350" s="237"/>
      <c r="T350" s="237"/>
      <c r="U350" s="237"/>
      <c r="V350" s="6">
        <v>0</v>
      </c>
      <c r="W350" s="6"/>
      <c r="X350" s="6"/>
      <c r="Y350" s="238" t="s">
        <v>275</v>
      </c>
      <c r="Z350" s="238"/>
      <c r="AB350" s="6" t="s">
        <v>331</v>
      </c>
      <c r="AC350" s="6">
        <f>AC310+4</f>
        <v>1116</v>
      </c>
      <c r="AD350" s="6" t="s">
        <v>332</v>
      </c>
      <c r="AE350" s="237" t="s">
        <v>280</v>
      </c>
      <c r="AG350" s="125"/>
      <c r="AH350" s="245" t="s">
        <v>353</v>
      </c>
      <c r="AI350" s="126"/>
      <c r="AK350" s="110"/>
      <c r="AL350" s="243" t="s">
        <v>341</v>
      </c>
      <c r="AM350" s="111"/>
      <c r="AO350" s="156"/>
      <c r="AP350" s="263" t="s">
        <v>377</v>
      </c>
      <c r="AQ350" s="168"/>
    </row>
    <row r="351" spans="9:44" x14ac:dyDescent="0.35">
      <c r="R351" s="237"/>
      <c r="S351" s="237"/>
      <c r="T351" s="237"/>
      <c r="U351" s="237"/>
      <c r="V351" s="6">
        <v>1</v>
      </c>
      <c r="W351" s="6"/>
      <c r="X351" s="6"/>
      <c r="Y351" s="238"/>
      <c r="Z351" s="238"/>
      <c r="AB351" s="6" t="s">
        <v>331</v>
      </c>
      <c r="AC351" s="6">
        <f>AC310+4</f>
        <v>1116</v>
      </c>
      <c r="AD351" s="6" t="s">
        <v>333</v>
      </c>
      <c r="AE351" s="238"/>
      <c r="AG351" s="127"/>
      <c r="AH351" s="246"/>
      <c r="AI351" s="128"/>
      <c r="AK351" s="112"/>
      <c r="AL351" s="244"/>
      <c r="AM351" s="113"/>
      <c r="AO351" s="158"/>
      <c r="AP351" s="264"/>
      <c r="AQ351" s="169"/>
    </row>
    <row r="352" spans="9:44" x14ac:dyDescent="0.35">
      <c r="R352" s="237"/>
      <c r="S352" s="237"/>
      <c r="T352" s="237"/>
      <c r="U352" s="237"/>
      <c r="V352" s="6">
        <v>2</v>
      </c>
      <c r="W352" s="6"/>
      <c r="X352" s="6"/>
      <c r="Y352" s="238"/>
      <c r="Z352" s="238"/>
      <c r="AB352" s="6" t="s">
        <v>331</v>
      </c>
      <c r="AC352" s="6">
        <f>AC310+4</f>
        <v>1116</v>
      </c>
      <c r="AD352" s="6" t="s">
        <v>334</v>
      </c>
      <c r="AE352" s="238"/>
      <c r="AG352" s="127"/>
      <c r="AH352" s="246"/>
      <c r="AI352" s="128"/>
      <c r="AK352" s="112"/>
      <c r="AL352" s="244"/>
      <c r="AM352" s="113"/>
      <c r="AO352" s="158"/>
      <c r="AP352" s="264"/>
      <c r="AQ352" s="169"/>
    </row>
    <row r="353" spans="18:43" x14ac:dyDescent="0.35">
      <c r="R353" s="237"/>
      <c r="S353" s="237"/>
      <c r="T353" s="237"/>
      <c r="U353" s="237"/>
      <c r="V353" s="6">
        <v>3</v>
      </c>
      <c r="W353" s="6"/>
      <c r="X353" s="6"/>
      <c r="Y353" s="238"/>
      <c r="Z353" s="238"/>
      <c r="AB353" s="6" t="s">
        <v>331</v>
      </c>
      <c r="AC353" s="6">
        <f>AC310+4</f>
        <v>1116</v>
      </c>
      <c r="AD353" s="6" t="s">
        <v>335</v>
      </c>
      <c r="AE353" s="238"/>
      <c r="AG353" s="127"/>
      <c r="AH353" s="246"/>
      <c r="AI353" s="128"/>
      <c r="AK353" s="112"/>
      <c r="AL353" s="244"/>
      <c r="AM353" s="113"/>
      <c r="AO353" s="158"/>
      <c r="AP353" s="264"/>
      <c r="AQ353" s="169"/>
    </row>
    <row r="354" spans="18:43" x14ac:dyDescent="0.35">
      <c r="R354" s="237"/>
      <c r="S354" s="237"/>
      <c r="T354" s="237"/>
      <c r="U354" s="237"/>
      <c r="V354" s="6">
        <v>4</v>
      </c>
      <c r="W354" s="6"/>
      <c r="X354" s="6"/>
      <c r="Y354" s="238"/>
      <c r="Z354" s="238"/>
      <c r="AB354" s="6" t="s">
        <v>331</v>
      </c>
      <c r="AC354" s="6">
        <f>AC310+4</f>
        <v>1116</v>
      </c>
      <c r="AD354" s="6" t="s">
        <v>336</v>
      </c>
      <c r="AE354" s="238"/>
      <c r="AG354" s="129" t="s">
        <v>358</v>
      </c>
      <c r="AH354" s="121">
        <f>AC350</f>
        <v>1116</v>
      </c>
      <c r="AI354" s="130" t="s">
        <v>344</v>
      </c>
      <c r="AK354" s="112"/>
      <c r="AL354" s="244"/>
      <c r="AM354" s="113"/>
      <c r="AO354" s="158"/>
      <c r="AP354" s="264"/>
      <c r="AQ354" s="169"/>
    </row>
    <row r="355" spans="18:43" x14ac:dyDescent="0.35">
      <c r="R355" s="237"/>
      <c r="S355" s="237"/>
      <c r="T355" s="237"/>
      <c r="U355" s="237"/>
      <c r="V355" s="6">
        <v>5</v>
      </c>
      <c r="W355" s="6"/>
      <c r="X355" s="6"/>
      <c r="Y355" s="238"/>
      <c r="Z355" s="238"/>
      <c r="AB355" s="6" t="s">
        <v>331</v>
      </c>
      <c r="AC355" s="6">
        <f>AC310+4</f>
        <v>1116</v>
      </c>
      <c r="AD355" s="6" t="s">
        <v>337</v>
      </c>
      <c r="AE355" s="238"/>
      <c r="AG355" s="127"/>
      <c r="AH355" s="123"/>
      <c r="AI355" s="128"/>
      <c r="AK355" s="112"/>
      <c r="AL355" s="244"/>
      <c r="AM355" s="113"/>
      <c r="AO355" s="158"/>
      <c r="AP355" s="264"/>
      <c r="AQ355" s="169"/>
    </row>
    <row r="356" spans="18:43" x14ac:dyDescent="0.35">
      <c r="R356" s="237"/>
      <c r="S356" s="237"/>
      <c r="T356" s="237"/>
      <c r="U356" s="237"/>
      <c r="V356" s="6">
        <v>6</v>
      </c>
      <c r="W356" s="6"/>
      <c r="X356" s="6"/>
      <c r="Y356" s="238"/>
      <c r="Z356" s="238"/>
      <c r="AB356" s="6" t="s">
        <v>331</v>
      </c>
      <c r="AC356" s="6">
        <f>AC310+4</f>
        <v>1116</v>
      </c>
      <c r="AD356" s="6" t="s">
        <v>338</v>
      </c>
      <c r="AE356" s="238"/>
      <c r="AG356" s="127"/>
      <c r="AH356" s="123"/>
      <c r="AI356" s="128"/>
      <c r="AK356" s="112"/>
      <c r="AL356" s="244"/>
      <c r="AM356" s="113"/>
      <c r="AO356" s="158"/>
      <c r="AP356" s="264"/>
      <c r="AQ356" s="169"/>
    </row>
    <row r="357" spans="18:43" x14ac:dyDescent="0.35">
      <c r="R357" s="237"/>
      <c r="S357" s="237"/>
      <c r="T357" s="237"/>
      <c r="U357" s="237"/>
      <c r="V357" s="6">
        <v>7</v>
      </c>
      <c r="W357" s="6"/>
      <c r="X357" s="6"/>
      <c r="Y357" s="238"/>
      <c r="Z357" s="238"/>
      <c r="AB357" s="6" t="s">
        <v>331</v>
      </c>
      <c r="AC357" s="6">
        <f>AC310+4</f>
        <v>1116</v>
      </c>
      <c r="AD357" s="6" t="s">
        <v>339</v>
      </c>
      <c r="AE357" s="238"/>
      <c r="AG357" s="131"/>
      <c r="AH357" s="132"/>
      <c r="AI357" s="133"/>
      <c r="AK357" s="112"/>
      <c r="AL357" s="244"/>
      <c r="AM357" s="113"/>
      <c r="AO357" s="158"/>
      <c r="AP357" s="264"/>
      <c r="AQ357" s="169"/>
    </row>
    <row r="358" spans="18:43" x14ac:dyDescent="0.35">
      <c r="R358" s="237"/>
      <c r="S358" s="237"/>
      <c r="T358" s="237"/>
      <c r="U358" s="237"/>
      <c r="Y358" s="238"/>
      <c r="Z358" s="238"/>
      <c r="AE358" s="238"/>
      <c r="AK358" s="108" t="s">
        <v>357</v>
      </c>
      <c r="AL358" s="107">
        <f>AC350</f>
        <v>1116</v>
      </c>
      <c r="AM358" s="109" t="s">
        <v>344</v>
      </c>
      <c r="AO358" s="158"/>
      <c r="AP358" s="264"/>
      <c r="AQ358" s="169"/>
    </row>
    <row r="359" spans="18:43" ht="15" customHeight="1" x14ac:dyDescent="0.35">
      <c r="R359" s="237"/>
      <c r="S359" s="237"/>
      <c r="T359" s="237"/>
      <c r="U359" s="237"/>
      <c r="V359" s="6">
        <v>8</v>
      </c>
      <c r="W359" s="6"/>
      <c r="X359" s="6"/>
      <c r="Y359" s="238"/>
      <c r="Z359" s="238"/>
      <c r="AB359" s="6" t="s">
        <v>331</v>
      </c>
      <c r="AC359" s="6">
        <f>AC310+5</f>
        <v>1117</v>
      </c>
      <c r="AD359" s="6" t="s">
        <v>332</v>
      </c>
      <c r="AE359" s="238"/>
      <c r="AG359" s="125"/>
      <c r="AH359" s="245" t="s">
        <v>353</v>
      </c>
      <c r="AI359" s="126"/>
      <c r="AK359" s="112"/>
      <c r="AL359" s="106"/>
      <c r="AM359" s="113"/>
      <c r="AO359" s="158"/>
      <c r="AP359" s="264"/>
      <c r="AQ359" s="169"/>
    </row>
    <row r="360" spans="18:43" x14ac:dyDescent="0.35">
      <c r="R360" s="237"/>
      <c r="S360" s="237"/>
      <c r="T360" s="237"/>
      <c r="U360" s="237"/>
      <c r="V360" s="6">
        <v>9</v>
      </c>
      <c r="W360" s="6"/>
      <c r="X360" s="6"/>
      <c r="Y360" s="238"/>
      <c r="Z360" s="238"/>
      <c r="AB360" s="6" t="s">
        <v>331</v>
      </c>
      <c r="AC360" s="6">
        <f>AC310+5</f>
        <v>1117</v>
      </c>
      <c r="AD360" s="6" t="s">
        <v>333</v>
      </c>
      <c r="AE360" s="238"/>
      <c r="AG360" s="127"/>
      <c r="AH360" s="246"/>
      <c r="AI360" s="128"/>
      <c r="AK360" s="112"/>
      <c r="AL360" s="106"/>
      <c r="AM360" s="113"/>
      <c r="AO360" s="158"/>
      <c r="AP360" s="264"/>
      <c r="AQ360" s="169"/>
    </row>
    <row r="361" spans="18:43" x14ac:dyDescent="0.35">
      <c r="R361" s="237"/>
      <c r="S361" s="237"/>
      <c r="T361" s="237"/>
      <c r="U361" s="237"/>
      <c r="V361" s="6">
        <v>10</v>
      </c>
      <c r="W361" s="6"/>
      <c r="X361" s="6"/>
      <c r="Y361" s="238"/>
      <c r="Z361" s="238"/>
      <c r="AB361" s="6" t="s">
        <v>331</v>
      </c>
      <c r="AC361" s="6">
        <f>AC310+5</f>
        <v>1117</v>
      </c>
      <c r="AD361" s="6" t="s">
        <v>334</v>
      </c>
      <c r="AE361" s="238"/>
      <c r="AG361" s="127"/>
      <c r="AH361" s="246"/>
      <c r="AI361" s="128"/>
      <c r="AK361" s="112"/>
      <c r="AL361" s="106"/>
      <c r="AM361" s="113"/>
      <c r="AO361" s="158"/>
      <c r="AP361" s="264"/>
      <c r="AQ361" s="169"/>
    </row>
    <row r="362" spans="18:43" x14ac:dyDescent="0.35">
      <c r="R362" s="237"/>
      <c r="S362" s="237"/>
      <c r="T362" s="237"/>
      <c r="U362" s="237"/>
      <c r="V362" s="6">
        <v>11</v>
      </c>
      <c r="W362" s="6"/>
      <c r="X362" s="6"/>
      <c r="Y362" s="238"/>
      <c r="Z362" s="238"/>
      <c r="AB362" s="6" t="s">
        <v>331</v>
      </c>
      <c r="AC362" s="6">
        <f>AC310+5</f>
        <v>1117</v>
      </c>
      <c r="AD362" s="6" t="s">
        <v>335</v>
      </c>
      <c r="AE362" s="238"/>
      <c r="AG362" s="127"/>
      <c r="AH362" s="246"/>
      <c r="AI362" s="128"/>
      <c r="AK362" s="112"/>
      <c r="AL362" s="106"/>
      <c r="AM362" s="113"/>
      <c r="AO362" s="158"/>
      <c r="AP362" s="264"/>
      <c r="AQ362" s="169"/>
    </row>
    <row r="363" spans="18:43" x14ac:dyDescent="0.35">
      <c r="R363" s="237"/>
      <c r="S363" s="237"/>
      <c r="T363" s="237"/>
      <c r="U363" s="237"/>
      <c r="V363" s="6">
        <v>12</v>
      </c>
      <c r="W363" s="6"/>
      <c r="X363" s="6"/>
      <c r="Y363" s="238"/>
      <c r="Z363" s="238"/>
      <c r="AB363" s="6" t="s">
        <v>331</v>
      </c>
      <c r="AC363" s="6">
        <f>AC310+5</f>
        <v>1117</v>
      </c>
      <c r="AD363" s="6" t="s">
        <v>336</v>
      </c>
      <c r="AE363" s="238"/>
      <c r="AG363" s="129" t="s">
        <v>358</v>
      </c>
      <c r="AH363" s="121">
        <f>AC359</f>
        <v>1117</v>
      </c>
      <c r="AI363" s="130" t="s">
        <v>344</v>
      </c>
      <c r="AK363" s="112"/>
      <c r="AL363" s="106"/>
      <c r="AM363" s="113"/>
      <c r="AO363" s="158"/>
      <c r="AP363" s="264"/>
      <c r="AQ363" s="169"/>
    </row>
    <row r="364" spans="18:43" x14ac:dyDescent="0.35">
      <c r="R364" s="237"/>
      <c r="S364" s="237"/>
      <c r="T364" s="237"/>
      <c r="U364" s="237"/>
      <c r="V364" s="6">
        <v>13</v>
      </c>
      <c r="W364" s="6"/>
      <c r="X364" s="6"/>
      <c r="Y364" s="238"/>
      <c r="Z364" s="238"/>
      <c r="AB364" s="6" t="s">
        <v>331</v>
      </c>
      <c r="AC364" s="6">
        <f>AC310+5</f>
        <v>1117</v>
      </c>
      <c r="AD364" s="6" t="s">
        <v>337</v>
      </c>
      <c r="AE364" s="238"/>
      <c r="AG364" s="127"/>
      <c r="AH364" s="123"/>
      <c r="AI364" s="128"/>
      <c r="AK364" s="112"/>
      <c r="AL364" s="106"/>
      <c r="AM364" s="113"/>
      <c r="AO364" s="158"/>
      <c r="AP364" s="264"/>
      <c r="AQ364" s="169"/>
    </row>
    <row r="365" spans="18:43" x14ac:dyDescent="0.35">
      <c r="R365" s="237"/>
      <c r="S365" s="237"/>
      <c r="T365" s="237"/>
      <c r="U365" s="237"/>
      <c r="V365" s="6">
        <v>14</v>
      </c>
      <c r="W365" s="6"/>
      <c r="X365" s="6"/>
      <c r="Y365" s="238"/>
      <c r="Z365" s="238"/>
      <c r="AB365" s="6" t="s">
        <v>331</v>
      </c>
      <c r="AC365" s="6">
        <f>AC310+5</f>
        <v>1117</v>
      </c>
      <c r="AD365" s="6" t="s">
        <v>338</v>
      </c>
      <c r="AE365" s="238"/>
      <c r="AG365" s="127"/>
      <c r="AH365" s="123"/>
      <c r="AI365" s="128"/>
      <c r="AK365" s="112"/>
      <c r="AL365" s="106"/>
      <c r="AM365" s="113"/>
      <c r="AO365" s="158"/>
      <c r="AP365" s="264"/>
      <c r="AQ365" s="169"/>
    </row>
    <row r="366" spans="18:43" x14ac:dyDescent="0.35">
      <c r="R366" s="237"/>
      <c r="S366" s="237"/>
      <c r="T366" s="237"/>
      <c r="U366" s="237"/>
      <c r="V366" s="6">
        <v>15</v>
      </c>
      <c r="W366" s="6"/>
      <c r="X366" s="6"/>
      <c r="Y366" s="238"/>
      <c r="Z366" s="238"/>
      <c r="AB366" s="6" t="s">
        <v>331</v>
      </c>
      <c r="AC366" s="6">
        <f>AC310+5</f>
        <v>1117</v>
      </c>
      <c r="AD366" s="6" t="s">
        <v>339</v>
      </c>
      <c r="AE366" s="238"/>
      <c r="AG366" s="131"/>
      <c r="AH366" s="132"/>
      <c r="AI366" s="133"/>
      <c r="AK366" s="114"/>
      <c r="AL366" s="115"/>
      <c r="AM366" s="116"/>
      <c r="AO366" s="158"/>
      <c r="AP366" s="264"/>
      <c r="AQ366" s="169"/>
    </row>
    <row r="367" spans="18:43" x14ac:dyDescent="0.35">
      <c r="R367" s="237"/>
      <c r="S367" s="237"/>
      <c r="T367" s="237"/>
      <c r="U367" s="237"/>
      <c r="Y367" s="238"/>
      <c r="Z367" s="238"/>
      <c r="AE367" s="238"/>
      <c r="AK367" s="139"/>
      <c r="AO367" s="160" t="s">
        <v>376</v>
      </c>
      <c r="AP367" s="161">
        <f>AC350</f>
        <v>1116</v>
      </c>
      <c r="AQ367" s="162" t="s">
        <v>344</v>
      </c>
    </row>
    <row r="368" spans="18:43" ht="15" customHeight="1" x14ac:dyDescent="0.35">
      <c r="R368" s="237"/>
      <c r="S368" s="237"/>
      <c r="T368" s="237"/>
      <c r="U368" s="237"/>
      <c r="V368" s="6">
        <v>16</v>
      </c>
      <c r="W368" s="6"/>
      <c r="X368" s="6"/>
      <c r="Y368" s="238"/>
      <c r="Z368" s="238"/>
      <c r="AB368" s="6" t="s">
        <v>331</v>
      </c>
      <c r="AC368" s="6">
        <f>AC310+6</f>
        <v>1118</v>
      </c>
      <c r="AD368" s="6" t="s">
        <v>332</v>
      </c>
      <c r="AE368" s="238"/>
      <c r="AG368" s="125"/>
      <c r="AH368" s="245" t="s">
        <v>353</v>
      </c>
      <c r="AI368" s="126"/>
      <c r="AK368" s="110"/>
      <c r="AL368" s="243" t="s">
        <v>359</v>
      </c>
      <c r="AM368" s="111"/>
      <c r="AO368" s="158"/>
      <c r="AP368" s="163"/>
      <c r="AQ368" s="169"/>
    </row>
    <row r="369" spans="18:43" x14ac:dyDescent="0.35">
      <c r="R369" s="237"/>
      <c r="S369" s="237"/>
      <c r="T369" s="237"/>
      <c r="U369" s="237"/>
      <c r="V369" s="6">
        <v>17</v>
      </c>
      <c r="W369" s="6"/>
      <c r="X369" s="6"/>
      <c r="Y369" s="238"/>
      <c r="Z369" s="238"/>
      <c r="AB369" s="6" t="s">
        <v>331</v>
      </c>
      <c r="AC369" s="6">
        <f>AC310+6</f>
        <v>1118</v>
      </c>
      <c r="AD369" s="6" t="s">
        <v>333</v>
      </c>
      <c r="AE369" s="238"/>
      <c r="AG369" s="127"/>
      <c r="AH369" s="246"/>
      <c r="AI369" s="128"/>
      <c r="AK369" s="112"/>
      <c r="AL369" s="244"/>
      <c r="AM369" s="113"/>
      <c r="AO369" s="158"/>
      <c r="AP369" s="163"/>
      <c r="AQ369" s="169"/>
    </row>
    <row r="370" spans="18:43" x14ac:dyDescent="0.35">
      <c r="R370" s="237"/>
      <c r="S370" s="237"/>
      <c r="T370" s="237"/>
      <c r="U370" s="237"/>
      <c r="V370" s="6">
        <v>18</v>
      </c>
      <c r="W370" s="6"/>
      <c r="X370" s="6"/>
      <c r="Y370" s="238"/>
      <c r="Z370" s="238"/>
      <c r="AB370" s="6" t="s">
        <v>331</v>
      </c>
      <c r="AC370" s="6">
        <f>AC310+6</f>
        <v>1118</v>
      </c>
      <c r="AD370" s="6" t="s">
        <v>334</v>
      </c>
      <c r="AE370" s="238"/>
      <c r="AG370" s="127"/>
      <c r="AH370" s="246"/>
      <c r="AI370" s="128"/>
      <c r="AK370" s="112"/>
      <c r="AL370" s="244"/>
      <c r="AM370" s="113"/>
      <c r="AO370" s="158"/>
      <c r="AP370" s="163"/>
      <c r="AQ370" s="169"/>
    </row>
    <row r="371" spans="18:43" x14ac:dyDescent="0.35">
      <c r="R371" s="237"/>
      <c r="S371" s="237"/>
      <c r="T371" s="237"/>
      <c r="U371" s="237"/>
      <c r="V371" s="6">
        <v>19</v>
      </c>
      <c r="W371" s="6"/>
      <c r="X371" s="6"/>
      <c r="Y371" s="238"/>
      <c r="Z371" s="238"/>
      <c r="AB371" s="6" t="s">
        <v>331</v>
      </c>
      <c r="AC371" s="6">
        <f>AC310+6</f>
        <v>1118</v>
      </c>
      <c r="AD371" s="6" t="s">
        <v>335</v>
      </c>
      <c r="AE371" s="238"/>
      <c r="AG371" s="127"/>
      <c r="AH371" s="246"/>
      <c r="AI371" s="128"/>
      <c r="AK371" s="112"/>
      <c r="AL371" s="244"/>
      <c r="AM371" s="113"/>
      <c r="AO371" s="158"/>
      <c r="AP371" s="163"/>
      <c r="AQ371" s="169"/>
    </row>
    <row r="372" spans="18:43" x14ac:dyDescent="0.35">
      <c r="R372" s="237"/>
      <c r="S372" s="237"/>
      <c r="T372" s="237"/>
      <c r="U372" s="237"/>
      <c r="V372" s="6">
        <v>20</v>
      </c>
      <c r="W372" s="6"/>
      <c r="X372" s="6"/>
      <c r="Y372" s="238"/>
      <c r="Z372" s="238"/>
      <c r="AB372" s="6" t="s">
        <v>331</v>
      </c>
      <c r="AC372" s="6">
        <f>AC310+6</f>
        <v>1118</v>
      </c>
      <c r="AD372" s="6" t="s">
        <v>336</v>
      </c>
      <c r="AE372" s="238"/>
      <c r="AG372" s="129" t="s">
        <v>358</v>
      </c>
      <c r="AH372" s="121">
        <f>AC368</f>
        <v>1118</v>
      </c>
      <c r="AI372" s="130" t="s">
        <v>344</v>
      </c>
      <c r="AK372" s="112"/>
      <c r="AL372" s="244"/>
      <c r="AM372" s="113"/>
      <c r="AO372" s="158"/>
      <c r="AP372" s="163"/>
      <c r="AQ372" s="169"/>
    </row>
    <row r="373" spans="18:43" x14ac:dyDescent="0.35">
      <c r="R373" s="237"/>
      <c r="S373" s="237"/>
      <c r="T373" s="237"/>
      <c r="U373" s="237"/>
      <c r="V373" s="6">
        <v>21</v>
      </c>
      <c r="W373" s="6"/>
      <c r="X373" s="6"/>
      <c r="Y373" s="238"/>
      <c r="Z373" s="238"/>
      <c r="AB373" s="6" t="s">
        <v>331</v>
      </c>
      <c r="AC373" s="6">
        <f>AC310+6</f>
        <v>1118</v>
      </c>
      <c r="AD373" s="6" t="s">
        <v>337</v>
      </c>
      <c r="AE373" s="238"/>
      <c r="AG373" s="127"/>
      <c r="AH373" s="123"/>
      <c r="AI373" s="128"/>
      <c r="AK373" s="112"/>
      <c r="AL373" s="244"/>
      <c r="AM373" s="113"/>
      <c r="AO373" s="158"/>
      <c r="AP373" s="163"/>
      <c r="AQ373" s="169"/>
    </row>
    <row r="374" spans="18:43" x14ac:dyDescent="0.35">
      <c r="R374" s="237"/>
      <c r="S374" s="237"/>
      <c r="T374" s="237"/>
      <c r="U374" s="237"/>
      <c r="V374" s="6">
        <v>22</v>
      </c>
      <c r="W374" s="6"/>
      <c r="X374" s="6"/>
      <c r="Y374" s="238"/>
      <c r="Z374" s="238"/>
      <c r="AB374" s="6" t="s">
        <v>331</v>
      </c>
      <c r="AC374" s="6">
        <f>AC310+6</f>
        <v>1118</v>
      </c>
      <c r="AD374" s="6" t="s">
        <v>338</v>
      </c>
      <c r="AE374" s="238"/>
      <c r="AG374" s="127"/>
      <c r="AH374" s="123"/>
      <c r="AI374" s="128"/>
      <c r="AK374" s="112"/>
      <c r="AL374" s="244"/>
      <c r="AM374" s="113"/>
      <c r="AO374" s="158"/>
      <c r="AP374" s="163"/>
      <c r="AQ374" s="169"/>
    </row>
    <row r="375" spans="18:43" x14ac:dyDescent="0.35">
      <c r="R375" s="237"/>
      <c r="S375" s="237"/>
      <c r="T375" s="237"/>
      <c r="U375" s="237"/>
      <c r="V375" s="6">
        <v>23</v>
      </c>
      <c r="W375" s="6"/>
      <c r="X375" s="6"/>
      <c r="Y375" s="238"/>
      <c r="Z375" s="238"/>
      <c r="AB375" s="6" t="s">
        <v>331</v>
      </c>
      <c r="AC375" s="6">
        <f>AC310+6</f>
        <v>1118</v>
      </c>
      <c r="AD375" s="6" t="s">
        <v>339</v>
      </c>
      <c r="AE375" s="238"/>
      <c r="AG375" s="131"/>
      <c r="AH375" s="132"/>
      <c r="AI375" s="133"/>
      <c r="AK375" s="112"/>
      <c r="AL375" s="244"/>
      <c r="AM375" s="113"/>
      <c r="AO375" s="158"/>
      <c r="AP375" s="163"/>
      <c r="AQ375" s="169"/>
    </row>
    <row r="376" spans="18:43" x14ac:dyDescent="0.35">
      <c r="R376" s="237"/>
      <c r="S376" s="237"/>
      <c r="T376" s="237"/>
      <c r="U376" s="237"/>
      <c r="Y376" s="238"/>
      <c r="Z376" s="238"/>
      <c r="AE376" s="238"/>
      <c r="AK376" s="108" t="s">
        <v>357</v>
      </c>
      <c r="AL376" s="107">
        <f>AC368</f>
        <v>1118</v>
      </c>
      <c r="AM376" s="109" t="s">
        <v>344</v>
      </c>
      <c r="AO376" s="158"/>
      <c r="AP376" s="163"/>
      <c r="AQ376" s="169"/>
    </row>
    <row r="377" spans="18:43" ht="15" customHeight="1" x14ac:dyDescent="0.35">
      <c r="R377" s="237"/>
      <c r="S377" s="237"/>
      <c r="T377" s="237"/>
      <c r="U377" s="237"/>
      <c r="V377" s="6">
        <v>24</v>
      </c>
      <c r="W377" s="6"/>
      <c r="X377" s="6"/>
      <c r="Y377" s="238"/>
      <c r="Z377" s="238"/>
      <c r="AB377" s="6" t="s">
        <v>331</v>
      </c>
      <c r="AC377" s="6">
        <f>AC310+7</f>
        <v>1119</v>
      </c>
      <c r="AD377" s="6" t="s">
        <v>332</v>
      </c>
      <c r="AE377" s="238"/>
      <c r="AG377" s="125"/>
      <c r="AH377" s="245" t="s">
        <v>353</v>
      </c>
      <c r="AI377" s="126"/>
      <c r="AK377" s="112"/>
      <c r="AL377" s="106"/>
      <c r="AM377" s="113"/>
      <c r="AO377" s="158"/>
      <c r="AP377" s="163"/>
      <c r="AQ377" s="169"/>
    </row>
    <row r="378" spans="18:43" x14ac:dyDescent="0.35">
      <c r="R378" s="237"/>
      <c r="S378" s="237"/>
      <c r="T378" s="237"/>
      <c r="U378" s="237"/>
      <c r="V378" s="6">
        <v>25</v>
      </c>
      <c r="W378" s="6"/>
      <c r="X378" s="6"/>
      <c r="Y378" s="238"/>
      <c r="Z378" s="238"/>
      <c r="AB378" s="6" t="s">
        <v>331</v>
      </c>
      <c r="AC378" s="6">
        <f>AC310+7</f>
        <v>1119</v>
      </c>
      <c r="AD378" s="6" t="s">
        <v>333</v>
      </c>
      <c r="AE378" s="238"/>
      <c r="AG378" s="127"/>
      <c r="AH378" s="246"/>
      <c r="AI378" s="128"/>
      <c r="AK378" s="112"/>
      <c r="AL378" s="106"/>
      <c r="AM378" s="113"/>
      <c r="AO378" s="158"/>
      <c r="AP378" s="163"/>
      <c r="AQ378" s="169"/>
    </row>
    <row r="379" spans="18:43" x14ac:dyDescent="0.35">
      <c r="R379" s="237"/>
      <c r="S379" s="237"/>
      <c r="T379" s="237"/>
      <c r="U379" s="237"/>
      <c r="V379" s="6">
        <v>26</v>
      </c>
      <c r="W379" s="6"/>
      <c r="X379" s="6"/>
      <c r="Y379" s="238"/>
      <c r="Z379" s="238"/>
      <c r="AB379" s="6" t="s">
        <v>331</v>
      </c>
      <c r="AC379" s="6">
        <f>AC310+7</f>
        <v>1119</v>
      </c>
      <c r="AD379" s="6" t="s">
        <v>334</v>
      </c>
      <c r="AE379" s="238"/>
      <c r="AG379" s="127"/>
      <c r="AH379" s="246"/>
      <c r="AI379" s="128"/>
      <c r="AK379" s="112"/>
      <c r="AL379" s="106"/>
      <c r="AM379" s="113"/>
      <c r="AO379" s="158"/>
      <c r="AP379" s="163"/>
      <c r="AQ379" s="169"/>
    </row>
    <row r="380" spans="18:43" x14ac:dyDescent="0.35">
      <c r="R380" s="237"/>
      <c r="S380" s="237"/>
      <c r="T380" s="237"/>
      <c r="U380" s="237"/>
      <c r="V380" s="6">
        <v>27</v>
      </c>
      <c r="W380" s="6"/>
      <c r="X380" s="6"/>
      <c r="Y380" s="238"/>
      <c r="Z380" s="238"/>
      <c r="AB380" s="6" t="s">
        <v>331</v>
      </c>
      <c r="AC380" s="6">
        <f>AC310+7</f>
        <v>1119</v>
      </c>
      <c r="AD380" s="6" t="s">
        <v>335</v>
      </c>
      <c r="AE380" s="238"/>
      <c r="AG380" s="127"/>
      <c r="AH380" s="246"/>
      <c r="AI380" s="128"/>
      <c r="AK380" s="112"/>
      <c r="AL380" s="106"/>
      <c r="AM380" s="113"/>
      <c r="AO380" s="158"/>
      <c r="AP380" s="163"/>
      <c r="AQ380" s="169"/>
    </row>
    <row r="381" spans="18:43" x14ac:dyDescent="0.35">
      <c r="R381" s="237"/>
      <c r="S381" s="237"/>
      <c r="T381" s="237"/>
      <c r="U381" s="237"/>
      <c r="V381" s="6">
        <v>28</v>
      </c>
      <c r="W381" s="6"/>
      <c r="X381" s="6"/>
      <c r="Y381" s="238"/>
      <c r="Z381" s="238"/>
      <c r="AB381" s="6" t="s">
        <v>331</v>
      </c>
      <c r="AC381" s="6">
        <f>AC310+7</f>
        <v>1119</v>
      </c>
      <c r="AD381" s="6" t="s">
        <v>336</v>
      </c>
      <c r="AE381" s="238"/>
      <c r="AG381" s="129" t="s">
        <v>358</v>
      </c>
      <c r="AH381" s="121">
        <f>AC377</f>
        <v>1119</v>
      </c>
      <c r="AI381" s="130" t="s">
        <v>344</v>
      </c>
      <c r="AK381" s="112"/>
      <c r="AL381" s="106"/>
      <c r="AM381" s="113"/>
      <c r="AO381" s="158"/>
      <c r="AP381" s="163"/>
      <c r="AQ381" s="169"/>
    </row>
    <row r="382" spans="18:43" x14ac:dyDescent="0.35">
      <c r="R382" s="237"/>
      <c r="S382" s="237"/>
      <c r="T382" s="237"/>
      <c r="U382" s="237"/>
      <c r="V382" s="6">
        <v>29</v>
      </c>
      <c r="W382" s="6"/>
      <c r="X382" s="6"/>
      <c r="Y382" s="238"/>
      <c r="Z382" s="238"/>
      <c r="AB382" s="6" t="s">
        <v>331</v>
      </c>
      <c r="AC382" s="6">
        <f>AC310+7</f>
        <v>1119</v>
      </c>
      <c r="AD382" s="6" t="s">
        <v>337</v>
      </c>
      <c r="AE382" s="238"/>
      <c r="AG382" s="127"/>
      <c r="AH382" s="123"/>
      <c r="AI382" s="128"/>
      <c r="AK382" s="112"/>
      <c r="AL382" s="106"/>
      <c r="AM382" s="113"/>
      <c r="AO382" s="158"/>
      <c r="AP382" s="163"/>
      <c r="AQ382" s="169"/>
    </row>
    <row r="383" spans="18:43" x14ac:dyDescent="0.35">
      <c r="R383" s="237"/>
      <c r="S383" s="237"/>
      <c r="T383" s="237"/>
      <c r="U383" s="237"/>
      <c r="V383" s="6">
        <v>30</v>
      </c>
      <c r="W383" s="6"/>
      <c r="X383" s="6"/>
      <c r="Y383" s="238"/>
      <c r="Z383" s="238"/>
      <c r="AB383" s="6" t="s">
        <v>331</v>
      </c>
      <c r="AC383" s="6">
        <f>AC310+7</f>
        <v>1119</v>
      </c>
      <c r="AD383" s="6" t="s">
        <v>338</v>
      </c>
      <c r="AE383" s="238"/>
      <c r="AG383" s="127"/>
      <c r="AH383" s="123"/>
      <c r="AI383" s="128"/>
      <c r="AK383" s="112"/>
      <c r="AL383" s="106"/>
      <c r="AM383" s="113"/>
      <c r="AO383" s="158"/>
      <c r="AP383" s="163"/>
      <c r="AQ383" s="169"/>
    </row>
    <row r="384" spans="18:43" x14ac:dyDescent="0.35">
      <c r="R384" s="237"/>
      <c r="S384" s="237"/>
      <c r="T384" s="237"/>
      <c r="U384" s="237"/>
      <c r="V384" s="6">
        <v>31</v>
      </c>
      <c r="W384" s="6"/>
      <c r="X384" s="6"/>
      <c r="Y384" s="238"/>
      <c r="Z384" s="238"/>
      <c r="AB384" s="6" t="s">
        <v>331</v>
      </c>
      <c r="AC384" s="6">
        <f>AC310+7</f>
        <v>1119</v>
      </c>
      <c r="AD384" s="6" t="s">
        <v>339</v>
      </c>
      <c r="AE384" s="238"/>
      <c r="AG384" s="131"/>
      <c r="AH384" s="132"/>
      <c r="AI384" s="133"/>
      <c r="AK384" s="114"/>
      <c r="AL384" s="115"/>
      <c r="AM384" s="116"/>
      <c r="AO384" s="165"/>
      <c r="AP384" s="166"/>
      <c r="AQ384" s="170"/>
    </row>
    <row r="421" spans="1:3" x14ac:dyDescent="0.35">
      <c r="A421" s="252" t="s">
        <v>556</v>
      </c>
      <c r="B421" s="252"/>
      <c r="C421" s="252"/>
    </row>
    <row r="454" spans="18:39" x14ac:dyDescent="0.35">
      <c r="Y454" s="240" t="s">
        <v>96</v>
      </c>
      <c r="Z454" s="240"/>
      <c r="AA454" s="240"/>
      <c r="AB454" s="24"/>
      <c r="AC454" s="14">
        <f>'HW config'!J14</f>
        <v>1120</v>
      </c>
      <c r="AD454" s="14"/>
    </row>
    <row r="456" spans="18:39" ht="29" x14ac:dyDescent="0.35">
      <c r="R456" s="239" t="s">
        <v>34</v>
      </c>
      <c r="S456" s="239"/>
      <c r="T456" s="239"/>
      <c r="U456" s="239"/>
      <c r="V456" s="12" t="s">
        <v>13</v>
      </c>
      <c r="W456" s="12"/>
      <c r="X456" s="12"/>
      <c r="Y456" s="239" t="s">
        <v>31</v>
      </c>
      <c r="Z456" s="239"/>
      <c r="AA456" s="4"/>
      <c r="AB456" s="4"/>
      <c r="AC456" s="13" t="s">
        <v>33</v>
      </c>
      <c r="AD456" s="13"/>
      <c r="AE456" s="239" t="s">
        <v>32</v>
      </c>
      <c r="AF456" s="239"/>
      <c r="AG456" s="239"/>
      <c r="AH456" s="239"/>
      <c r="AI456" s="239"/>
      <c r="AJ456" s="239"/>
      <c r="AK456" s="239"/>
      <c r="AL456" s="239"/>
      <c r="AM456" s="12"/>
    </row>
    <row r="457" spans="18:39" ht="15" customHeight="1" x14ac:dyDescent="0.35">
      <c r="R457" s="237" t="s">
        <v>277</v>
      </c>
      <c r="S457" s="238"/>
      <c r="T457" s="238"/>
      <c r="U457" s="238"/>
      <c r="V457" s="6">
        <v>0</v>
      </c>
      <c r="W457" s="6"/>
      <c r="X457" s="6"/>
      <c r="Y457" s="238" t="s">
        <v>278</v>
      </c>
      <c r="Z457" s="238"/>
      <c r="AB457" s="6" t="s">
        <v>331</v>
      </c>
      <c r="AC457" s="6">
        <f>AC454</f>
        <v>1120</v>
      </c>
      <c r="AD457" s="6" t="s">
        <v>332</v>
      </c>
      <c r="AE457" s="238" t="s">
        <v>159</v>
      </c>
      <c r="AF457" s="6"/>
      <c r="AG457" s="151"/>
      <c r="AH457" s="261" t="s">
        <v>353</v>
      </c>
      <c r="AI457" s="143"/>
      <c r="AK457" s="50"/>
      <c r="AL457" s="241" t="s">
        <v>341</v>
      </c>
      <c r="AM457" s="51"/>
    </row>
    <row r="458" spans="18:39" x14ac:dyDescent="0.35">
      <c r="R458" s="238"/>
      <c r="S458" s="238"/>
      <c r="T458" s="238"/>
      <c r="U458" s="238"/>
      <c r="V458" s="6">
        <v>1</v>
      </c>
      <c r="W458" s="6"/>
      <c r="X458" s="6"/>
      <c r="Y458" s="238"/>
      <c r="Z458" s="238"/>
      <c r="AB458" s="6" t="s">
        <v>331</v>
      </c>
      <c r="AC458" s="6">
        <f>AC454</f>
        <v>1120</v>
      </c>
      <c r="AD458" s="6" t="s">
        <v>333</v>
      </c>
      <c r="AE458" s="238"/>
      <c r="AF458" s="6"/>
      <c r="AG458" s="152"/>
      <c r="AH458" s="262"/>
      <c r="AI458" s="145"/>
      <c r="AK458" s="52"/>
      <c r="AL458" s="242"/>
      <c r="AM458" s="53"/>
    </row>
    <row r="459" spans="18:39" x14ac:dyDescent="0.35">
      <c r="R459" s="238"/>
      <c r="S459" s="238"/>
      <c r="T459" s="238"/>
      <c r="U459" s="238"/>
      <c r="V459" s="6">
        <v>2</v>
      </c>
      <c r="W459" s="6"/>
      <c r="X459" s="6"/>
      <c r="Y459" s="238"/>
      <c r="Z459" s="238"/>
      <c r="AB459" s="6" t="s">
        <v>331</v>
      </c>
      <c r="AC459" s="6">
        <f>AC454</f>
        <v>1120</v>
      </c>
      <c r="AD459" s="6" t="s">
        <v>334</v>
      </c>
      <c r="AE459" s="238"/>
      <c r="AF459" s="6"/>
      <c r="AG459" s="152"/>
      <c r="AH459" s="262"/>
      <c r="AI459" s="145"/>
      <c r="AK459" s="52"/>
      <c r="AL459" s="242"/>
      <c r="AM459" s="53"/>
    </row>
    <row r="460" spans="18:39" x14ac:dyDescent="0.35">
      <c r="R460" s="238"/>
      <c r="S460" s="238"/>
      <c r="T460" s="238"/>
      <c r="U460" s="238"/>
      <c r="V460" s="6">
        <v>3</v>
      </c>
      <c r="W460" s="6"/>
      <c r="X460" s="6"/>
      <c r="Y460" s="238"/>
      <c r="Z460" s="238"/>
      <c r="AB460" s="6" t="s">
        <v>331</v>
      </c>
      <c r="AC460" s="6">
        <f>AC454</f>
        <v>1120</v>
      </c>
      <c r="AD460" s="6" t="s">
        <v>335</v>
      </c>
      <c r="AE460" s="238"/>
      <c r="AF460" s="6"/>
      <c r="AG460" s="152"/>
      <c r="AH460" s="262"/>
      <c r="AI460" s="145"/>
      <c r="AK460" s="52"/>
      <c r="AL460" s="242"/>
      <c r="AM460" s="53"/>
    </row>
    <row r="461" spans="18:39" x14ac:dyDescent="0.35">
      <c r="R461" s="238"/>
      <c r="S461" s="238"/>
      <c r="T461" s="238"/>
      <c r="U461" s="238"/>
      <c r="V461" s="6">
        <v>4</v>
      </c>
      <c r="W461" s="6"/>
      <c r="X461" s="6"/>
      <c r="Y461" s="238"/>
      <c r="Z461" s="238"/>
      <c r="AB461" s="6" t="s">
        <v>331</v>
      </c>
      <c r="AC461" s="6">
        <f>AC454</f>
        <v>1120</v>
      </c>
      <c r="AD461" s="6" t="s">
        <v>336</v>
      </c>
      <c r="AE461" s="238"/>
      <c r="AF461" s="6"/>
      <c r="AG461" s="146" t="s">
        <v>358</v>
      </c>
      <c r="AH461" s="141">
        <f>AC457</f>
        <v>1120</v>
      </c>
      <c r="AI461" s="147" t="s">
        <v>344</v>
      </c>
      <c r="AK461" s="52"/>
      <c r="AL461" s="242"/>
      <c r="AM461" s="53"/>
    </row>
    <row r="462" spans="18:39" x14ac:dyDescent="0.35">
      <c r="R462" s="238"/>
      <c r="S462" s="238"/>
      <c r="T462" s="238"/>
      <c r="U462" s="238"/>
      <c r="V462" s="6">
        <v>5</v>
      </c>
      <c r="W462" s="6"/>
      <c r="X462" s="6"/>
      <c r="Y462" s="238"/>
      <c r="Z462" s="238"/>
      <c r="AB462" s="6" t="s">
        <v>331</v>
      </c>
      <c r="AC462" s="6">
        <f>AC454</f>
        <v>1120</v>
      </c>
      <c r="AD462" s="6" t="s">
        <v>337</v>
      </c>
      <c r="AE462" s="238"/>
      <c r="AF462" s="6"/>
      <c r="AG462" s="152"/>
      <c r="AH462" s="140"/>
      <c r="AI462" s="145"/>
      <c r="AK462" s="52"/>
      <c r="AL462" s="242"/>
      <c r="AM462" s="53"/>
    </row>
    <row r="463" spans="18:39" x14ac:dyDescent="0.35">
      <c r="R463" s="238"/>
      <c r="S463" s="238"/>
      <c r="T463" s="238"/>
      <c r="U463" s="238"/>
      <c r="V463" s="6">
        <v>6</v>
      </c>
      <c r="W463" s="6"/>
      <c r="X463" s="6"/>
      <c r="Y463" s="238"/>
      <c r="Z463" s="238"/>
      <c r="AB463" s="6" t="s">
        <v>331</v>
      </c>
      <c r="AC463" s="6">
        <f>AC454</f>
        <v>1120</v>
      </c>
      <c r="AD463" s="6" t="s">
        <v>338</v>
      </c>
      <c r="AE463" s="238"/>
      <c r="AF463" s="6"/>
      <c r="AG463" s="152"/>
      <c r="AH463" s="140"/>
      <c r="AI463" s="145"/>
      <c r="AK463" s="52"/>
      <c r="AL463" s="242"/>
      <c r="AM463" s="53"/>
    </row>
    <row r="464" spans="18:39" x14ac:dyDescent="0.35">
      <c r="R464" s="238"/>
      <c r="S464" s="238"/>
      <c r="T464" s="238"/>
      <c r="U464" s="238"/>
      <c r="V464" s="6">
        <v>7</v>
      </c>
      <c r="W464" s="6"/>
      <c r="X464" s="6"/>
      <c r="Y464" s="238"/>
      <c r="Z464" s="238"/>
      <c r="AB464" s="6" t="s">
        <v>331</v>
      </c>
      <c r="AC464" s="6">
        <f>AC454</f>
        <v>1120</v>
      </c>
      <c r="AD464" s="6" t="s">
        <v>339</v>
      </c>
      <c r="AE464" s="238"/>
      <c r="AF464" s="6"/>
      <c r="AG464" s="153"/>
      <c r="AH464" s="149"/>
      <c r="AI464" s="150"/>
      <c r="AK464" s="52"/>
      <c r="AL464" s="242"/>
      <c r="AM464" s="53"/>
    </row>
    <row r="465" spans="9:41" x14ac:dyDescent="0.35">
      <c r="R465" s="238"/>
      <c r="S465" s="238"/>
      <c r="T465" s="238"/>
      <c r="U465" s="238"/>
      <c r="Y465" s="238"/>
      <c r="Z465" s="238"/>
      <c r="AE465" s="238"/>
      <c r="AK465" s="54" t="s">
        <v>357</v>
      </c>
      <c r="AL465" s="49">
        <f>AC457</f>
        <v>1120</v>
      </c>
      <c r="AM465" s="55" t="s">
        <v>344</v>
      </c>
    </row>
    <row r="466" spans="9:41" ht="15" customHeight="1" x14ac:dyDescent="0.35">
      <c r="R466" s="238"/>
      <c r="S466" s="238"/>
      <c r="T466" s="238"/>
      <c r="U466" s="238"/>
      <c r="V466" s="6">
        <v>8</v>
      </c>
      <c r="W466" s="6"/>
      <c r="X466" s="6"/>
      <c r="Y466" s="238"/>
      <c r="Z466" s="238"/>
      <c r="AB466" s="6" t="s">
        <v>331</v>
      </c>
      <c r="AC466" s="6">
        <f>AC454+1</f>
        <v>1121</v>
      </c>
      <c r="AD466" s="6" t="s">
        <v>332</v>
      </c>
      <c r="AE466" s="238"/>
      <c r="AF466" s="6"/>
      <c r="AG466" s="151"/>
      <c r="AH466" s="261" t="s">
        <v>353</v>
      </c>
      <c r="AI466" s="143"/>
      <c r="AK466" s="52"/>
      <c r="AL466" s="48"/>
      <c r="AM466" s="53"/>
    </row>
    <row r="467" spans="9:41" x14ac:dyDescent="0.35">
      <c r="R467" s="238"/>
      <c r="S467" s="238"/>
      <c r="T467" s="238"/>
      <c r="U467" s="238"/>
      <c r="V467" s="6">
        <v>9</v>
      </c>
      <c r="W467" s="6"/>
      <c r="X467" s="6"/>
      <c r="Y467" s="238"/>
      <c r="Z467" s="238"/>
      <c r="AB467" s="6" t="s">
        <v>331</v>
      </c>
      <c r="AC467" s="6">
        <f>AC454+1</f>
        <v>1121</v>
      </c>
      <c r="AD467" s="6" t="s">
        <v>333</v>
      </c>
      <c r="AE467" s="238"/>
      <c r="AF467" s="6"/>
      <c r="AG467" s="152"/>
      <c r="AH467" s="262"/>
      <c r="AI467" s="145"/>
      <c r="AK467" s="52"/>
      <c r="AL467" s="48"/>
      <c r="AM467" s="53"/>
    </row>
    <row r="468" spans="9:41" x14ac:dyDescent="0.35">
      <c r="R468" s="238"/>
      <c r="S468" s="238"/>
      <c r="T468" s="238"/>
      <c r="U468" s="238"/>
      <c r="V468" s="6">
        <v>10</v>
      </c>
      <c r="W468" s="6"/>
      <c r="X468" s="6"/>
      <c r="Y468" s="238"/>
      <c r="Z468" s="238"/>
      <c r="AB468" s="6" t="s">
        <v>331</v>
      </c>
      <c r="AC468" s="6">
        <f>AC454+1</f>
        <v>1121</v>
      </c>
      <c r="AD468" s="6" t="s">
        <v>334</v>
      </c>
      <c r="AE468" s="238"/>
      <c r="AF468" s="6"/>
      <c r="AG468" s="152"/>
      <c r="AH468" s="262"/>
      <c r="AI468" s="145"/>
      <c r="AK468" s="52"/>
      <c r="AL468" s="48"/>
      <c r="AM468" s="53"/>
    </row>
    <row r="469" spans="9:41" x14ac:dyDescent="0.35">
      <c r="R469" s="238"/>
      <c r="S469" s="238"/>
      <c r="T469" s="238"/>
      <c r="U469" s="238"/>
      <c r="V469" s="6">
        <v>11</v>
      </c>
      <c r="W469" s="6"/>
      <c r="X469" s="6"/>
      <c r="Y469" s="238"/>
      <c r="Z469" s="238"/>
      <c r="AB469" s="6" t="s">
        <v>331</v>
      </c>
      <c r="AC469" s="6">
        <f>AC454+1</f>
        <v>1121</v>
      </c>
      <c r="AD469" s="6" t="s">
        <v>335</v>
      </c>
      <c r="AE469" s="238"/>
      <c r="AF469" s="6"/>
      <c r="AG469" s="152"/>
      <c r="AH469" s="262"/>
      <c r="AI469" s="145"/>
      <c r="AK469" s="52"/>
      <c r="AL469" s="48"/>
      <c r="AM469" s="53"/>
    </row>
    <row r="470" spans="9:41" x14ac:dyDescent="0.35">
      <c r="R470" s="238"/>
      <c r="S470" s="238"/>
      <c r="T470" s="238"/>
      <c r="U470" s="238"/>
      <c r="V470" s="6">
        <v>12</v>
      </c>
      <c r="W470" s="6"/>
      <c r="X470" s="6"/>
      <c r="Y470" s="238"/>
      <c r="Z470" s="238"/>
      <c r="AB470" s="6" t="s">
        <v>331</v>
      </c>
      <c r="AC470" s="6">
        <f>AC454+1</f>
        <v>1121</v>
      </c>
      <c r="AD470" s="6" t="s">
        <v>336</v>
      </c>
      <c r="AE470" s="238"/>
      <c r="AF470" s="6"/>
      <c r="AG470" s="146" t="s">
        <v>358</v>
      </c>
      <c r="AH470" s="141">
        <f>AC466</f>
        <v>1121</v>
      </c>
      <c r="AI470" s="147" t="s">
        <v>344</v>
      </c>
      <c r="AK470" s="52"/>
      <c r="AL470" s="48"/>
      <c r="AM470" s="53"/>
    </row>
    <row r="471" spans="9:41" x14ac:dyDescent="0.35">
      <c r="R471" s="238"/>
      <c r="S471" s="238"/>
      <c r="T471" s="238"/>
      <c r="U471" s="238"/>
      <c r="V471" s="6">
        <v>13</v>
      </c>
      <c r="W471" s="6"/>
      <c r="X471" s="6"/>
      <c r="Y471" s="238"/>
      <c r="Z471" s="238"/>
      <c r="AB471" s="6" t="s">
        <v>331</v>
      </c>
      <c r="AC471" s="6">
        <f>AC454+1</f>
        <v>1121</v>
      </c>
      <c r="AD471" s="6" t="s">
        <v>337</v>
      </c>
      <c r="AE471" s="238"/>
      <c r="AF471" s="6"/>
      <c r="AG471" s="152"/>
      <c r="AH471" s="140"/>
      <c r="AI471" s="145"/>
      <c r="AK471" s="52"/>
      <c r="AL471" s="48"/>
      <c r="AM471" s="53"/>
    </row>
    <row r="472" spans="9:41" x14ac:dyDescent="0.35">
      <c r="R472" s="238"/>
      <c r="S472" s="238"/>
      <c r="T472" s="238"/>
      <c r="U472" s="238"/>
      <c r="V472" s="6">
        <v>14</v>
      </c>
      <c r="W472" s="6"/>
      <c r="X472" s="6"/>
      <c r="Y472" s="238"/>
      <c r="Z472" s="238"/>
      <c r="AB472" s="6" t="s">
        <v>331</v>
      </c>
      <c r="AC472" s="6">
        <f>AC454+1</f>
        <v>1121</v>
      </c>
      <c r="AD472" s="6" t="s">
        <v>338</v>
      </c>
      <c r="AE472" s="238"/>
      <c r="AF472" s="6"/>
      <c r="AG472" s="152"/>
      <c r="AH472" s="140"/>
      <c r="AI472" s="145"/>
      <c r="AK472" s="52"/>
      <c r="AL472" s="48"/>
      <c r="AM472" s="53"/>
    </row>
    <row r="473" spans="9:41" x14ac:dyDescent="0.35">
      <c r="R473" s="238"/>
      <c r="S473" s="238"/>
      <c r="T473" s="238"/>
      <c r="U473" s="238"/>
      <c r="V473" s="6">
        <v>15</v>
      </c>
      <c r="W473" s="6"/>
      <c r="X473" s="6"/>
      <c r="Y473" s="238"/>
      <c r="Z473" s="238"/>
      <c r="AB473" s="6" t="s">
        <v>331</v>
      </c>
      <c r="AC473" s="6">
        <f>AC454+1</f>
        <v>1121</v>
      </c>
      <c r="AD473" s="6" t="s">
        <v>339</v>
      </c>
      <c r="AE473" s="238"/>
      <c r="AF473" s="6"/>
      <c r="AG473" s="153"/>
      <c r="AH473" s="149"/>
      <c r="AI473" s="150"/>
      <c r="AK473" s="56"/>
      <c r="AL473" s="57"/>
      <c r="AM473" s="58"/>
    </row>
    <row r="474" spans="9:41" x14ac:dyDescent="0.35"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  <c r="AA474" s="9"/>
      <c r="AB474" s="9"/>
      <c r="AC474" s="10"/>
      <c r="AD474" s="10"/>
      <c r="AE474" s="10"/>
      <c r="AF474" s="10"/>
      <c r="AG474" s="10"/>
      <c r="AH474" s="11"/>
      <c r="AI474" s="11"/>
      <c r="AJ474" s="9"/>
      <c r="AK474" s="9"/>
      <c r="AL474" s="11"/>
      <c r="AM474" s="11"/>
      <c r="AN474" s="9"/>
      <c r="AO474" s="9"/>
    </row>
    <row r="475" spans="9:41" x14ac:dyDescent="0.35"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  <c r="AA475" s="9"/>
      <c r="AB475" s="9"/>
      <c r="AC475" s="9"/>
      <c r="AD475" s="9"/>
      <c r="AE475" s="9"/>
      <c r="AF475" s="9"/>
      <c r="AG475" s="9"/>
      <c r="AH475" s="9"/>
      <c r="AI475" s="9"/>
      <c r="AJ475" s="9"/>
      <c r="AK475" s="9"/>
      <c r="AL475" s="9"/>
      <c r="AM475" s="9"/>
      <c r="AN475" s="9"/>
      <c r="AO475" s="9"/>
    </row>
    <row r="476" spans="9:41" ht="15" customHeight="1" x14ac:dyDescent="0.35">
      <c r="R476" s="237" t="s">
        <v>281</v>
      </c>
      <c r="S476" s="238"/>
      <c r="T476" s="238"/>
      <c r="U476" s="238"/>
      <c r="V476" s="6">
        <v>0</v>
      </c>
      <c r="W476" s="6"/>
      <c r="X476" s="6"/>
      <c r="Y476" s="238" t="s">
        <v>282</v>
      </c>
      <c r="Z476" s="238"/>
      <c r="AB476" s="6" t="s">
        <v>331</v>
      </c>
      <c r="AC476" s="6">
        <f>AC454+2</f>
        <v>1122</v>
      </c>
      <c r="AD476" s="6" t="s">
        <v>332</v>
      </c>
      <c r="AE476" s="238" t="s">
        <v>159</v>
      </c>
      <c r="AG476" s="142"/>
      <c r="AH476" s="261" t="s">
        <v>353</v>
      </c>
      <c r="AI476" s="143"/>
      <c r="AK476" s="50"/>
      <c r="AL476" s="241" t="s">
        <v>372</v>
      </c>
      <c r="AM476" s="51"/>
    </row>
    <row r="477" spans="9:41" x14ac:dyDescent="0.35">
      <c r="I477" t="s">
        <v>304</v>
      </c>
      <c r="L477" s="27" t="s">
        <v>305</v>
      </c>
      <c r="R477" s="238"/>
      <c r="S477" s="238"/>
      <c r="T477" s="238"/>
      <c r="U477" s="238"/>
      <c r="V477" s="6">
        <v>1</v>
      </c>
      <c r="W477" s="6"/>
      <c r="X477" s="6"/>
      <c r="Y477" s="238"/>
      <c r="Z477" s="238"/>
      <c r="AB477" s="6" t="s">
        <v>331</v>
      </c>
      <c r="AC477" s="6">
        <f>AC454+2</f>
        <v>1122</v>
      </c>
      <c r="AD477" s="6" t="s">
        <v>333</v>
      </c>
      <c r="AE477" s="238"/>
      <c r="AG477" s="144"/>
      <c r="AH477" s="262"/>
      <c r="AI477" s="145"/>
      <c r="AK477" s="52"/>
      <c r="AL477" s="242"/>
      <c r="AM477" s="53"/>
    </row>
    <row r="478" spans="9:41" x14ac:dyDescent="0.35">
      <c r="I478" t="s">
        <v>308</v>
      </c>
      <c r="M478" s="6">
        <v>7</v>
      </c>
      <c r="N478" t="s">
        <v>309</v>
      </c>
      <c r="R478" s="238"/>
      <c r="S478" s="238"/>
      <c r="T478" s="238"/>
      <c r="U478" s="238"/>
      <c r="V478" s="6">
        <v>2</v>
      </c>
      <c r="W478" s="6"/>
      <c r="X478" s="6"/>
      <c r="Y478" s="238"/>
      <c r="Z478" s="238"/>
      <c r="AB478" s="6" t="s">
        <v>331</v>
      </c>
      <c r="AC478" s="6">
        <f>AC454+2</f>
        <v>1122</v>
      </c>
      <c r="AD478" s="6" t="s">
        <v>334</v>
      </c>
      <c r="AE478" s="238"/>
      <c r="AG478" s="144"/>
      <c r="AH478" s="262"/>
      <c r="AI478" s="145"/>
      <c r="AK478" s="52"/>
      <c r="AL478" s="242"/>
      <c r="AM478" s="53"/>
    </row>
    <row r="479" spans="9:41" x14ac:dyDescent="0.35">
      <c r="R479" s="238"/>
      <c r="S479" s="238"/>
      <c r="T479" s="238"/>
      <c r="U479" s="238"/>
      <c r="V479" s="6">
        <v>3</v>
      </c>
      <c r="W479" s="6"/>
      <c r="X479" s="6"/>
      <c r="Y479" s="238"/>
      <c r="Z479" s="238"/>
      <c r="AB479" s="6" t="s">
        <v>331</v>
      </c>
      <c r="AC479" s="6">
        <f>AC454+2</f>
        <v>1122</v>
      </c>
      <c r="AD479" s="6" t="s">
        <v>335</v>
      </c>
      <c r="AE479" s="238"/>
      <c r="AG479" s="144"/>
      <c r="AH479" s="262"/>
      <c r="AI479" s="145"/>
      <c r="AK479" s="52"/>
      <c r="AL479" s="242"/>
      <c r="AM479" s="53"/>
    </row>
    <row r="480" spans="9:41" x14ac:dyDescent="0.35">
      <c r="R480" s="238"/>
      <c r="S480" s="238"/>
      <c r="T480" s="238"/>
      <c r="U480" s="238"/>
      <c r="V480" s="6">
        <v>4</v>
      </c>
      <c r="W480" s="6"/>
      <c r="X480" s="6"/>
      <c r="Y480" s="238"/>
      <c r="Z480" s="238"/>
      <c r="AB480" s="6" t="s">
        <v>331</v>
      </c>
      <c r="AC480" s="6">
        <f>AC454+2</f>
        <v>1122</v>
      </c>
      <c r="AD480" s="6" t="s">
        <v>336</v>
      </c>
      <c r="AE480" s="238"/>
      <c r="AG480" s="146" t="s">
        <v>358</v>
      </c>
      <c r="AH480" s="141">
        <f>AC476</f>
        <v>1122</v>
      </c>
      <c r="AI480" s="147" t="s">
        <v>344</v>
      </c>
      <c r="AK480" s="52"/>
      <c r="AL480" s="242"/>
      <c r="AM480" s="53"/>
    </row>
    <row r="481" spans="9:41" x14ac:dyDescent="0.35">
      <c r="R481" s="238"/>
      <c r="S481" s="238"/>
      <c r="T481" s="238"/>
      <c r="U481" s="238"/>
      <c r="V481" s="6">
        <v>5</v>
      </c>
      <c r="W481" s="6"/>
      <c r="X481" s="6"/>
      <c r="Y481" s="238"/>
      <c r="Z481" s="238"/>
      <c r="AB481" s="6" t="s">
        <v>331</v>
      </c>
      <c r="AC481" s="6">
        <f>AC454+2</f>
        <v>1122</v>
      </c>
      <c r="AD481" s="6" t="s">
        <v>337</v>
      </c>
      <c r="AE481" s="238"/>
      <c r="AG481" s="144"/>
      <c r="AH481" s="140"/>
      <c r="AI481" s="145"/>
      <c r="AK481" s="52"/>
      <c r="AL481" s="242"/>
      <c r="AM481" s="53"/>
    </row>
    <row r="482" spans="9:41" x14ac:dyDescent="0.35">
      <c r="R482" s="238"/>
      <c r="S482" s="238"/>
      <c r="T482" s="238"/>
      <c r="U482" s="238"/>
      <c r="V482" s="6">
        <v>6</v>
      </c>
      <c r="W482" s="6"/>
      <c r="X482" s="6"/>
      <c r="Y482" s="238"/>
      <c r="Z482" s="238"/>
      <c r="AB482" s="6" t="s">
        <v>331</v>
      </c>
      <c r="AC482" s="6">
        <f>AC454+2</f>
        <v>1122</v>
      </c>
      <c r="AD482" s="6" t="s">
        <v>338</v>
      </c>
      <c r="AE482" s="238"/>
      <c r="AG482" s="144"/>
      <c r="AH482" s="140"/>
      <c r="AI482" s="145"/>
      <c r="AK482" s="52"/>
      <c r="AL482" s="242"/>
      <c r="AM482" s="53"/>
    </row>
    <row r="483" spans="9:41" x14ac:dyDescent="0.35">
      <c r="R483" s="238"/>
      <c r="S483" s="238"/>
      <c r="T483" s="238"/>
      <c r="U483" s="238"/>
      <c r="V483" s="6">
        <v>7</v>
      </c>
      <c r="W483" s="6"/>
      <c r="X483" s="6"/>
      <c r="Y483" s="238"/>
      <c r="Z483" s="238"/>
      <c r="AB483" s="6" t="s">
        <v>331</v>
      </c>
      <c r="AC483" s="6">
        <f>AC454+2</f>
        <v>1122</v>
      </c>
      <c r="AD483" s="6" t="s">
        <v>339</v>
      </c>
      <c r="AE483" s="238"/>
      <c r="AG483" s="148"/>
      <c r="AH483" s="149"/>
      <c r="AI483" s="150"/>
      <c r="AK483" s="52"/>
      <c r="AL483" s="242"/>
      <c r="AM483" s="53"/>
    </row>
    <row r="484" spans="9:41" x14ac:dyDescent="0.35">
      <c r="R484" s="238"/>
      <c r="S484" s="238"/>
      <c r="T484" s="238"/>
      <c r="U484" s="238"/>
      <c r="Y484" s="238"/>
      <c r="Z484" s="238"/>
      <c r="AE484" s="238"/>
      <c r="AK484" s="54" t="s">
        <v>357</v>
      </c>
      <c r="AL484" s="49">
        <f>AC476</f>
        <v>1122</v>
      </c>
      <c r="AM484" s="55" t="s">
        <v>344</v>
      </c>
    </row>
    <row r="485" spans="9:41" ht="15" customHeight="1" x14ac:dyDescent="0.35">
      <c r="R485" s="238"/>
      <c r="S485" s="238"/>
      <c r="T485" s="238"/>
      <c r="U485" s="238"/>
      <c r="V485" s="6">
        <v>8</v>
      </c>
      <c r="W485" s="6"/>
      <c r="X485" s="6"/>
      <c r="Y485" s="238"/>
      <c r="Z485" s="238"/>
      <c r="AB485" s="6" t="s">
        <v>331</v>
      </c>
      <c r="AC485" s="6">
        <f>AC454+3</f>
        <v>1123</v>
      </c>
      <c r="AD485" s="6" t="s">
        <v>332</v>
      </c>
      <c r="AE485" s="238"/>
      <c r="AG485" s="142"/>
      <c r="AH485" s="261" t="s">
        <v>353</v>
      </c>
      <c r="AI485" s="143"/>
      <c r="AK485" s="52"/>
      <c r="AL485" s="48"/>
      <c r="AM485" s="53"/>
    </row>
    <row r="486" spans="9:41" x14ac:dyDescent="0.35">
      <c r="R486" s="238"/>
      <c r="S486" s="238"/>
      <c r="T486" s="238"/>
      <c r="U486" s="238"/>
      <c r="V486" s="6">
        <v>9</v>
      </c>
      <c r="W486" s="6"/>
      <c r="X486" s="6"/>
      <c r="Y486" s="238"/>
      <c r="Z486" s="238"/>
      <c r="AB486" s="6" t="s">
        <v>331</v>
      </c>
      <c r="AC486" s="6">
        <f>AC454+3</f>
        <v>1123</v>
      </c>
      <c r="AD486" s="6" t="s">
        <v>333</v>
      </c>
      <c r="AE486" s="238"/>
      <c r="AG486" s="144"/>
      <c r="AH486" s="262"/>
      <c r="AI486" s="145"/>
      <c r="AK486" s="52"/>
      <c r="AL486" s="48"/>
      <c r="AM486" s="53"/>
    </row>
    <row r="487" spans="9:41" x14ac:dyDescent="0.35">
      <c r="R487" s="238"/>
      <c r="S487" s="238"/>
      <c r="T487" s="238"/>
      <c r="U487" s="238"/>
      <c r="V487" s="6">
        <v>10</v>
      </c>
      <c r="W487" s="6"/>
      <c r="X487" s="6"/>
      <c r="Y487" s="238"/>
      <c r="Z487" s="238"/>
      <c r="AB487" s="6" t="s">
        <v>331</v>
      </c>
      <c r="AC487" s="6">
        <f>AC454+3</f>
        <v>1123</v>
      </c>
      <c r="AD487" s="6" t="s">
        <v>334</v>
      </c>
      <c r="AE487" s="238"/>
      <c r="AG487" s="144"/>
      <c r="AH487" s="262"/>
      <c r="AI487" s="145"/>
      <c r="AK487" s="52"/>
      <c r="AL487" s="48"/>
      <c r="AM487" s="53"/>
    </row>
    <row r="488" spans="9:41" x14ac:dyDescent="0.35">
      <c r="R488" s="238"/>
      <c r="S488" s="238"/>
      <c r="T488" s="238"/>
      <c r="U488" s="238"/>
      <c r="V488" s="6">
        <v>11</v>
      </c>
      <c r="W488" s="6"/>
      <c r="X488" s="6"/>
      <c r="Y488" s="238"/>
      <c r="Z488" s="238"/>
      <c r="AB488" s="6" t="s">
        <v>331</v>
      </c>
      <c r="AC488" s="6">
        <f>AC454+3</f>
        <v>1123</v>
      </c>
      <c r="AD488" s="6" t="s">
        <v>335</v>
      </c>
      <c r="AE488" s="238"/>
      <c r="AG488" s="144"/>
      <c r="AH488" s="262"/>
      <c r="AI488" s="145"/>
      <c r="AK488" s="52"/>
      <c r="AL488" s="48"/>
      <c r="AM488" s="53"/>
    </row>
    <row r="489" spans="9:41" x14ac:dyDescent="0.35">
      <c r="R489" s="238"/>
      <c r="S489" s="238"/>
      <c r="T489" s="238"/>
      <c r="U489" s="238"/>
      <c r="V489" s="6">
        <v>12</v>
      </c>
      <c r="W489" s="6"/>
      <c r="X489" s="6"/>
      <c r="Y489" s="238"/>
      <c r="Z489" s="238"/>
      <c r="AB489" s="6" t="s">
        <v>331</v>
      </c>
      <c r="AC489" s="6">
        <f>AC454+3</f>
        <v>1123</v>
      </c>
      <c r="AD489" s="6" t="s">
        <v>336</v>
      </c>
      <c r="AE489" s="238"/>
      <c r="AG489" s="146" t="s">
        <v>358</v>
      </c>
      <c r="AH489" s="141">
        <f>AC485</f>
        <v>1123</v>
      </c>
      <c r="AI489" s="147" t="s">
        <v>344</v>
      </c>
      <c r="AK489" s="52"/>
      <c r="AL489" s="48"/>
      <c r="AM489" s="53"/>
    </row>
    <row r="490" spans="9:41" x14ac:dyDescent="0.35">
      <c r="R490" s="238"/>
      <c r="S490" s="238"/>
      <c r="T490" s="238"/>
      <c r="U490" s="238"/>
      <c r="V490" s="6">
        <v>13</v>
      </c>
      <c r="W490" s="6"/>
      <c r="X490" s="6"/>
      <c r="Y490" s="238"/>
      <c r="Z490" s="238"/>
      <c r="AB490" s="6" t="s">
        <v>331</v>
      </c>
      <c r="AC490" s="6">
        <f>AC454+3</f>
        <v>1123</v>
      </c>
      <c r="AD490" s="6" t="s">
        <v>337</v>
      </c>
      <c r="AE490" s="238"/>
      <c r="AG490" s="144"/>
      <c r="AH490" s="140"/>
      <c r="AI490" s="145"/>
      <c r="AK490" s="52"/>
      <c r="AL490" s="48"/>
      <c r="AM490" s="53"/>
    </row>
    <row r="491" spans="9:41" x14ac:dyDescent="0.35">
      <c r="R491" s="238"/>
      <c r="S491" s="238"/>
      <c r="T491" s="238"/>
      <c r="U491" s="238"/>
      <c r="V491" s="6">
        <v>14</v>
      </c>
      <c r="W491" s="6"/>
      <c r="X491" s="6"/>
      <c r="Y491" s="238"/>
      <c r="Z491" s="238"/>
      <c r="AB491" s="6" t="s">
        <v>331</v>
      </c>
      <c r="AC491" s="6">
        <f>AC454+3</f>
        <v>1123</v>
      </c>
      <c r="AD491" s="6" t="s">
        <v>338</v>
      </c>
      <c r="AE491" s="238"/>
      <c r="AG491" s="144"/>
      <c r="AH491" s="140"/>
      <c r="AI491" s="145"/>
      <c r="AK491" s="52"/>
      <c r="AL491" s="48"/>
      <c r="AM491" s="53"/>
    </row>
    <row r="492" spans="9:41" x14ac:dyDescent="0.35">
      <c r="R492" s="238"/>
      <c r="S492" s="238"/>
      <c r="T492" s="238"/>
      <c r="U492" s="238"/>
      <c r="V492" s="6">
        <v>15</v>
      </c>
      <c r="W492" s="6"/>
      <c r="X492" s="6"/>
      <c r="Y492" s="238"/>
      <c r="Z492" s="238"/>
      <c r="AB492" s="6" t="s">
        <v>331</v>
      </c>
      <c r="AC492" s="6">
        <f>AC454+3</f>
        <v>1123</v>
      </c>
      <c r="AD492" s="6" t="s">
        <v>339</v>
      </c>
      <c r="AE492" s="238"/>
      <c r="AG492" s="148"/>
      <c r="AH492" s="149"/>
      <c r="AI492" s="150"/>
      <c r="AK492" s="56"/>
      <c r="AL492" s="57"/>
      <c r="AM492" s="58"/>
    </row>
    <row r="493" spans="9:41" x14ac:dyDescent="0.35"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  <c r="AA493" s="9"/>
      <c r="AB493" s="9"/>
      <c r="AC493" s="10"/>
      <c r="AD493" s="10"/>
      <c r="AE493" s="10"/>
      <c r="AF493" s="10"/>
      <c r="AG493" s="10"/>
      <c r="AH493" s="11"/>
      <c r="AI493" s="11"/>
      <c r="AJ493" s="9"/>
      <c r="AK493" s="9"/>
      <c r="AL493" s="11"/>
      <c r="AM493" s="11"/>
      <c r="AN493" s="9"/>
      <c r="AO493" s="9"/>
    </row>
    <row r="494" spans="9:41" x14ac:dyDescent="0.35"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  <c r="AA494" s="9"/>
      <c r="AB494" s="9"/>
      <c r="AC494" s="9"/>
      <c r="AD494" s="9"/>
      <c r="AE494" s="9"/>
      <c r="AF494" s="9"/>
      <c r="AG494" s="9"/>
      <c r="AH494" s="9"/>
      <c r="AI494" s="9"/>
      <c r="AJ494" s="9"/>
      <c r="AK494" s="9"/>
      <c r="AL494" s="9"/>
      <c r="AM494" s="9"/>
      <c r="AN494" s="9"/>
      <c r="AO494" s="9"/>
    </row>
    <row r="495" spans="9:41" ht="15" customHeight="1" x14ac:dyDescent="0.35">
      <c r="R495" s="237" t="s">
        <v>284</v>
      </c>
      <c r="S495" s="238"/>
      <c r="T495" s="238"/>
      <c r="U495" s="238"/>
      <c r="V495" s="6">
        <v>0</v>
      </c>
      <c r="W495" s="6"/>
      <c r="X495" s="6"/>
      <c r="Y495" s="238" t="s">
        <v>283</v>
      </c>
      <c r="Z495" s="238"/>
      <c r="AB495" s="6" t="s">
        <v>331</v>
      </c>
      <c r="AC495" s="6">
        <f>AC454+4</f>
        <v>1124</v>
      </c>
      <c r="AD495" s="6" t="s">
        <v>332</v>
      </c>
      <c r="AE495" s="238" t="s">
        <v>159</v>
      </c>
      <c r="AG495" s="142"/>
      <c r="AH495" s="261" t="s">
        <v>353</v>
      </c>
      <c r="AI495" s="143"/>
      <c r="AK495" s="50"/>
      <c r="AL495" s="241" t="s">
        <v>373</v>
      </c>
      <c r="AM495" s="51"/>
    </row>
    <row r="496" spans="9:41" x14ac:dyDescent="0.35">
      <c r="I496" t="s">
        <v>304</v>
      </c>
      <c r="L496" s="27" t="s">
        <v>305</v>
      </c>
      <c r="R496" s="238"/>
      <c r="S496" s="238"/>
      <c r="T496" s="238"/>
      <c r="U496" s="238"/>
      <c r="V496" s="6">
        <v>1</v>
      </c>
      <c r="W496" s="6"/>
      <c r="X496" s="6"/>
      <c r="Y496" s="238"/>
      <c r="Z496" s="238"/>
      <c r="AB496" s="6" t="s">
        <v>331</v>
      </c>
      <c r="AC496" s="6">
        <f>AC454+4</f>
        <v>1124</v>
      </c>
      <c r="AD496" s="6" t="s">
        <v>333</v>
      </c>
      <c r="AE496" s="238"/>
      <c r="AG496" s="144"/>
      <c r="AH496" s="262"/>
      <c r="AI496" s="145"/>
      <c r="AK496" s="52"/>
      <c r="AL496" s="242"/>
      <c r="AM496" s="53"/>
    </row>
    <row r="497" spans="9:41" x14ac:dyDescent="0.35">
      <c r="I497" t="s">
        <v>306</v>
      </c>
      <c r="J497" t="s">
        <v>307</v>
      </c>
      <c r="R497" s="238"/>
      <c r="S497" s="238"/>
      <c r="T497" s="238"/>
      <c r="U497" s="238"/>
      <c r="V497" s="6">
        <v>2</v>
      </c>
      <c r="W497" s="6"/>
      <c r="X497" s="6"/>
      <c r="Y497" s="238"/>
      <c r="Z497" s="238"/>
      <c r="AB497" s="6" t="s">
        <v>331</v>
      </c>
      <c r="AC497" s="6">
        <f>AC454+4</f>
        <v>1124</v>
      </c>
      <c r="AD497" s="6" t="s">
        <v>334</v>
      </c>
      <c r="AE497" s="238"/>
      <c r="AG497" s="144"/>
      <c r="AH497" s="262"/>
      <c r="AI497" s="145"/>
      <c r="AK497" s="52"/>
      <c r="AL497" s="242"/>
      <c r="AM497" s="53"/>
    </row>
    <row r="498" spans="9:41" x14ac:dyDescent="0.35">
      <c r="R498" s="238"/>
      <c r="S498" s="238"/>
      <c r="T498" s="238"/>
      <c r="U498" s="238"/>
      <c r="V498" s="6">
        <v>3</v>
      </c>
      <c r="W498" s="6"/>
      <c r="X498" s="6"/>
      <c r="Y498" s="238"/>
      <c r="Z498" s="238"/>
      <c r="AB498" s="6" t="s">
        <v>331</v>
      </c>
      <c r="AC498" s="6">
        <f>AC454+4</f>
        <v>1124</v>
      </c>
      <c r="AD498" s="6" t="s">
        <v>335</v>
      </c>
      <c r="AE498" s="238"/>
      <c r="AG498" s="144"/>
      <c r="AH498" s="262"/>
      <c r="AI498" s="145"/>
      <c r="AK498" s="52"/>
      <c r="AL498" s="242"/>
      <c r="AM498" s="53"/>
    </row>
    <row r="499" spans="9:41" x14ac:dyDescent="0.35">
      <c r="R499" s="238"/>
      <c r="S499" s="238"/>
      <c r="T499" s="238"/>
      <c r="U499" s="238"/>
      <c r="V499" s="6">
        <v>4</v>
      </c>
      <c r="W499" s="6"/>
      <c r="X499" s="6"/>
      <c r="Y499" s="238"/>
      <c r="Z499" s="238"/>
      <c r="AB499" s="6" t="s">
        <v>331</v>
      </c>
      <c r="AC499" s="6">
        <f>AC454+4</f>
        <v>1124</v>
      </c>
      <c r="AD499" s="6" t="s">
        <v>336</v>
      </c>
      <c r="AE499" s="238"/>
      <c r="AG499" s="146" t="s">
        <v>358</v>
      </c>
      <c r="AH499" s="141">
        <f>AC495</f>
        <v>1124</v>
      </c>
      <c r="AI499" s="147" t="s">
        <v>344</v>
      </c>
      <c r="AK499" s="52"/>
      <c r="AL499" s="242"/>
      <c r="AM499" s="53"/>
    </row>
    <row r="500" spans="9:41" x14ac:dyDescent="0.35">
      <c r="R500" s="238"/>
      <c r="S500" s="238"/>
      <c r="T500" s="238"/>
      <c r="U500" s="238"/>
      <c r="V500" s="6">
        <v>5</v>
      </c>
      <c r="W500" s="6"/>
      <c r="X500" s="6"/>
      <c r="Y500" s="238"/>
      <c r="Z500" s="238"/>
      <c r="AB500" s="6" t="s">
        <v>331</v>
      </c>
      <c r="AC500" s="6">
        <f>AC454+4</f>
        <v>1124</v>
      </c>
      <c r="AD500" s="6" t="s">
        <v>337</v>
      </c>
      <c r="AE500" s="238"/>
      <c r="AG500" s="144"/>
      <c r="AH500" s="140"/>
      <c r="AI500" s="145"/>
      <c r="AK500" s="52"/>
      <c r="AL500" s="242"/>
      <c r="AM500" s="53"/>
    </row>
    <row r="501" spans="9:41" x14ac:dyDescent="0.35">
      <c r="R501" s="238"/>
      <c r="S501" s="238"/>
      <c r="T501" s="238"/>
      <c r="U501" s="238"/>
      <c r="V501" s="6">
        <v>6</v>
      </c>
      <c r="W501" s="6"/>
      <c r="X501" s="6"/>
      <c r="Y501" s="238"/>
      <c r="Z501" s="238"/>
      <c r="AB501" s="6" t="s">
        <v>331</v>
      </c>
      <c r="AC501" s="6">
        <f>AC454+4</f>
        <v>1124</v>
      </c>
      <c r="AD501" s="6" t="s">
        <v>338</v>
      </c>
      <c r="AE501" s="238"/>
      <c r="AG501" s="144"/>
      <c r="AH501" s="140"/>
      <c r="AI501" s="145"/>
      <c r="AK501" s="52"/>
      <c r="AL501" s="242"/>
      <c r="AM501" s="53"/>
    </row>
    <row r="502" spans="9:41" x14ac:dyDescent="0.35">
      <c r="R502" s="238"/>
      <c r="S502" s="238"/>
      <c r="T502" s="238"/>
      <c r="U502" s="238"/>
      <c r="V502" s="6">
        <v>7</v>
      </c>
      <c r="W502" s="6"/>
      <c r="X502" s="6"/>
      <c r="Y502" s="238"/>
      <c r="Z502" s="238"/>
      <c r="AB502" s="6" t="s">
        <v>331</v>
      </c>
      <c r="AC502" s="6">
        <f>AC454+4</f>
        <v>1124</v>
      </c>
      <c r="AD502" s="6" t="s">
        <v>339</v>
      </c>
      <c r="AE502" s="238"/>
      <c r="AG502" s="148"/>
      <c r="AH502" s="149"/>
      <c r="AI502" s="150"/>
      <c r="AK502" s="52"/>
      <c r="AL502" s="242"/>
      <c r="AM502" s="53"/>
    </row>
    <row r="503" spans="9:41" x14ac:dyDescent="0.35">
      <c r="R503" s="238"/>
      <c r="S503" s="238"/>
      <c r="T503" s="238"/>
      <c r="U503" s="238"/>
      <c r="Y503" s="238"/>
      <c r="Z503" s="238"/>
      <c r="AE503" s="238"/>
      <c r="AK503" s="54" t="s">
        <v>357</v>
      </c>
      <c r="AL503" s="49">
        <f>AC495</f>
        <v>1124</v>
      </c>
      <c r="AM503" s="55" t="s">
        <v>344</v>
      </c>
    </row>
    <row r="504" spans="9:41" ht="15" customHeight="1" x14ac:dyDescent="0.35">
      <c r="R504" s="238"/>
      <c r="S504" s="238"/>
      <c r="T504" s="238"/>
      <c r="U504" s="238"/>
      <c r="V504" s="6">
        <v>8</v>
      </c>
      <c r="W504" s="6"/>
      <c r="X504" s="6"/>
      <c r="Y504" s="238"/>
      <c r="Z504" s="238"/>
      <c r="AB504" s="6" t="s">
        <v>331</v>
      </c>
      <c r="AC504" s="6">
        <f>AC454+5</f>
        <v>1125</v>
      </c>
      <c r="AD504" s="6" t="s">
        <v>332</v>
      </c>
      <c r="AE504" s="238"/>
      <c r="AG504" s="142"/>
      <c r="AH504" s="261" t="s">
        <v>353</v>
      </c>
      <c r="AI504" s="143"/>
      <c r="AK504" s="52"/>
      <c r="AL504" s="48"/>
      <c r="AM504" s="53"/>
    </row>
    <row r="505" spans="9:41" x14ac:dyDescent="0.35">
      <c r="R505" s="238"/>
      <c r="S505" s="238"/>
      <c r="T505" s="238"/>
      <c r="U505" s="238"/>
      <c r="V505" s="6">
        <v>9</v>
      </c>
      <c r="W505" s="6"/>
      <c r="X505" s="6"/>
      <c r="Y505" s="238"/>
      <c r="Z505" s="238"/>
      <c r="AB505" s="6" t="s">
        <v>331</v>
      </c>
      <c r="AC505" s="6">
        <f>AC454+5</f>
        <v>1125</v>
      </c>
      <c r="AD505" s="6" t="s">
        <v>333</v>
      </c>
      <c r="AE505" s="238"/>
      <c r="AG505" s="144"/>
      <c r="AH505" s="262"/>
      <c r="AI505" s="145"/>
      <c r="AK505" s="52"/>
      <c r="AL505" s="48"/>
      <c r="AM505" s="53"/>
    </row>
    <row r="506" spans="9:41" x14ac:dyDescent="0.35">
      <c r="R506" s="238"/>
      <c r="S506" s="238"/>
      <c r="T506" s="238"/>
      <c r="U506" s="238"/>
      <c r="V506" s="6">
        <v>10</v>
      </c>
      <c r="W506" s="6"/>
      <c r="X506" s="6"/>
      <c r="Y506" s="238"/>
      <c r="Z506" s="238"/>
      <c r="AB506" s="6" t="s">
        <v>331</v>
      </c>
      <c r="AC506" s="6">
        <f>AC454+5</f>
        <v>1125</v>
      </c>
      <c r="AD506" s="6" t="s">
        <v>334</v>
      </c>
      <c r="AE506" s="238"/>
      <c r="AG506" s="144"/>
      <c r="AH506" s="262"/>
      <c r="AI506" s="145"/>
      <c r="AK506" s="52"/>
      <c r="AL506" s="48"/>
      <c r="AM506" s="53"/>
    </row>
    <row r="507" spans="9:41" x14ac:dyDescent="0.35">
      <c r="R507" s="238"/>
      <c r="S507" s="238"/>
      <c r="T507" s="238"/>
      <c r="U507" s="238"/>
      <c r="V507" s="6">
        <v>11</v>
      </c>
      <c r="W507" s="6"/>
      <c r="X507" s="6"/>
      <c r="Y507" s="238"/>
      <c r="Z507" s="238"/>
      <c r="AB507" s="6" t="s">
        <v>331</v>
      </c>
      <c r="AC507" s="6">
        <f>AC454+5</f>
        <v>1125</v>
      </c>
      <c r="AD507" s="6" t="s">
        <v>335</v>
      </c>
      <c r="AE507" s="238"/>
      <c r="AG507" s="144"/>
      <c r="AH507" s="262"/>
      <c r="AI507" s="145"/>
      <c r="AK507" s="52"/>
      <c r="AL507" s="48"/>
      <c r="AM507" s="53"/>
    </row>
    <row r="508" spans="9:41" x14ac:dyDescent="0.35">
      <c r="R508" s="238"/>
      <c r="S508" s="238"/>
      <c r="T508" s="238"/>
      <c r="U508" s="238"/>
      <c r="V508" s="6">
        <v>12</v>
      </c>
      <c r="W508" s="6"/>
      <c r="X508" s="6"/>
      <c r="Y508" s="238"/>
      <c r="Z508" s="238"/>
      <c r="AB508" s="6" t="s">
        <v>331</v>
      </c>
      <c r="AC508" s="6">
        <f>AC454+5</f>
        <v>1125</v>
      </c>
      <c r="AD508" s="6" t="s">
        <v>336</v>
      </c>
      <c r="AE508" s="238"/>
      <c r="AG508" s="146" t="s">
        <v>358</v>
      </c>
      <c r="AH508" s="141">
        <f>AC504</f>
        <v>1125</v>
      </c>
      <c r="AI508" s="147" t="s">
        <v>344</v>
      </c>
      <c r="AK508" s="52"/>
      <c r="AL508" s="48"/>
      <c r="AM508" s="53"/>
    </row>
    <row r="509" spans="9:41" x14ac:dyDescent="0.35">
      <c r="R509" s="238"/>
      <c r="S509" s="238"/>
      <c r="T509" s="238"/>
      <c r="U509" s="238"/>
      <c r="V509" s="6">
        <v>13</v>
      </c>
      <c r="W509" s="6"/>
      <c r="X509" s="6"/>
      <c r="Y509" s="238"/>
      <c r="Z509" s="238"/>
      <c r="AB509" s="6" t="s">
        <v>331</v>
      </c>
      <c r="AC509" s="6">
        <f>AC454+5</f>
        <v>1125</v>
      </c>
      <c r="AD509" s="6" t="s">
        <v>337</v>
      </c>
      <c r="AE509" s="238"/>
      <c r="AG509" s="144"/>
      <c r="AH509" s="140"/>
      <c r="AI509" s="145"/>
      <c r="AK509" s="52"/>
      <c r="AL509" s="48"/>
      <c r="AM509" s="53"/>
    </row>
    <row r="510" spans="9:41" x14ac:dyDescent="0.35">
      <c r="R510" s="238"/>
      <c r="S510" s="238"/>
      <c r="T510" s="238"/>
      <c r="U510" s="238"/>
      <c r="V510" s="6">
        <v>14</v>
      </c>
      <c r="W510" s="6"/>
      <c r="X510" s="6"/>
      <c r="Y510" s="238"/>
      <c r="Z510" s="238"/>
      <c r="AB510" s="6" t="s">
        <v>331</v>
      </c>
      <c r="AC510" s="6">
        <f>AC454+5</f>
        <v>1125</v>
      </c>
      <c r="AD510" s="6" t="s">
        <v>338</v>
      </c>
      <c r="AE510" s="238"/>
      <c r="AG510" s="144"/>
      <c r="AH510" s="140"/>
      <c r="AI510" s="145"/>
      <c r="AK510" s="52"/>
      <c r="AL510" s="48"/>
      <c r="AM510" s="53"/>
    </row>
    <row r="511" spans="9:41" x14ac:dyDescent="0.35">
      <c r="R511" s="238"/>
      <c r="S511" s="238"/>
      <c r="T511" s="238"/>
      <c r="U511" s="238"/>
      <c r="V511" s="6">
        <v>15</v>
      </c>
      <c r="W511" s="6"/>
      <c r="X511" s="6"/>
      <c r="Y511" s="238"/>
      <c r="Z511" s="238"/>
      <c r="AB511" s="6" t="s">
        <v>331</v>
      </c>
      <c r="AC511" s="6">
        <f>AC454+5</f>
        <v>1125</v>
      </c>
      <c r="AD511" s="6" t="s">
        <v>339</v>
      </c>
      <c r="AE511" s="238"/>
      <c r="AG511" s="148"/>
      <c r="AH511" s="149"/>
      <c r="AI511" s="150"/>
      <c r="AK511" s="56"/>
      <c r="AL511" s="57"/>
      <c r="AM511" s="58"/>
    </row>
    <row r="512" spans="9:41" x14ac:dyDescent="0.35">
      <c r="I512" s="9" t="s">
        <v>285</v>
      </c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  <c r="AA512" s="9"/>
      <c r="AB512" s="9"/>
      <c r="AC512" s="10"/>
      <c r="AD512" s="10"/>
      <c r="AE512" s="10"/>
      <c r="AF512" s="10"/>
      <c r="AG512" s="10"/>
      <c r="AH512" s="11"/>
      <c r="AI512" s="11"/>
      <c r="AJ512" s="9"/>
      <c r="AK512" s="9"/>
      <c r="AL512" s="11"/>
      <c r="AM512" s="11"/>
      <c r="AN512" s="9"/>
      <c r="AO512" s="9"/>
    </row>
    <row r="513" spans="9:41" x14ac:dyDescent="0.35"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  <c r="AA513" s="9"/>
      <c r="AB513" s="9"/>
      <c r="AC513" s="9"/>
      <c r="AD513" s="9"/>
      <c r="AE513" s="9"/>
      <c r="AF513" s="9"/>
      <c r="AG513" s="9"/>
      <c r="AH513" s="9"/>
      <c r="AI513" s="9"/>
      <c r="AJ513" s="9"/>
      <c r="AK513" s="9"/>
      <c r="AL513" s="9"/>
      <c r="AM513" s="9"/>
      <c r="AN513" s="9"/>
      <c r="AO513" s="9"/>
    </row>
    <row r="514" spans="9:41" ht="15" customHeight="1" x14ac:dyDescent="0.35">
      <c r="R514" s="237" t="s">
        <v>287</v>
      </c>
      <c r="S514" s="238"/>
      <c r="T514" s="238"/>
      <c r="U514" s="238"/>
      <c r="V514" s="6">
        <v>0</v>
      </c>
      <c r="W514" s="6"/>
      <c r="X514" s="6"/>
      <c r="Y514" s="238" t="s">
        <v>286</v>
      </c>
      <c r="Z514" s="238"/>
      <c r="AB514" s="6" t="s">
        <v>331</v>
      </c>
      <c r="AC514" s="6">
        <f>AC454+6</f>
        <v>1126</v>
      </c>
      <c r="AD514" s="6" t="s">
        <v>332</v>
      </c>
      <c r="AE514" s="238" t="s">
        <v>159</v>
      </c>
      <c r="AG514" s="142"/>
      <c r="AH514" s="261" t="s">
        <v>353</v>
      </c>
      <c r="AI514" s="143"/>
      <c r="AK514" s="50"/>
      <c r="AL514" s="241" t="s">
        <v>374</v>
      </c>
      <c r="AM514" s="51"/>
    </row>
    <row r="515" spans="9:41" x14ac:dyDescent="0.35">
      <c r="I515" t="s">
        <v>304</v>
      </c>
      <c r="L515" s="27" t="s">
        <v>305</v>
      </c>
      <c r="R515" s="238"/>
      <c r="S515" s="238"/>
      <c r="T515" s="238"/>
      <c r="U515" s="238"/>
      <c r="V515" s="6">
        <v>1</v>
      </c>
      <c r="W515" s="6"/>
      <c r="X515" s="6"/>
      <c r="Y515" s="238"/>
      <c r="Z515" s="238"/>
      <c r="AB515" s="6" t="s">
        <v>331</v>
      </c>
      <c r="AC515" s="6">
        <f>AC454+6</f>
        <v>1126</v>
      </c>
      <c r="AD515" s="6" t="s">
        <v>333</v>
      </c>
      <c r="AE515" s="238"/>
      <c r="AG515" s="144"/>
      <c r="AH515" s="262"/>
      <c r="AI515" s="145"/>
      <c r="AK515" s="52"/>
      <c r="AL515" s="242"/>
      <c r="AM515" s="53"/>
    </row>
    <row r="516" spans="9:41" x14ac:dyDescent="0.35">
      <c r="R516" s="238"/>
      <c r="S516" s="238"/>
      <c r="T516" s="238"/>
      <c r="U516" s="238"/>
      <c r="V516" s="6">
        <v>2</v>
      </c>
      <c r="W516" s="6"/>
      <c r="X516" s="6"/>
      <c r="Y516" s="238"/>
      <c r="Z516" s="238"/>
      <c r="AB516" s="6" t="s">
        <v>331</v>
      </c>
      <c r="AC516" s="6">
        <f>AC454+6</f>
        <v>1126</v>
      </c>
      <c r="AD516" s="6" t="s">
        <v>334</v>
      </c>
      <c r="AE516" s="238"/>
      <c r="AG516" s="144"/>
      <c r="AH516" s="262"/>
      <c r="AI516" s="145"/>
      <c r="AK516" s="52"/>
      <c r="AL516" s="242"/>
      <c r="AM516" s="53"/>
    </row>
    <row r="517" spans="9:41" x14ac:dyDescent="0.35">
      <c r="R517" s="238"/>
      <c r="S517" s="238"/>
      <c r="T517" s="238"/>
      <c r="U517" s="238"/>
      <c r="V517" s="6">
        <v>3</v>
      </c>
      <c r="W517" s="6"/>
      <c r="X517" s="6"/>
      <c r="Y517" s="238"/>
      <c r="Z517" s="238"/>
      <c r="AB517" s="6" t="s">
        <v>331</v>
      </c>
      <c r="AC517" s="6">
        <f>AC454+6</f>
        <v>1126</v>
      </c>
      <c r="AD517" s="6" t="s">
        <v>335</v>
      </c>
      <c r="AE517" s="238"/>
      <c r="AG517" s="144"/>
      <c r="AH517" s="262"/>
      <c r="AI517" s="145"/>
      <c r="AK517" s="52"/>
      <c r="AL517" s="242"/>
      <c r="AM517" s="53"/>
    </row>
    <row r="518" spans="9:41" x14ac:dyDescent="0.35">
      <c r="R518" s="238"/>
      <c r="S518" s="238"/>
      <c r="T518" s="238"/>
      <c r="U518" s="238"/>
      <c r="V518" s="6">
        <v>4</v>
      </c>
      <c r="W518" s="6"/>
      <c r="X518" s="6"/>
      <c r="Y518" s="238"/>
      <c r="Z518" s="238"/>
      <c r="AB518" s="6" t="s">
        <v>331</v>
      </c>
      <c r="AC518" s="6">
        <f>AC454+6</f>
        <v>1126</v>
      </c>
      <c r="AD518" s="6" t="s">
        <v>336</v>
      </c>
      <c r="AE518" s="238"/>
      <c r="AG518" s="146" t="s">
        <v>358</v>
      </c>
      <c r="AH518" s="141">
        <f>AC514</f>
        <v>1126</v>
      </c>
      <c r="AI518" s="147" t="s">
        <v>344</v>
      </c>
      <c r="AK518" s="52"/>
      <c r="AL518" s="242"/>
      <c r="AM518" s="53"/>
    </row>
    <row r="519" spans="9:41" x14ac:dyDescent="0.35">
      <c r="R519" s="238"/>
      <c r="S519" s="238"/>
      <c r="T519" s="238"/>
      <c r="U519" s="238"/>
      <c r="V519" s="6">
        <v>5</v>
      </c>
      <c r="W519" s="6"/>
      <c r="X519" s="6"/>
      <c r="Y519" s="238"/>
      <c r="Z519" s="238"/>
      <c r="AB519" s="6" t="s">
        <v>331</v>
      </c>
      <c r="AC519" s="6">
        <f>AC454+6</f>
        <v>1126</v>
      </c>
      <c r="AD519" s="6" t="s">
        <v>337</v>
      </c>
      <c r="AE519" s="238"/>
      <c r="AG519" s="144"/>
      <c r="AH519" s="140"/>
      <c r="AI519" s="145"/>
      <c r="AK519" s="52"/>
      <c r="AL519" s="242"/>
      <c r="AM519" s="53"/>
    </row>
    <row r="520" spans="9:41" x14ac:dyDescent="0.35">
      <c r="R520" s="238"/>
      <c r="S520" s="238"/>
      <c r="T520" s="238"/>
      <c r="U520" s="238"/>
      <c r="V520" s="6">
        <v>6</v>
      </c>
      <c r="W520" s="6"/>
      <c r="X520" s="6"/>
      <c r="Y520" s="238"/>
      <c r="Z520" s="238"/>
      <c r="AB520" s="6" t="s">
        <v>331</v>
      </c>
      <c r="AC520" s="6">
        <f>AC454+6</f>
        <v>1126</v>
      </c>
      <c r="AD520" s="6" t="s">
        <v>338</v>
      </c>
      <c r="AE520" s="238"/>
      <c r="AG520" s="144"/>
      <c r="AH520" s="140"/>
      <c r="AI520" s="145"/>
      <c r="AK520" s="52"/>
      <c r="AL520" s="242"/>
      <c r="AM520" s="53"/>
    </row>
    <row r="521" spans="9:41" x14ac:dyDescent="0.35">
      <c r="R521" s="238"/>
      <c r="S521" s="238"/>
      <c r="T521" s="238"/>
      <c r="U521" s="238"/>
      <c r="V521" s="6">
        <v>7</v>
      </c>
      <c r="W521" s="6"/>
      <c r="X521" s="6"/>
      <c r="Y521" s="238"/>
      <c r="Z521" s="238"/>
      <c r="AB521" s="6" t="s">
        <v>331</v>
      </c>
      <c r="AC521" s="6">
        <f>AC454+6</f>
        <v>1126</v>
      </c>
      <c r="AD521" s="6" t="s">
        <v>339</v>
      </c>
      <c r="AE521" s="238"/>
      <c r="AG521" s="148"/>
      <c r="AH521" s="149"/>
      <c r="AI521" s="150"/>
      <c r="AK521" s="52"/>
      <c r="AL521" s="242"/>
      <c r="AM521" s="53"/>
    </row>
    <row r="522" spans="9:41" x14ac:dyDescent="0.35">
      <c r="R522" s="238"/>
      <c r="S522" s="238"/>
      <c r="T522" s="238"/>
      <c r="U522" s="238"/>
      <c r="Y522" s="238"/>
      <c r="Z522" s="238"/>
      <c r="AE522" s="238"/>
      <c r="AK522" s="54" t="s">
        <v>357</v>
      </c>
      <c r="AL522" s="49">
        <f>AC514</f>
        <v>1126</v>
      </c>
      <c r="AM522" s="55" t="s">
        <v>344</v>
      </c>
    </row>
    <row r="523" spans="9:41" ht="15" customHeight="1" x14ac:dyDescent="0.35">
      <c r="R523" s="238"/>
      <c r="S523" s="238"/>
      <c r="T523" s="238"/>
      <c r="U523" s="238"/>
      <c r="V523" s="6">
        <v>8</v>
      </c>
      <c r="W523" s="6"/>
      <c r="X523" s="6"/>
      <c r="Y523" s="238"/>
      <c r="Z523" s="238"/>
      <c r="AB523" s="6" t="s">
        <v>331</v>
      </c>
      <c r="AC523" s="6">
        <f>AC454+7</f>
        <v>1127</v>
      </c>
      <c r="AD523" s="6" t="s">
        <v>332</v>
      </c>
      <c r="AE523" s="238"/>
      <c r="AG523" s="142"/>
      <c r="AH523" s="261" t="s">
        <v>353</v>
      </c>
      <c r="AI523" s="143"/>
      <c r="AK523" s="52"/>
      <c r="AL523" s="48"/>
      <c r="AM523" s="53"/>
    </row>
    <row r="524" spans="9:41" x14ac:dyDescent="0.35">
      <c r="R524" s="238"/>
      <c r="S524" s="238"/>
      <c r="T524" s="238"/>
      <c r="U524" s="238"/>
      <c r="V524" s="6">
        <v>9</v>
      </c>
      <c r="W524" s="6"/>
      <c r="X524" s="6"/>
      <c r="Y524" s="238"/>
      <c r="Z524" s="238"/>
      <c r="AB524" s="6" t="s">
        <v>331</v>
      </c>
      <c r="AC524" s="6">
        <f>AC454+7</f>
        <v>1127</v>
      </c>
      <c r="AD524" s="6" t="s">
        <v>333</v>
      </c>
      <c r="AE524" s="238"/>
      <c r="AG524" s="144"/>
      <c r="AH524" s="262"/>
      <c r="AI524" s="145"/>
      <c r="AK524" s="52"/>
      <c r="AL524" s="48"/>
      <c r="AM524" s="53"/>
    </row>
    <row r="525" spans="9:41" x14ac:dyDescent="0.35">
      <c r="R525" s="238"/>
      <c r="S525" s="238"/>
      <c r="T525" s="238"/>
      <c r="U525" s="238"/>
      <c r="V525" s="6">
        <v>10</v>
      </c>
      <c r="W525" s="6"/>
      <c r="X525" s="6"/>
      <c r="Y525" s="238"/>
      <c r="Z525" s="238"/>
      <c r="AB525" s="6" t="s">
        <v>331</v>
      </c>
      <c r="AC525" s="6">
        <f>AC454+7</f>
        <v>1127</v>
      </c>
      <c r="AD525" s="6" t="s">
        <v>334</v>
      </c>
      <c r="AE525" s="238"/>
      <c r="AG525" s="144"/>
      <c r="AH525" s="262"/>
      <c r="AI525" s="145"/>
      <c r="AK525" s="52"/>
      <c r="AL525" s="48"/>
      <c r="AM525" s="53"/>
    </row>
    <row r="526" spans="9:41" x14ac:dyDescent="0.35">
      <c r="R526" s="238"/>
      <c r="S526" s="238"/>
      <c r="T526" s="238"/>
      <c r="U526" s="238"/>
      <c r="V526" s="6">
        <v>11</v>
      </c>
      <c r="W526" s="6"/>
      <c r="X526" s="6"/>
      <c r="Y526" s="238"/>
      <c r="Z526" s="238"/>
      <c r="AB526" s="6" t="s">
        <v>331</v>
      </c>
      <c r="AC526" s="6">
        <f>AC454+7</f>
        <v>1127</v>
      </c>
      <c r="AD526" s="6" t="s">
        <v>335</v>
      </c>
      <c r="AE526" s="238"/>
      <c r="AG526" s="144"/>
      <c r="AH526" s="262"/>
      <c r="AI526" s="145"/>
      <c r="AK526" s="52"/>
      <c r="AL526" s="48"/>
      <c r="AM526" s="53"/>
    </row>
    <row r="527" spans="9:41" x14ac:dyDescent="0.35">
      <c r="R527" s="238"/>
      <c r="S527" s="238"/>
      <c r="T527" s="238"/>
      <c r="U527" s="238"/>
      <c r="V527" s="6">
        <v>12</v>
      </c>
      <c r="W527" s="6"/>
      <c r="X527" s="6"/>
      <c r="Y527" s="238"/>
      <c r="Z527" s="238"/>
      <c r="AB527" s="6" t="s">
        <v>331</v>
      </c>
      <c r="AC527" s="6">
        <f>AC454+7</f>
        <v>1127</v>
      </c>
      <c r="AD527" s="6" t="s">
        <v>336</v>
      </c>
      <c r="AE527" s="238"/>
      <c r="AG527" s="146" t="s">
        <v>358</v>
      </c>
      <c r="AH527" s="141">
        <f>AC523</f>
        <v>1127</v>
      </c>
      <c r="AI527" s="147" t="s">
        <v>344</v>
      </c>
      <c r="AK527" s="52"/>
      <c r="AL527" s="48"/>
      <c r="AM527" s="53"/>
    </row>
    <row r="528" spans="9:41" x14ac:dyDescent="0.35">
      <c r="R528" s="238"/>
      <c r="S528" s="238"/>
      <c r="T528" s="238"/>
      <c r="U528" s="238"/>
      <c r="V528" s="6">
        <v>13</v>
      </c>
      <c r="W528" s="6"/>
      <c r="X528" s="6"/>
      <c r="Y528" s="238"/>
      <c r="Z528" s="238"/>
      <c r="AB528" s="6" t="s">
        <v>331</v>
      </c>
      <c r="AC528" s="6">
        <f>AC454+7</f>
        <v>1127</v>
      </c>
      <c r="AD528" s="6" t="s">
        <v>337</v>
      </c>
      <c r="AE528" s="238"/>
      <c r="AG528" s="144"/>
      <c r="AH528" s="140"/>
      <c r="AI528" s="145"/>
      <c r="AK528" s="52"/>
      <c r="AL528" s="48"/>
      <c r="AM528" s="53"/>
    </row>
    <row r="529" spans="18:39" x14ac:dyDescent="0.35">
      <c r="R529" s="238"/>
      <c r="S529" s="238"/>
      <c r="T529" s="238"/>
      <c r="U529" s="238"/>
      <c r="V529" s="6">
        <v>14</v>
      </c>
      <c r="W529" s="6"/>
      <c r="X529" s="6"/>
      <c r="Y529" s="238"/>
      <c r="Z529" s="238"/>
      <c r="AB529" s="6" t="s">
        <v>331</v>
      </c>
      <c r="AC529" s="6">
        <f>AC454+7</f>
        <v>1127</v>
      </c>
      <c r="AD529" s="6" t="s">
        <v>338</v>
      </c>
      <c r="AE529" s="238"/>
      <c r="AG529" s="144"/>
      <c r="AH529" s="140"/>
      <c r="AI529" s="145"/>
      <c r="AK529" s="52"/>
      <c r="AL529" s="48"/>
      <c r="AM529" s="53"/>
    </row>
    <row r="530" spans="18:39" x14ac:dyDescent="0.35">
      <c r="R530" s="238"/>
      <c r="S530" s="238"/>
      <c r="T530" s="238"/>
      <c r="U530" s="238"/>
      <c r="V530" s="6">
        <v>15</v>
      </c>
      <c r="W530" s="6"/>
      <c r="X530" s="6"/>
      <c r="Y530" s="238"/>
      <c r="Z530" s="238"/>
      <c r="AB530" s="6" t="s">
        <v>331</v>
      </c>
      <c r="AC530" s="6">
        <f>AC454+7</f>
        <v>1127</v>
      </c>
      <c r="AD530" s="6" t="s">
        <v>339</v>
      </c>
      <c r="AE530" s="238"/>
      <c r="AG530" s="148"/>
      <c r="AH530" s="149"/>
      <c r="AI530" s="150"/>
      <c r="AK530" s="56"/>
      <c r="AL530" s="57"/>
      <c r="AM530" s="58"/>
    </row>
  </sheetData>
  <mergeCells count="153">
    <mergeCell ref="AP100:AP116"/>
    <mergeCell ref="AP313:AP329"/>
    <mergeCell ref="AP350:AP366"/>
    <mergeCell ref="AL206:AL213"/>
    <mergeCell ref="AL225:AL232"/>
    <mergeCell ref="AL313:AL320"/>
    <mergeCell ref="AL331:AL338"/>
    <mergeCell ref="AL350:AL357"/>
    <mergeCell ref="AH359:AH362"/>
    <mergeCell ref="AH350:AH353"/>
    <mergeCell ref="AH340:AH343"/>
    <mergeCell ref="AH331:AH334"/>
    <mergeCell ref="AH322:AH325"/>
    <mergeCell ref="AH313:AH316"/>
    <mergeCell ref="AH234:AH237"/>
    <mergeCell ref="AH225:AH228"/>
    <mergeCell ref="AE312:AL312"/>
    <mergeCell ref="AL476:AL483"/>
    <mergeCell ref="AL495:AL502"/>
    <mergeCell ref="AL514:AL521"/>
    <mergeCell ref="AH215:AH218"/>
    <mergeCell ref="AH206:AH209"/>
    <mergeCell ref="AH100:AH103"/>
    <mergeCell ref="AH109:AH112"/>
    <mergeCell ref="AH118:AH121"/>
    <mergeCell ref="AH127:AH130"/>
    <mergeCell ref="AH523:AH526"/>
    <mergeCell ref="AH457:AH460"/>
    <mergeCell ref="AH466:AH469"/>
    <mergeCell ref="AH476:AH479"/>
    <mergeCell ref="AH485:AH488"/>
    <mergeCell ref="AH495:AH498"/>
    <mergeCell ref="AH504:AH507"/>
    <mergeCell ref="AH514:AH517"/>
    <mergeCell ref="AH377:AH380"/>
    <mergeCell ref="BO100:BO134"/>
    <mergeCell ref="BK109:BK116"/>
    <mergeCell ref="BK118:BK125"/>
    <mergeCell ref="BM118:BM134"/>
    <mergeCell ref="BK127:BK134"/>
    <mergeCell ref="BC97:BF97"/>
    <mergeCell ref="AX99:BA99"/>
    <mergeCell ref="BC99:BD99"/>
    <mergeCell ref="BI99:BM99"/>
    <mergeCell ref="AX100:BA134"/>
    <mergeCell ref="BC100:BD134"/>
    <mergeCell ref="BI100:BI134"/>
    <mergeCell ref="BK100:BK107"/>
    <mergeCell ref="BM100:BM116"/>
    <mergeCell ref="AE99:AL99"/>
    <mergeCell ref="AE100:AE134"/>
    <mergeCell ref="AL118:AL125"/>
    <mergeCell ref="AL100:AL107"/>
    <mergeCell ref="A275:C275"/>
    <mergeCell ref="Y162:Z162"/>
    <mergeCell ref="Y276:Z276"/>
    <mergeCell ref="A421:C421"/>
    <mergeCell ref="Y203:AA203"/>
    <mergeCell ref="R236:U236"/>
    <mergeCell ref="R228:U228"/>
    <mergeCell ref="R229:U229"/>
    <mergeCell ref="R230:U230"/>
    <mergeCell ref="Y207:Z207"/>
    <mergeCell ref="Y208:Z208"/>
    <mergeCell ref="Y209:Z209"/>
    <mergeCell ref="Y210:Z210"/>
    <mergeCell ref="Y211:Z211"/>
    <mergeCell ref="R237:U237"/>
    <mergeCell ref="R205:U205"/>
    <mergeCell ref="Y205:Z205"/>
    <mergeCell ref="AE205:AL205"/>
    <mergeCell ref="R215:U215"/>
    <mergeCell ref="R216:U216"/>
    <mergeCell ref="A7:B7"/>
    <mergeCell ref="Y7:Z7"/>
    <mergeCell ref="B10:C10"/>
    <mergeCell ref="Z10:AA10"/>
    <mergeCell ref="R99:U99"/>
    <mergeCell ref="Y99:Z99"/>
    <mergeCell ref="Y97:AA97"/>
    <mergeCell ref="Y100:Z134"/>
    <mergeCell ref="R100:U134"/>
    <mergeCell ref="R241:U241"/>
    <mergeCell ref="R231:U231"/>
    <mergeCell ref="R232:U232"/>
    <mergeCell ref="R235:U235"/>
    <mergeCell ref="R238:U238"/>
    <mergeCell ref="R239:U239"/>
    <mergeCell ref="R240:U240"/>
    <mergeCell ref="R222:U222"/>
    <mergeCell ref="R234:U234"/>
    <mergeCell ref="Y222:Z222"/>
    <mergeCell ref="Y212:Z212"/>
    <mergeCell ref="Y213:Z213"/>
    <mergeCell ref="Y215:Z215"/>
    <mergeCell ref="Y216:Z216"/>
    <mergeCell ref="Y217:Z217"/>
    <mergeCell ref="R217:U217"/>
    <mergeCell ref="R218:U218"/>
    <mergeCell ref="R219:U219"/>
    <mergeCell ref="R220:U220"/>
    <mergeCell ref="R221:U221"/>
    <mergeCell ref="R213:U213"/>
    <mergeCell ref="R214:U214"/>
    <mergeCell ref="Y240:Z240"/>
    <mergeCell ref="Y241:Z241"/>
    <mergeCell ref="Y206:Z206"/>
    <mergeCell ref="Y310:AA310"/>
    <mergeCell ref="R312:U312"/>
    <mergeCell ref="Y312:Z312"/>
    <mergeCell ref="Y235:Z235"/>
    <mergeCell ref="Y236:Z236"/>
    <mergeCell ref="Y237:Z237"/>
    <mergeCell ref="Y238:Z238"/>
    <mergeCell ref="Y239:Z239"/>
    <mergeCell ref="Y225:Z225"/>
    <mergeCell ref="Y234:Z234"/>
    <mergeCell ref="Y226:Z226"/>
    <mergeCell ref="Y227:Z227"/>
    <mergeCell ref="Y228:Z228"/>
    <mergeCell ref="Y229:Z229"/>
    <mergeCell ref="Y230:Z230"/>
    <mergeCell ref="Y231:Z231"/>
    <mergeCell ref="Y232:Z232"/>
    <mergeCell ref="Y218:Z218"/>
    <mergeCell ref="Y219:Z219"/>
    <mergeCell ref="Y220:Z220"/>
    <mergeCell ref="Y221:Z221"/>
    <mergeCell ref="R350:U384"/>
    <mergeCell ref="Y350:Z384"/>
    <mergeCell ref="AE313:AE347"/>
    <mergeCell ref="AE350:AE384"/>
    <mergeCell ref="R313:U347"/>
    <mergeCell ref="Y313:Z347"/>
    <mergeCell ref="AE456:AL456"/>
    <mergeCell ref="R457:U473"/>
    <mergeCell ref="Y457:Z473"/>
    <mergeCell ref="AE457:AE473"/>
    <mergeCell ref="Y454:AA454"/>
    <mergeCell ref="R456:U456"/>
    <mergeCell ref="Y456:Z456"/>
    <mergeCell ref="AL457:AL464"/>
    <mergeCell ref="AL368:AL375"/>
    <mergeCell ref="AH368:AH371"/>
    <mergeCell ref="R514:U530"/>
    <mergeCell ref="Y514:Z530"/>
    <mergeCell ref="AE514:AE530"/>
    <mergeCell ref="R495:U511"/>
    <mergeCell ref="Y495:Z511"/>
    <mergeCell ref="AE495:AE511"/>
    <mergeCell ref="R476:U492"/>
    <mergeCell ref="Y476:Z492"/>
    <mergeCell ref="AE476:AE492"/>
  </mergeCells>
  <phoneticPr fontId="3" type="noConversion"/>
  <pageMargins left="0.7" right="0.7" top="0.75" bottom="0.75" header="0.3" footer="0.3"/>
  <pageSetup paperSize="9" orientation="portrait" horizontalDpi="90" verticalDpi="9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43E51B-F70A-4384-8563-29C976BBA80C}">
  <dimension ref="A1:AN173"/>
  <sheetViews>
    <sheetView topLeftCell="F99" zoomScale="85" zoomScaleNormal="85" workbookViewId="0">
      <selection activeCell="R136" sqref="R136"/>
    </sheetView>
  </sheetViews>
  <sheetFormatPr defaultColWidth="9.1796875" defaultRowHeight="14.5" x14ac:dyDescent="0.35"/>
  <cols>
    <col min="1" max="1" width="14.453125" customWidth="1"/>
    <col min="24" max="24" width="4.81640625" customWidth="1"/>
    <col min="25" max="25" width="14.453125" customWidth="1"/>
    <col min="28" max="28" width="2.7265625" customWidth="1"/>
    <col min="30" max="30" width="2.7265625" customWidth="1"/>
    <col min="32" max="32" width="4.81640625" customWidth="1"/>
    <col min="33" max="33" width="4.26953125" customWidth="1"/>
    <col min="34" max="34" width="6.1796875" customWidth="1"/>
    <col min="35" max="35" width="1.7265625" customWidth="1"/>
    <col min="36" max="36" width="4.81640625" customWidth="1"/>
    <col min="37" max="37" width="4.26953125" customWidth="1"/>
    <col min="38" max="38" width="6.1796875" customWidth="1"/>
    <col min="39" max="39" width="1.7265625" customWidth="1"/>
  </cols>
  <sheetData>
    <row r="1" spans="1:33" x14ac:dyDescent="0.35">
      <c r="A1" s="2" t="s">
        <v>2</v>
      </c>
      <c r="B1" s="1" t="s">
        <v>4</v>
      </c>
      <c r="C1" s="1"/>
      <c r="D1" s="1"/>
      <c r="M1" s="3"/>
      <c r="N1" s="3"/>
      <c r="Z1" s="3"/>
      <c r="AA1" s="3"/>
      <c r="AB1" s="3"/>
      <c r="AC1" s="3"/>
      <c r="AD1" s="3"/>
      <c r="AE1" s="3"/>
      <c r="AF1" s="3"/>
      <c r="AG1" s="3"/>
    </row>
    <row r="2" spans="1:33" x14ac:dyDescent="0.35">
      <c r="A2" s="2" t="s">
        <v>0</v>
      </c>
      <c r="B2" s="1" t="s">
        <v>5</v>
      </c>
      <c r="C2" s="1"/>
      <c r="D2" s="1"/>
      <c r="M2" s="3"/>
      <c r="N2" s="3"/>
      <c r="Z2" s="3"/>
      <c r="AA2" s="3"/>
      <c r="AB2" s="3"/>
      <c r="AC2" s="3"/>
      <c r="AD2" s="3"/>
      <c r="AE2" s="3"/>
      <c r="AF2" s="3"/>
      <c r="AG2" s="3"/>
    </row>
    <row r="4" spans="1:33" x14ac:dyDescent="0.35">
      <c r="A4" s="2" t="s">
        <v>1</v>
      </c>
      <c r="B4" s="1" t="s">
        <v>3</v>
      </c>
      <c r="C4" s="1"/>
      <c r="D4" s="1"/>
      <c r="M4" s="5"/>
      <c r="N4" s="3"/>
      <c r="Z4" s="3"/>
      <c r="AA4" s="3"/>
      <c r="AB4" s="3"/>
      <c r="AC4" s="3"/>
      <c r="AD4" s="3"/>
      <c r="AE4" s="3"/>
      <c r="AF4" s="3"/>
      <c r="AG4" s="3"/>
    </row>
    <row r="5" spans="1:33" x14ac:dyDescent="0.35">
      <c r="B5" s="3"/>
      <c r="C5" s="3"/>
      <c r="D5" s="3"/>
      <c r="M5" s="5"/>
      <c r="N5" s="3"/>
      <c r="Z5" s="3"/>
      <c r="AA5" s="3"/>
      <c r="AB5" s="3"/>
      <c r="AC5" s="3"/>
      <c r="AD5" s="3"/>
      <c r="AE5" s="3"/>
      <c r="AF5" s="3"/>
      <c r="AG5" s="3"/>
    </row>
    <row r="6" spans="1:33" x14ac:dyDescent="0.35">
      <c r="B6" s="3"/>
      <c r="C6" s="3"/>
      <c r="D6" s="3"/>
      <c r="Z6" s="3"/>
      <c r="AA6" s="3"/>
      <c r="AB6" s="3"/>
      <c r="AC6" s="3"/>
      <c r="AD6" s="3"/>
      <c r="AE6" s="3"/>
      <c r="AF6" s="3"/>
      <c r="AG6" s="3"/>
    </row>
    <row r="7" spans="1:33" x14ac:dyDescent="0.35">
      <c r="A7" s="246" t="s">
        <v>6</v>
      </c>
      <c r="B7" s="246"/>
      <c r="Y7" s="247" t="s">
        <v>10</v>
      </c>
      <c r="Z7" s="247"/>
      <c r="AA7" s="31"/>
    </row>
    <row r="8" spans="1:33" x14ac:dyDescent="0.35">
      <c r="B8" t="s">
        <v>7</v>
      </c>
      <c r="D8" t="s">
        <v>559</v>
      </c>
      <c r="Z8" t="s">
        <v>11</v>
      </c>
      <c r="AC8" t="s">
        <v>555</v>
      </c>
    </row>
    <row r="10" spans="1:33" x14ac:dyDescent="0.35">
      <c r="B10" s="248" t="s">
        <v>8</v>
      </c>
      <c r="C10" s="248"/>
      <c r="Z10" s="249" t="s">
        <v>8</v>
      </c>
      <c r="AA10" s="249"/>
      <c r="AB10" s="249"/>
    </row>
    <row r="11" spans="1:33" x14ac:dyDescent="0.35">
      <c r="D11" s="7" t="s">
        <v>9</v>
      </c>
      <c r="AC11" s="8" t="s">
        <v>12</v>
      </c>
      <c r="AD11" s="8"/>
      <c r="AE11" s="8"/>
      <c r="AF11" s="8"/>
      <c r="AG11" s="8"/>
    </row>
    <row r="60" spans="16:16" x14ac:dyDescent="0.35">
      <c r="P60" s="4"/>
    </row>
    <row r="97" spans="18:39" x14ac:dyDescent="0.35">
      <c r="Y97" s="240" t="s">
        <v>96</v>
      </c>
      <c r="Z97" s="240"/>
      <c r="AA97" s="240"/>
      <c r="AB97" s="240"/>
      <c r="AC97" s="14">
        <f>'HW config'!J15</f>
        <v>1128</v>
      </c>
      <c r="AD97" s="6"/>
    </row>
    <row r="99" spans="18:39" ht="43.5" x14ac:dyDescent="0.35">
      <c r="R99" s="239" t="s">
        <v>34</v>
      </c>
      <c r="S99" s="239"/>
      <c r="T99" s="239"/>
      <c r="U99" s="239"/>
      <c r="V99" s="12" t="s">
        <v>13</v>
      </c>
      <c r="W99" s="13" t="s">
        <v>288</v>
      </c>
      <c r="X99" s="13" t="s">
        <v>290</v>
      </c>
      <c r="Y99" s="239" t="s">
        <v>31</v>
      </c>
      <c r="Z99" s="239"/>
      <c r="AA99" s="12"/>
      <c r="AB99" s="4"/>
      <c r="AC99" s="13" t="s">
        <v>33</v>
      </c>
      <c r="AD99" s="13"/>
      <c r="AE99" s="239" t="s">
        <v>32</v>
      </c>
      <c r="AF99" s="239"/>
      <c r="AG99" s="239"/>
      <c r="AH99" s="239"/>
      <c r="AI99" s="239"/>
      <c r="AJ99" s="239"/>
      <c r="AK99" s="239"/>
      <c r="AL99" s="239"/>
      <c r="AM99" s="12"/>
    </row>
    <row r="100" spans="18:39" ht="15" customHeight="1" x14ac:dyDescent="0.35">
      <c r="R100" s="233" t="s">
        <v>557</v>
      </c>
      <c r="S100" s="233"/>
      <c r="T100" s="233"/>
      <c r="U100" s="233"/>
      <c r="V100" s="21">
        <v>0</v>
      </c>
      <c r="W100" s="18">
        <v>8</v>
      </c>
      <c r="X100" s="22">
        <v>0</v>
      </c>
      <c r="Y100" s="233" t="s">
        <v>23</v>
      </c>
      <c r="Z100" s="233"/>
      <c r="AA100" s="6"/>
      <c r="AB100" s="6" t="s">
        <v>331</v>
      </c>
      <c r="AC100" s="6">
        <f>AC97</f>
        <v>1128</v>
      </c>
      <c r="AD100" s="6" t="s">
        <v>332</v>
      </c>
      <c r="AE100" s="6" t="s">
        <v>21</v>
      </c>
      <c r="AF100" s="6"/>
      <c r="AG100" s="63"/>
      <c r="AH100" s="265" t="s">
        <v>353</v>
      </c>
      <c r="AI100" s="64"/>
      <c r="AK100" s="50"/>
      <c r="AL100" s="241" t="s">
        <v>342</v>
      </c>
      <c r="AM100" s="51"/>
    </row>
    <row r="101" spans="18:39" x14ac:dyDescent="0.35">
      <c r="R101" s="233" t="s">
        <v>558</v>
      </c>
      <c r="S101" s="233"/>
      <c r="T101" s="233"/>
      <c r="U101" s="233"/>
      <c r="V101" s="21">
        <v>1</v>
      </c>
      <c r="W101" s="18">
        <v>9</v>
      </c>
      <c r="X101" s="22">
        <v>1</v>
      </c>
      <c r="Y101" s="233" t="s">
        <v>24</v>
      </c>
      <c r="Z101" s="233"/>
      <c r="AA101" s="6"/>
      <c r="AB101" s="6" t="s">
        <v>331</v>
      </c>
      <c r="AC101" s="6">
        <f>AC97</f>
        <v>1128</v>
      </c>
      <c r="AD101" s="6" t="s">
        <v>333</v>
      </c>
      <c r="AE101" s="6" t="s">
        <v>21</v>
      </c>
      <c r="AF101" s="6"/>
      <c r="AG101" s="65"/>
      <c r="AH101" s="266"/>
      <c r="AI101" s="66"/>
      <c r="AK101" s="52"/>
      <c r="AL101" s="242"/>
      <c r="AM101" s="53"/>
    </row>
    <row r="102" spans="18:39" x14ac:dyDescent="0.35">
      <c r="R102" s="233" t="s">
        <v>37</v>
      </c>
      <c r="S102" s="233"/>
      <c r="T102" s="233"/>
      <c r="U102" s="233"/>
      <c r="V102" s="21">
        <v>2</v>
      </c>
      <c r="W102" s="18">
        <v>10</v>
      </c>
      <c r="X102" s="22">
        <v>2</v>
      </c>
      <c r="Y102" s="233" t="s">
        <v>25</v>
      </c>
      <c r="Z102" s="233"/>
      <c r="AA102" s="6"/>
      <c r="AB102" s="6" t="s">
        <v>331</v>
      </c>
      <c r="AC102" s="6">
        <f>AC97</f>
        <v>1128</v>
      </c>
      <c r="AD102" s="6" t="s">
        <v>334</v>
      </c>
      <c r="AE102" s="6" t="s">
        <v>21</v>
      </c>
      <c r="AF102" s="6"/>
      <c r="AG102" s="65"/>
      <c r="AH102" s="266"/>
      <c r="AI102" s="66"/>
      <c r="AK102" s="52"/>
      <c r="AL102" s="242"/>
      <c r="AM102" s="53"/>
    </row>
    <row r="103" spans="18:39" x14ac:dyDescent="0.35">
      <c r="R103" s="233" t="s">
        <v>38</v>
      </c>
      <c r="S103" s="233"/>
      <c r="T103" s="233"/>
      <c r="U103" s="233"/>
      <c r="V103" s="21">
        <v>3</v>
      </c>
      <c r="W103" s="18">
        <v>11</v>
      </c>
      <c r="X103" s="22">
        <v>3</v>
      </c>
      <c r="Y103" s="233" t="s">
        <v>26</v>
      </c>
      <c r="Z103" s="233"/>
      <c r="AA103" s="6"/>
      <c r="AB103" s="6" t="s">
        <v>331</v>
      </c>
      <c r="AC103" s="6">
        <f>AC97</f>
        <v>1128</v>
      </c>
      <c r="AD103" s="6" t="s">
        <v>335</v>
      </c>
      <c r="AE103" s="6" t="s">
        <v>21</v>
      </c>
      <c r="AF103" s="6"/>
      <c r="AG103" s="65"/>
      <c r="AH103" s="266"/>
      <c r="AI103" s="66"/>
      <c r="AK103" s="52"/>
      <c r="AL103" s="242"/>
      <c r="AM103" s="53"/>
    </row>
    <row r="104" spans="18:39" x14ac:dyDescent="0.35">
      <c r="R104" s="233" t="s">
        <v>39</v>
      </c>
      <c r="S104" s="233"/>
      <c r="T104" s="233"/>
      <c r="U104" s="233"/>
      <c r="V104" s="21">
        <v>4</v>
      </c>
      <c r="W104" s="18">
        <v>12</v>
      </c>
      <c r="X104" s="22">
        <v>4</v>
      </c>
      <c r="Y104" s="233" t="s">
        <v>27</v>
      </c>
      <c r="Z104" s="233"/>
      <c r="AA104" s="6"/>
      <c r="AB104" s="6" t="s">
        <v>331</v>
      </c>
      <c r="AC104" s="6">
        <f>AC97</f>
        <v>1128</v>
      </c>
      <c r="AD104" s="6" t="s">
        <v>336</v>
      </c>
      <c r="AE104" s="6" t="s">
        <v>21</v>
      </c>
      <c r="AF104" s="6"/>
      <c r="AG104" s="67" t="s">
        <v>358</v>
      </c>
      <c r="AH104" s="62">
        <f>AC100</f>
        <v>1128</v>
      </c>
      <c r="AI104" s="68" t="s">
        <v>344</v>
      </c>
      <c r="AK104" s="52"/>
      <c r="AL104" s="242"/>
      <c r="AM104" s="53"/>
    </row>
    <row r="105" spans="18:39" x14ac:dyDescent="0.35">
      <c r="R105" s="233" t="s">
        <v>40</v>
      </c>
      <c r="S105" s="233"/>
      <c r="T105" s="233"/>
      <c r="U105" s="233"/>
      <c r="V105" s="21">
        <v>5</v>
      </c>
      <c r="W105" s="18">
        <v>13</v>
      </c>
      <c r="X105" s="22">
        <v>5</v>
      </c>
      <c r="Y105" s="233" t="s">
        <v>28</v>
      </c>
      <c r="Z105" s="233"/>
      <c r="AA105" s="6"/>
      <c r="AB105" s="6" t="s">
        <v>331</v>
      </c>
      <c r="AC105" s="6">
        <f>AC97</f>
        <v>1128</v>
      </c>
      <c r="AD105" s="6" t="s">
        <v>337</v>
      </c>
      <c r="AE105" s="6" t="s">
        <v>21</v>
      </c>
      <c r="AF105" s="6"/>
      <c r="AG105" s="65"/>
      <c r="AH105" s="61"/>
      <c r="AI105" s="66"/>
      <c r="AK105" s="52"/>
      <c r="AL105" s="242"/>
      <c r="AM105" s="53"/>
    </row>
    <row r="106" spans="18:39" x14ac:dyDescent="0.35">
      <c r="R106" s="233" t="s">
        <v>41</v>
      </c>
      <c r="S106" s="233"/>
      <c r="T106" s="233"/>
      <c r="U106" s="233"/>
      <c r="V106" s="21">
        <v>6</v>
      </c>
      <c r="W106" s="18">
        <v>14</v>
      </c>
      <c r="X106" s="22">
        <v>6</v>
      </c>
      <c r="Y106" s="233" t="s">
        <v>29</v>
      </c>
      <c r="Z106" s="233"/>
      <c r="AA106" s="6"/>
      <c r="AB106" s="6" t="s">
        <v>331</v>
      </c>
      <c r="AC106" s="6">
        <f>AC97</f>
        <v>1128</v>
      </c>
      <c r="AD106" s="6" t="s">
        <v>338</v>
      </c>
      <c r="AE106" s="6" t="s">
        <v>21</v>
      </c>
      <c r="AF106" s="6"/>
      <c r="AG106" s="65"/>
      <c r="AH106" s="61"/>
      <c r="AI106" s="66"/>
      <c r="AK106" s="52"/>
      <c r="AL106" s="242"/>
      <c r="AM106" s="53"/>
    </row>
    <row r="107" spans="18:39" x14ac:dyDescent="0.35">
      <c r="R107" s="233" t="s">
        <v>42</v>
      </c>
      <c r="S107" s="233"/>
      <c r="T107" s="233"/>
      <c r="U107" s="233"/>
      <c r="V107" s="21">
        <v>7</v>
      </c>
      <c r="W107" s="18">
        <v>15</v>
      </c>
      <c r="X107" s="22">
        <v>7</v>
      </c>
      <c r="Y107" s="233" t="s">
        <v>30</v>
      </c>
      <c r="Z107" s="233"/>
      <c r="AA107" s="6"/>
      <c r="AB107" s="6" t="s">
        <v>331</v>
      </c>
      <c r="AC107" s="6">
        <f>AC97</f>
        <v>1128</v>
      </c>
      <c r="AD107" s="6" t="s">
        <v>339</v>
      </c>
      <c r="AE107" s="6" t="s">
        <v>21</v>
      </c>
      <c r="AF107" s="6"/>
      <c r="AG107" s="69"/>
      <c r="AH107" s="70"/>
      <c r="AI107" s="71"/>
      <c r="AK107" s="52"/>
      <c r="AL107" s="242"/>
      <c r="AM107" s="53"/>
    </row>
    <row r="108" spans="18:39" x14ac:dyDescent="0.35">
      <c r="AK108" s="54" t="s">
        <v>357</v>
      </c>
      <c r="AL108" s="49">
        <f>AC100</f>
        <v>1128</v>
      </c>
      <c r="AM108" s="55" t="s">
        <v>344</v>
      </c>
    </row>
    <row r="109" spans="18:39" ht="15" customHeight="1" x14ac:dyDescent="0.35">
      <c r="R109" s="233" t="s">
        <v>35</v>
      </c>
      <c r="S109" s="233"/>
      <c r="T109" s="233"/>
      <c r="U109" s="233"/>
      <c r="V109" s="21">
        <v>0</v>
      </c>
      <c r="W109" s="18">
        <v>0</v>
      </c>
      <c r="X109" s="22">
        <v>8</v>
      </c>
      <c r="Y109" s="233" t="s">
        <v>14</v>
      </c>
      <c r="Z109" s="233"/>
      <c r="AA109" s="6"/>
      <c r="AB109" s="6" t="s">
        <v>331</v>
      </c>
      <c r="AC109" s="6">
        <f>AC97+1</f>
        <v>1129</v>
      </c>
      <c r="AD109" s="6" t="s">
        <v>332</v>
      </c>
      <c r="AE109" s="6" t="s">
        <v>21</v>
      </c>
      <c r="AF109" s="6"/>
      <c r="AG109" s="63"/>
      <c r="AH109" s="265" t="s">
        <v>353</v>
      </c>
      <c r="AI109" s="64"/>
      <c r="AK109" s="52"/>
      <c r="AL109" s="48"/>
      <c r="AM109" s="53"/>
    </row>
    <row r="110" spans="18:39" x14ac:dyDescent="0.35">
      <c r="R110" s="233" t="s">
        <v>36</v>
      </c>
      <c r="S110" s="233"/>
      <c r="T110" s="233"/>
      <c r="U110" s="233"/>
      <c r="V110" s="21">
        <v>1</v>
      </c>
      <c r="W110" s="18">
        <v>1</v>
      </c>
      <c r="X110" s="22">
        <v>9</v>
      </c>
      <c r="Y110" s="233" t="s">
        <v>15</v>
      </c>
      <c r="Z110" s="233"/>
      <c r="AA110" s="6"/>
      <c r="AB110" s="6" t="s">
        <v>331</v>
      </c>
      <c r="AC110" s="6">
        <f>AC97+1</f>
        <v>1129</v>
      </c>
      <c r="AD110" s="6" t="s">
        <v>333</v>
      </c>
      <c r="AE110" s="6" t="s">
        <v>21</v>
      </c>
      <c r="AF110" s="6"/>
      <c r="AG110" s="65"/>
      <c r="AH110" s="266"/>
      <c r="AI110" s="66"/>
      <c r="AK110" s="52"/>
      <c r="AL110" s="48"/>
      <c r="AM110" s="53"/>
    </row>
    <row r="111" spans="18:39" x14ac:dyDescent="0.35">
      <c r="R111" s="233" t="s">
        <v>395</v>
      </c>
      <c r="S111" s="233"/>
      <c r="T111" s="233"/>
      <c r="U111" s="233"/>
      <c r="V111" s="21">
        <v>2</v>
      </c>
      <c r="W111" s="18">
        <v>2</v>
      </c>
      <c r="X111" s="22">
        <v>10</v>
      </c>
      <c r="Y111" s="233" t="s">
        <v>16</v>
      </c>
      <c r="Z111" s="233"/>
      <c r="AA111" s="6"/>
      <c r="AB111" s="6" t="s">
        <v>331</v>
      </c>
      <c r="AC111" s="6">
        <f>AC97+1</f>
        <v>1129</v>
      </c>
      <c r="AD111" s="6" t="s">
        <v>334</v>
      </c>
      <c r="AE111" s="6" t="s">
        <v>21</v>
      </c>
      <c r="AF111" s="6"/>
      <c r="AG111" s="65"/>
      <c r="AH111" s="266"/>
      <c r="AI111" s="66"/>
      <c r="AK111" s="52"/>
      <c r="AL111" s="48"/>
      <c r="AM111" s="53"/>
    </row>
    <row r="112" spans="18:39" x14ac:dyDescent="0.35">
      <c r="R112" s="233" t="s">
        <v>396</v>
      </c>
      <c r="S112" s="233"/>
      <c r="T112" s="233"/>
      <c r="U112" s="233"/>
      <c r="V112" s="21">
        <v>3</v>
      </c>
      <c r="W112" s="18">
        <v>3</v>
      </c>
      <c r="X112" s="22">
        <v>11</v>
      </c>
      <c r="Y112" s="233" t="s">
        <v>17</v>
      </c>
      <c r="Z112" s="233"/>
      <c r="AA112" s="6"/>
      <c r="AB112" s="6" t="s">
        <v>331</v>
      </c>
      <c r="AC112" s="6">
        <f>AC97+1</f>
        <v>1129</v>
      </c>
      <c r="AD112" s="6" t="s">
        <v>335</v>
      </c>
      <c r="AE112" s="6" t="s">
        <v>21</v>
      </c>
      <c r="AF112" s="6"/>
      <c r="AG112" s="65"/>
      <c r="AH112" s="266"/>
      <c r="AI112" s="66"/>
      <c r="AK112" s="52"/>
      <c r="AL112" s="48"/>
      <c r="AM112" s="53"/>
    </row>
    <row r="113" spans="9:40" x14ac:dyDescent="0.35">
      <c r="R113" s="233" t="s">
        <v>397</v>
      </c>
      <c r="S113" s="233"/>
      <c r="T113" s="233"/>
      <c r="U113" s="233"/>
      <c r="V113" s="21">
        <v>4</v>
      </c>
      <c r="W113" s="18">
        <v>4</v>
      </c>
      <c r="X113" s="22">
        <v>12</v>
      </c>
      <c r="Y113" s="233" t="s">
        <v>18</v>
      </c>
      <c r="Z113" s="233"/>
      <c r="AA113" s="6"/>
      <c r="AB113" s="6" t="s">
        <v>331</v>
      </c>
      <c r="AC113" s="6">
        <f>AC97+1</f>
        <v>1129</v>
      </c>
      <c r="AD113" s="6" t="s">
        <v>336</v>
      </c>
      <c r="AE113" s="6" t="s">
        <v>21</v>
      </c>
      <c r="AF113" s="6"/>
      <c r="AG113" s="67" t="s">
        <v>358</v>
      </c>
      <c r="AH113" s="62">
        <f>AC109</f>
        <v>1129</v>
      </c>
      <c r="AI113" s="68" t="s">
        <v>344</v>
      </c>
      <c r="AK113" s="52"/>
      <c r="AL113" s="48"/>
      <c r="AM113" s="53"/>
    </row>
    <row r="114" spans="9:40" x14ac:dyDescent="0.35">
      <c r="R114" s="233" t="s">
        <v>398</v>
      </c>
      <c r="S114" s="233"/>
      <c r="T114" s="233"/>
      <c r="U114" s="233"/>
      <c r="V114" s="21">
        <v>5</v>
      </c>
      <c r="W114" s="18">
        <v>5</v>
      </c>
      <c r="X114" s="22">
        <v>13</v>
      </c>
      <c r="Y114" s="233" t="s">
        <v>19</v>
      </c>
      <c r="Z114" s="233"/>
      <c r="AA114" s="6"/>
      <c r="AB114" s="6" t="s">
        <v>331</v>
      </c>
      <c r="AC114" s="6">
        <f>AC97+1</f>
        <v>1129</v>
      </c>
      <c r="AD114" s="6" t="s">
        <v>337</v>
      </c>
      <c r="AE114" s="6" t="s">
        <v>21</v>
      </c>
      <c r="AF114" s="6"/>
      <c r="AG114" s="65"/>
      <c r="AH114" s="61"/>
      <c r="AI114" s="66"/>
      <c r="AK114" s="52"/>
      <c r="AL114" s="48"/>
      <c r="AM114" s="53"/>
    </row>
    <row r="115" spans="9:40" x14ac:dyDescent="0.35">
      <c r="R115" s="233" t="s">
        <v>399</v>
      </c>
      <c r="S115" s="233"/>
      <c r="T115" s="233"/>
      <c r="U115" s="233"/>
      <c r="V115" s="21">
        <v>6</v>
      </c>
      <c r="W115" s="18">
        <v>6</v>
      </c>
      <c r="X115" s="22">
        <v>14</v>
      </c>
      <c r="Y115" s="233" t="s">
        <v>20</v>
      </c>
      <c r="Z115" s="233"/>
      <c r="AA115" s="6"/>
      <c r="AB115" s="6" t="s">
        <v>331</v>
      </c>
      <c r="AC115" s="6">
        <f>AC97+1</f>
        <v>1129</v>
      </c>
      <c r="AD115" s="6" t="s">
        <v>338</v>
      </c>
      <c r="AE115" s="6" t="s">
        <v>21</v>
      </c>
      <c r="AF115" s="6"/>
      <c r="AG115" s="65"/>
      <c r="AH115" s="61"/>
      <c r="AI115" s="66"/>
      <c r="AK115" s="52"/>
      <c r="AL115" s="48"/>
      <c r="AM115" s="53"/>
    </row>
    <row r="116" spans="9:40" x14ac:dyDescent="0.35">
      <c r="R116" s="233" t="s">
        <v>400</v>
      </c>
      <c r="S116" s="233"/>
      <c r="T116" s="233"/>
      <c r="U116" s="233"/>
      <c r="V116" s="21">
        <v>7</v>
      </c>
      <c r="W116" s="18">
        <v>7</v>
      </c>
      <c r="X116" s="22">
        <v>15</v>
      </c>
      <c r="Y116" s="233" t="s">
        <v>22</v>
      </c>
      <c r="Z116" s="233"/>
      <c r="AA116" s="6"/>
      <c r="AB116" s="6" t="s">
        <v>331</v>
      </c>
      <c r="AC116" s="6">
        <f>AC97+1</f>
        <v>1129</v>
      </c>
      <c r="AD116" s="6" t="s">
        <v>339</v>
      </c>
      <c r="AE116" s="6" t="s">
        <v>21</v>
      </c>
      <c r="AF116" s="6"/>
      <c r="AG116" s="69"/>
      <c r="AH116" s="70"/>
      <c r="AI116" s="71"/>
      <c r="AK116" s="56"/>
      <c r="AL116" s="57"/>
      <c r="AM116" s="58"/>
    </row>
    <row r="117" spans="9:40" x14ac:dyDescent="0.35"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  <c r="AA117" s="9"/>
      <c r="AB117" s="9"/>
      <c r="AC117" s="10"/>
      <c r="AD117" s="10"/>
      <c r="AE117" s="10"/>
      <c r="AF117" s="10"/>
      <c r="AG117" s="10"/>
      <c r="AH117" s="11"/>
      <c r="AI117" s="11"/>
      <c r="AJ117" s="9"/>
      <c r="AK117" s="9"/>
      <c r="AL117" s="11"/>
      <c r="AM117" s="11"/>
      <c r="AN117" s="9"/>
    </row>
    <row r="118" spans="9:40" x14ac:dyDescent="0.35"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  <c r="AA118" s="9"/>
      <c r="AB118" s="9"/>
      <c r="AC118" s="9"/>
      <c r="AD118" s="9"/>
      <c r="AE118" s="9"/>
      <c r="AF118" s="9"/>
      <c r="AG118" s="9"/>
      <c r="AH118" s="9"/>
      <c r="AI118" s="9"/>
      <c r="AJ118" s="9"/>
      <c r="AK118" s="9"/>
      <c r="AL118" s="9"/>
      <c r="AM118" s="9"/>
      <c r="AN118" s="9"/>
    </row>
    <row r="119" spans="9:40" ht="15" customHeight="1" x14ac:dyDescent="0.35">
      <c r="R119" s="233" t="s">
        <v>289</v>
      </c>
      <c r="S119" s="233"/>
      <c r="T119" s="233"/>
      <c r="U119" s="233"/>
      <c r="V119" s="21">
        <v>0</v>
      </c>
      <c r="W119" s="18">
        <v>24</v>
      </c>
      <c r="X119" s="22">
        <v>16</v>
      </c>
      <c r="Y119" s="233" t="s">
        <v>55</v>
      </c>
      <c r="Z119" s="233"/>
      <c r="AA119" s="6"/>
      <c r="AB119" s="6" t="s">
        <v>331</v>
      </c>
      <c r="AC119" s="6">
        <f>AC97+2</f>
        <v>1130</v>
      </c>
      <c r="AD119" s="6" t="s">
        <v>332</v>
      </c>
      <c r="AE119" s="6" t="s">
        <v>21</v>
      </c>
      <c r="AG119" s="72"/>
      <c r="AH119" s="265" t="s">
        <v>353</v>
      </c>
      <c r="AI119" s="64"/>
      <c r="AK119" s="50"/>
      <c r="AL119" s="241" t="s">
        <v>351</v>
      </c>
      <c r="AM119" s="51"/>
    </row>
    <row r="120" spans="9:40" x14ac:dyDescent="0.35">
      <c r="R120" s="233" t="s">
        <v>289</v>
      </c>
      <c r="S120" s="233"/>
      <c r="T120" s="233"/>
      <c r="U120" s="233"/>
      <c r="V120" s="21">
        <v>1</v>
      </c>
      <c r="W120" s="18">
        <v>25</v>
      </c>
      <c r="X120" s="22">
        <v>17</v>
      </c>
      <c r="Y120" s="233" t="s">
        <v>56</v>
      </c>
      <c r="Z120" s="233"/>
      <c r="AA120" s="6"/>
      <c r="AB120" s="6" t="s">
        <v>331</v>
      </c>
      <c r="AC120" s="6">
        <f>AC97+2</f>
        <v>1130</v>
      </c>
      <c r="AD120" s="6" t="s">
        <v>333</v>
      </c>
      <c r="AE120" s="6" t="s">
        <v>21</v>
      </c>
      <c r="AG120" s="73"/>
      <c r="AH120" s="266"/>
      <c r="AI120" s="66"/>
      <c r="AK120" s="52"/>
      <c r="AL120" s="242"/>
      <c r="AM120" s="53"/>
    </row>
    <row r="121" spans="9:40" x14ac:dyDescent="0.35">
      <c r="R121" s="233" t="s">
        <v>289</v>
      </c>
      <c r="S121" s="233"/>
      <c r="T121" s="233"/>
      <c r="U121" s="233"/>
      <c r="V121" s="21">
        <v>2</v>
      </c>
      <c r="W121" s="18">
        <v>26</v>
      </c>
      <c r="X121" s="22">
        <v>18</v>
      </c>
      <c r="Y121" s="233" t="s">
        <v>57</v>
      </c>
      <c r="Z121" s="233"/>
      <c r="AA121" s="6"/>
      <c r="AB121" s="6" t="s">
        <v>331</v>
      </c>
      <c r="AC121" s="6">
        <f>AC97+2</f>
        <v>1130</v>
      </c>
      <c r="AD121" s="6" t="s">
        <v>334</v>
      </c>
      <c r="AE121" s="6" t="s">
        <v>21</v>
      </c>
      <c r="AG121" s="73"/>
      <c r="AH121" s="266"/>
      <c r="AI121" s="66"/>
      <c r="AK121" s="52"/>
      <c r="AL121" s="242"/>
      <c r="AM121" s="53"/>
    </row>
    <row r="122" spans="9:40" x14ac:dyDescent="0.35">
      <c r="R122" s="233" t="s">
        <v>289</v>
      </c>
      <c r="S122" s="233"/>
      <c r="T122" s="233"/>
      <c r="U122" s="233"/>
      <c r="V122" s="21">
        <v>3</v>
      </c>
      <c r="W122" s="18">
        <v>27</v>
      </c>
      <c r="X122" s="22">
        <v>19</v>
      </c>
      <c r="Y122" s="233" t="s">
        <v>58</v>
      </c>
      <c r="Z122" s="233"/>
      <c r="AA122" s="6"/>
      <c r="AB122" s="6" t="s">
        <v>331</v>
      </c>
      <c r="AC122" s="6">
        <f>AC97+2</f>
        <v>1130</v>
      </c>
      <c r="AD122" s="6" t="s">
        <v>335</v>
      </c>
      <c r="AE122" s="6" t="s">
        <v>21</v>
      </c>
      <c r="AG122" s="73"/>
      <c r="AH122" s="266"/>
      <c r="AI122" s="66"/>
      <c r="AK122" s="52"/>
      <c r="AL122" s="242"/>
      <c r="AM122" s="53"/>
    </row>
    <row r="123" spans="9:40" x14ac:dyDescent="0.35">
      <c r="R123" s="233" t="s">
        <v>289</v>
      </c>
      <c r="S123" s="233"/>
      <c r="T123" s="233"/>
      <c r="U123" s="233"/>
      <c r="V123" s="21">
        <v>4</v>
      </c>
      <c r="W123" s="18">
        <v>28</v>
      </c>
      <c r="X123" s="22">
        <v>20</v>
      </c>
      <c r="Y123" s="233" t="s">
        <v>59</v>
      </c>
      <c r="Z123" s="233"/>
      <c r="AA123" s="6"/>
      <c r="AB123" s="6" t="s">
        <v>331</v>
      </c>
      <c r="AC123" s="6">
        <f>AC97+2</f>
        <v>1130</v>
      </c>
      <c r="AD123" s="6" t="s">
        <v>336</v>
      </c>
      <c r="AE123" s="6" t="s">
        <v>21</v>
      </c>
      <c r="AG123" s="67" t="s">
        <v>358</v>
      </c>
      <c r="AH123" s="62">
        <f>AC119</f>
        <v>1130</v>
      </c>
      <c r="AI123" s="68" t="s">
        <v>344</v>
      </c>
      <c r="AK123" s="52"/>
      <c r="AL123" s="242"/>
      <c r="AM123" s="53"/>
    </row>
    <row r="124" spans="9:40" x14ac:dyDescent="0.35">
      <c r="R124" s="233" t="s">
        <v>289</v>
      </c>
      <c r="S124" s="233"/>
      <c r="T124" s="233"/>
      <c r="U124" s="233"/>
      <c r="V124" s="21">
        <v>5</v>
      </c>
      <c r="W124" s="18">
        <v>29</v>
      </c>
      <c r="X124" s="22">
        <v>21</v>
      </c>
      <c r="Y124" s="233" t="s">
        <v>60</v>
      </c>
      <c r="Z124" s="233"/>
      <c r="AA124" s="6"/>
      <c r="AB124" s="6" t="s">
        <v>331</v>
      </c>
      <c r="AC124" s="6">
        <f>AC97+2</f>
        <v>1130</v>
      </c>
      <c r="AD124" s="6" t="s">
        <v>337</v>
      </c>
      <c r="AE124" s="6" t="s">
        <v>21</v>
      </c>
      <c r="AG124" s="73"/>
      <c r="AH124" s="61"/>
      <c r="AI124" s="66"/>
      <c r="AK124" s="52"/>
      <c r="AL124" s="242"/>
      <c r="AM124" s="53"/>
    </row>
    <row r="125" spans="9:40" x14ac:dyDescent="0.35">
      <c r="R125" s="233" t="s">
        <v>289</v>
      </c>
      <c r="S125" s="233"/>
      <c r="T125" s="233"/>
      <c r="U125" s="233"/>
      <c r="V125" s="21">
        <v>6</v>
      </c>
      <c r="W125" s="18">
        <v>30</v>
      </c>
      <c r="X125" s="22">
        <v>22</v>
      </c>
      <c r="Y125" s="233" t="s">
        <v>61</v>
      </c>
      <c r="Z125" s="233"/>
      <c r="AA125" s="6"/>
      <c r="AB125" s="6" t="s">
        <v>331</v>
      </c>
      <c r="AC125" s="6">
        <f>AC97+2</f>
        <v>1130</v>
      </c>
      <c r="AD125" s="6" t="s">
        <v>338</v>
      </c>
      <c r="AE125" s="6" t="s">
        <v>21</v>
      </c>
      <c r="AG125" s="73"/>
      <c r="AH125" s="61"/>
      <c r="AI125" s="66"/>
      <c r="AK125" s="52"/>
      <c r="AL125" s="242"/>
      <c r="AM125" s="53"/>
    </row>
    <row r="126" spans="9:40" x14ac:dyDescent="0.35">
      <c r="R126" s="233" t="s">
        <v>289</v>
      </c>
      <c r="S126" s="233"/>
      <c r="T126" s="233"/>
      <c r="U126" s="233"/>
      <c r="V126" s="21">
        <v>7</v>
      </c>
      <c r="W126" s="18">
        <v>31</v>
      </c>
      <c r="X126" s="22">
        <v>23</v>
      </c>
      <c r="Y126" s="233" t="s">
        <v>62</v>
      </c>
      <c r="Z126" s="233"/>
      <c r="AA126" s="6"/>
      <c r="AB126" s="6" t="s">
        <v>331</v>
      </c>
      <c r="AC126" s="6">
        <f>AC97+2</f>
        <v>1130</v>
      </c>
      <c r="AD126" s="6" t="s">
        <v>339</v>
      </c>
      <c r="AE126" s="6" t="s">
        <v>21</v>
      </c>
      <c r="AG126" s="74"/>
      <c r="AH126" s="70"/>
      <c r="AI126" s="71"/>
      <c r="AK126" s="52"/>
      <c r="AL126" s="242"/>
      <c r="AM126" s="53"/>
    </row>
    <row r="127" spans="9:40" x14ac:dyDescent="0.35">
      <c r="AK127" s="54" t="s">
        <v>357</v>
      </c>
      <c r="AL127" s="49">
        <f>AC119</f>
        <v>1130</v>
      </c>
      <c r="AM127" s="55" t="s">
        <v>344</v>
      </c>
    </row>
    <row r="128" spans="9:40" ht="15" customHeight="1" x14ac:dyDescent="0.35">
      <c r="R128" s="233" t="s">
        <v>43</v>
      </c>
      <c r="S128" s="233"/>
      <c r="T128" s="233"/>
      <c r="U128" s="233"/>
      <c r="V128" s="21">
        <v>0</v>
      </c>
      <c r="W128" s="18">
        <v>16</v>
      </c>
      <c r="X128" s="22">
        <v>24</v>
      </c>
      <c r="Y128" s="233" t="s">
        <v>47</v>
      </c>
      <c r="Z128" s="233"/>
      <c r="AA128" s="6"/>
      <c r="AB128" s="6" t="s">
        <v>331</v>
      </c>
      <c r="AC128" s="6">
        <f>AC97+3</f>
        <v>1131</v>
      </c>
      <c r="AD128" s="6" t="s">
        <v>332</v>
      </c>
      <c r="AE128" s="6" t="s">
        <v>21</v>
      </c>
      <c r="AG128" s="72"/>
      <c r="AH128" s="265" t="s">
        <v>353</v>
      </c>
      <c r="AI128" s="64"/>
      <c r="AK128" s="52"/>
      <c r="AL128" s="48"/>
      <c r="AM128" s="53"/>
    </row>
    <row r="129" spans="9:40" x14ac:dyDescent="0.35">
      <c r="R129" s="233" t="s">
        <v>44</v>
      </c>
      <c r="S129" s="233"/>
      <c r="T129" s="233"/>
      <c r="U129" s="233"/>
      <c r="V129" s="21">
        <v>1</v>
      </c>
      <c r="W129" s="18">
        <v>17</v>
      </c>
      <c r="X129" s="22">
        <v>25</v>
      </c>
      <c r="Y129" s="233" t="s">
        <v>48</v>
      </c>
      <c r="Z129" s="233"/>
      <c r="AA129" s="6"/>
      <c r="AB129" s="6" t="s">
        <v>331</v>
      </c>
      <c r="AC129" s="6">
        <f>AC97+3</f>
        <v>1131</v>
      </c>
      <c r="AD129" s="6" t="s">
        <v>333</v>
      </c>
      <c r="AE129" s="6" t="s">
        <v>21</v>
      </c>
      <c r="AG129" s="73"/>
      <c r="AH129" s="266"/>
      <c r="AI129" s="66"/>
      <c r="AK129" s="52"/>
      <c r="AL129" s="48"/>
      <c r="AM129" s="53"/>
    </row>
    <row r="130" spans="9:40" x14ac:dyDescent="0.35">
      <c r="R130" s="233" t="s">
        <v>45</v>
      </c>
      <c r="S130" s="233"/>
      <c r="T130" s="233"/>
      <c r="U130" s="233"/>
      <c r="V130" s="21">
        <v>2</v>
      </c>
      <c r="W130" s="18">
        <v>18</v>
      </c>
      <c r="X130" s="22">
        <v>26</v>
      </c>
      <c r="Y130" s="233" t="s">
        <v>49</v>
      </c>
      <c r="Z130" s="233"/>
      <c r="AA130" s="6"/>
      <c r="AB130" s="6" t="s">
        <v>331</v>
      </c>
      <c r="AC130" s="6">
        <f>AC97+3</f>
        <v>1131</v>
      </c>
      <c r="AD130" s="6" t="s">
        <v>334</v>
      </c>
      <c r="AE130" s="6" t="s">
        <v>21</v>
      </c>
      <c r="AG130" s="73"/>
      <c r="AH130" s="266"/>
      <c r="AI130" s="66"/>
      <c r="AK130" s="52"/>
      <c r="AL130" s="48"/>
      <c r="AM130" s="53"/>
    </row>
    <row r="131" spans="9:40" x14ac:dyDescent="0.35">
      <c r="R131" s="233" t="s">
        <v>46</v>
      </c>
      <c r="S131" s="233"/>
      <c r="T131" s="233"/>
      <c r="U131" s="233"/>
      <c r="V131" s="21">
        <v>3</v>
      </c>
      <c r="W131" s="18">
        <v>19</v>
      </c>
      <c r="X131" s="22">
        <v>27</v>
      </c>
      <c r="Y131" s="233" t="s">
        <v>50</v>
      </c>
      <c r="Z131" s="233"/>
      <c r="AA131" s="6"/>
      <c r="AB131" s="6" t="s">
        <v>331</v>
      </c>
      <c r="AC131" s="6">
        <f>AC97+3</f>
        <v>1131</v>
      </c>
      <c r="AD131" s="6" t="s">
        <v>335</v>
      </c>
      <c r="AE131" s="6" t="s">
        <v>21</v>
      </c>
      <c r="AG131" s="73"/>
      <c r="AH131" s="266"/>
      <c r="AI131" s="66"/>
      <c r="AK131" s="52"/>
      <c r="AL131" s="48"/>
      <c r="AM131" s="53"/>
    </row>
    <row r="132" spans="9:40" x14ac:dyDescent="0.35">
      <c r="R132" s="233" t="s">
        <v>63</v>
      </c>
      <c r="S132" s="233"/>
      <c r="T132" s="233"/>
      <c r="U132" s="233"/>
      <c r="V132" s="21">
        <v>4</v>
      </c>
      <c r="W132" s="18">
        <v>20</v>
      </c>
      <c r="X132" s="22">
        <v>28</v>
      </c>
      <c r="Y132" s="233" t="s">
        <v>51</v>
      </c>
      <c r="Z132" s="233"/>
      <c r="AA132" s="6"/>
      <c r="AB132" s="6" t="s">
        <v>331</v>
      </c>
      <c r="AC132" s="6">
        <f>AC97+3</f>
        <v>1131</v>
      </c>
      <c r="AD132" s="6" t="s">
        <v>336</v>
      </c>
      <c r="AE132" s="6" t="s">
        <v>21</v>
      </c>
      <c r="AG132" s="67" t="s">
        <v>358</v>
      </c>
      <c r="AH132" s="62">
        <f>AC128</f>
        <v>1131</v>
      </c>
      <c r="AI132" s="68" t="s">
        <v>344</v>
      </c>
      <c r="AK132" s="52"/>
      <c r="AL132" s="48"/>
      <c r="AM132" s="53"/>
    </row>
    <row r="133" spans="9:40" x14ac:dyDescent="0.35">
      <c r="R133" s="233" t="s">
        <v>404</v>
      </c>
      <c r="S133" s="233"/>
      <c r="T133" s="233"/>
      <c r="U133" s="233"/>
      <c r="V133" s="21">
        <v>5</v>
      </c>
      <c r="W133" s="18">
        <v>21</v>
      </c>
      <c r="X133" s="22">
        <v>29</v>
      </c>
      <c r="Y133" s="233" t="s">
        <v>52</v>
      </c>
      <c r="Z133" s="233"/>
      <c r="AA133" s="6"/>
      <c r="AB133" s="6" t="s">
        <v>331</v>
      </c>
      <c r="AC133" s="6">
        <f>AC97+3</f>
        <v>1131</v>
      </c>
      <c r="AD133" s="6" t="s">
        <v>337</v>
      </c>
      <c r="AE133" s="6" t="s">
        <v>21</v>
      </c>
      <c r="AG133" s="73"/>
      <c r="AH133" s="61"/>
      <c r="AI133" s="66"/>
      <c r="AK133" s="52"/>
      <c r="AL133" s="48"/>
      <c r="AM133" s="53"/>
    </row>
    <row r="134" spans="9:40" x14ac:dyDescent="0.35">
      <c r="R134" s="233" t="s">
        <v>405</v>
      </c>
      <c r="S134" s="233"/>
      <c r="T134" s="233"/>
      <c r="U134" s="233"/>
      <c r="V134" s="21">
        <v>6</v>
      </c>
      <c r="W134" s="18">
        <v>22</v>
      </c>
      <c r="X134" s="22">
        <v>30</v>
      </c>
      <c r="Y134" s="233" t="s">
        <v>53</v>
      </c>
      <c r="Z134" s="233"/>
      <c r="AA134" s="6"/>
      <c r="AB134" s="6" t="s">
        <v>331</v>
      </c>
      <c r="AC134" s="6">
        <f>AC97+3</f>
        <v>1131</v>
      </c>
      <c r="AD134" s="6" t="s">
        <v>338</v>
      </c>
      <c r="AE134" s="6" t="s">
        <v>21</v>
      </c>
      <c r="AG134" s="73"/>
      <c r="AH134" s="61"/>
      <c r="AI134" s="66"/>
      <c r="AK134" s="52"/>
      <c r="AL134" s="48"/>
      <c r="AM134" s="53"/>
    </row>
    <row r="135" spans="9:40" x14ac:dyDescent="0.35">
      <c r="R135" s="233" t="s">
        <v>564</v>
      </c>
      <c r="S135" s="233"/>
      <c r="T135" s="233"/>
      <c r="U135" s="233"/>
      <c r="V135" s="21">
        <v>7</v>
      </c>
      <c r="W135" s="18">
        <v>23</v>
      </c>
      <c r="X135" s="22">
        <v>31</v>
      </c>
      <c r="Y135" s="233" t="s">
        <v>54</v>
      </c>
      <c r="Z135" s="233"/>
      <c r="AA135" s="6"/>
      <c r="AB135" s="6" t="s">
        <v>331</v>
      </c>
      <c r="AC135" s="6">
        <f>AC97+3</f>
        <v>1131</v>
      </c>
      <c r="AD135" s="6" t="s">
        <v>339</v>
      </c>
      <c r="AE135" s="6" t="s">
        <v>21</v>
      </c>
      <c r="AG135" s="74"/>
      <c r="AH135" s="70"/>
      <c r="AI135" s="71"/>
      <c r="AK135" s="56"/>
      <c r="AL135" s="57"/>
      <c r="AM135" s="58"/>
    </row>
    <row r="136" spans="9:40" x14ac:dyDescent="0.35"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  <c r="AA136" s="9"/>
      <c r="AB136" s="9"/>
      <c r="AC136" s="9"/>
      <c r="AD136" s="9"/>
      <c r="AE136" s="9"/>
      <c r="AF136" s="9"/>
      <c r="AG136" s="9"/>
      <c r="AH136" s="9"/>
      <c r="AI136" s="9"/>
      <c r="AJ136" s="9"/>
      <c r="AK136" s="9"/>
      <c r="AL136" s="9"/>
      <c r="AM136" s="9"/>
      <c r="AN136" s="9"/>
    </row>
    <row r="137" spans="9:40" x14ac:dyDescent="0.35"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  <c r="AA137" s="9"/>
      <c r="AB137" s="9"/>
      <c r="AC137" s="9"/>
      <c r="AD137" s="9"/>
      <c r="AE137" s="9"/>
      <c r="AF137" s="9"/>
      <c r="AG137" s="9"/>
      <c r="AH137" s="9"/>
      <c r="AI137" s="9"/>
      <c r="AJ137" s="9"/>
      <c r="AK137" s="9"/>
      <c r="AL137" s="9"/>
      <c r="AM137" s="9"/>
      <c r="AN137" s="9"/>
    </row>
    <row r="138" spans="9:40" ht="15" customHeight="1" x14ac:dyDescent="0.35">
      <c r="R138" s="233" t="s">
        <v>289</v>
      </c>
      <c r="S138" s="233"/>
      <c r="T138" s="233"/>
      <c r="U138" s="233"/>
      <c r="V138" s="21">
        <v>0</v>
      </c>
      <c r="W138" s="18">
        <v>40</v>
      </c>
      <c r="X138" s="22">
        <v>32</v>
      </c>
      <c r="Y138" s="233" t="s">
        <v>72</v>
      </c>
      <c r="Z138" s="233"/>
      <c r="AA138" s="6"/>
      <c r="AB138" s="6" t="s">
        <v>331</v>
      </c>
      <c r="AC138" s="6">
        <f>AC97+4</f>
        <v>1132</v>
      </c>
      <c r="AD138" s="6" t="s">
        <v>332</v>
      </c>
      <c r="AE138" s="6" t="s">
        <v>21</v>
      </c>
      <c r="AG138" s="72"/>
      <c r="AH138" s="265" t="s">
        <v>353</v>
      </c>
      <c r="AI138" s="64"/>
      <c r="AK138" s="50"/>
      <c r="AL138" s="241" t="s">
        <v>346</v>
      </c>
      <c r="AM138" s="51"/>
    </row>
    <row r="139" spans="9:40" x14ac:dyDescent="0.35">
      <c r="R139" s="233" t="s">
        <v>289</v>
      </c>
      <c r="S139" s="233"/>
      <c r="T139" s="233"/>
      <c r="U139" s="233"/>
      <c r="V139" s="21">
        <v>1</v>
      </c>
      <c r="W139" s="18">
        <v>41</v>
      </c>
      <c r="X139" s="22">
        <v>33</v>
      </c>
      <c r="Y139" s="233" t="s">
        <v>73</v>
      </c>
      <c r="Z139" s="233"/>
      <c r="AA139" s="6"/>
      <c r="AB139" s="6" t="s">
        <v>331</v>
      </c>
      <c r="AC139" s="6">
        <f>AC97+4</f>
        <v>1132</v>
      </c>
      <c r="AD139" s="6" t="s">
        <v>333</v>
      </c>
      <c r="AE139" s="6" t="s">
        <v>21</v>
      </c>
      <c r="AG139" s="73"/>
      <c r="AH139" s="266"/>
      <c r="AI139" s="66"/>
      <c r="AK139" s="52"/>
      <c r="AL139" s="242"/>
      <c r="AM139" s="53"/>
    </row>
    <row r="140" spans="9:40" x14ac:dyDescent="0.35">
      <c r="R140" s="233" t="s">
        <v>289</v>
      </c>
      <c r="S140" s="233"/>
      <c r="T140" s="233"/>
      <c r="U140" s="233"/>
      <c r="V140" s="21">
        <v>2</v>
      </c>
      <c r="W140" s="18">
        <v>42</v>
      </c>
      <c r="X140" s="22">
        <v>34</v>
      </c>
      <c r="Y140" s="233" t="s">
        <v>74</v>
      </c>
      <c r="Z140" s="233"/>
      <c r="AA140" s="6"/>
      <c r="AB140" s="6" t="s">
        <v>331</v>
      </c>
      <c r="AC140" s="6">
        <f>AC97+4</f>
        <v>1132</v>
      </c>
      <c r="AD140" s="6" t="s">
        <v>334</v>
      </c>
      <c r="AE140" s="6" t="s">
        <v>21</v>
      </c>
      <c r="AG140" s="73"/>
      <c r="AH140" s="266"/>
      <c r="AI140" s="66"/>
      <c r="AK140" s="52"/>
      <c r="AL140" s="242"/>
      <c r="AM140" s="53"/>
    </row>
    <row r="141" spans="9:40" x14ac:dyDescent="0.35">
      <c r="R141" s="233" t="s">
        <v>289</v>
      </c>
      <c r="S141" s="233"/>
      <c r="T141" s="233"/>
      <c r="U141" s="233"/>
      <c r="V141" s="21">
        <v>3</v>
      </c>
      <c r="W141" s="18">
        <v>43</v>
      </c>
      <c r="X141" s="22">
        <v>35</v>
      </c>
      <c r="Y141" s="233" t="s">
        <v>75</v>
      </c>
      <c r="Z141" s="233"/>
      <c r="AA141" s="6"/>
      <c r="AB141" s="6" t="s">
        <v>331</v>
      </c>
      <c r="AC141" s="6">
        <f>AC97+4</f>
        <v>1132</v>
      </c>
      <c r="AD141" s="6" t="s">
        <v>335</v>
      </c>
      <c r="AE141" s="6" t="s">
        <v>21</v>
      </c>
      <c r="AG141" s="73"/>
      <c r="AH141" s="266"/>
      <c r="AI141" s="66"/>
      <c r="AK141" s="52"/>
      <c r="AL141" s="242"/>
      <c r="AM141" s="53"/>
    </row>
    <row r="142" spans="9:40" x14ac:dyDescent="0.35">
      <c r="R142" s="233" t="s">
        <v>289</v>
      </c>
      <c r="S142" s="233"/>
      <c r="T142" s="233"/>
      <c r="U142" s="233"/>
      <c r="V142" s="21">
        <v>4</v>
      </c>
      <c r="W142" s="18">
        <v>44</v>
      </c>
      <c r="X142" s="22">
        <v>36</v>
      </c>
      <c r="Y142" s="233" t="s">
        <v>76</v>
      </c>
      <c r="Z142" s="233"/>
      <c r="AA142" s="6"/>
      <c r="AB142" s="6" t="s">
        <v>331</v>
      </c>
      <c r="AC142" s="6">
        <f>AC97+4</f>
        <v>1132</v>
      </c>
      <c r="AD142" s="6" t="s">
        <v>336</v>
      </c>
      <c r="AE142" s="6" t="s">
        <v>21</v>
      </c>
      <c r="AG142" s="67" t="s">
        <v>358</v>
      </c>
      <c r="AH142" s="59">
        <f>AC138</f>
        <v>1132</v>
      </c>
      <c r="AI142" s="68" t="s">
        <v>344</v>
      </c>
      <c r="AK142" s="52"/>
      <c r="AL142" s="242"/>
      <c r="AM142" s="53"/>
    </row>
    <row r="143" spans="9:40" x14ac:dyDescent="0.35">
      <c r="R143" s="233" t="s">
        <v>289</v>
      </c>
      <c r="S143" s="233"/>
      <c r="T143" s="233"/>
      <c r="U143" s="233"/>
      <c r="V143" s="21">
        <v>5</v>
      </c>
      <c r="W143" s="18">
        <v>45</v>
      </c>
      <c r="X143" s="22">
        <v>37</v>
      </c>
      <c r="Y143" s="233" t="s">
        <v>77</v>
      </c>
      <c r="Z143" s="233"/>
      <c r="AA143" s="6"/>
      <c r="AB143" s="6" t="s">
        <v>331</v>
      </c>
      <c r="AC143" s="6">
        <f>AC97+4</f>
        <v>1132</v>
      </c>
      <c r="AD143" s="6" t="s">
        <v>337</v>
      </c>
      <c r="AE143" s="6" t="s">
        <v>21</v>
      </c>
      <c r="AG143" s="73"/>
      <c r="AH143" s="60"/>
      <c r="AI143" s="66"/>
      <c r="AK143" s="52"/>
      <c r="AL143" s="242"/>
      <c r="AM143" s="53"/>
    </row>
    <row r="144" spans="9:40" x14ac:dyDescent="0.35">
      <c r="R144" s="233" t="s">
        <v>289</v>
      </c>
      <c r="S144" s="233"/>
      <c r="T144" s="233"/>
      <c r="U144" s="233"/>
      <c r="V144" s="21">
        <v>6</v>
      </c>
      <c r="W144" s="18">
        <v>46</v>
      </c>
      <c r="X144" s="22">
        <v>38</v>
      </c>
      <c r="Y144" s="233" t="s">
        <v>78</v>
      </c>
      <c r="Z144" s="233"/>
      <c r="AA144" s="6"/>
      <c r="AB144" s="6" t="s">
        <v>331</v>
      </c>
      <c r="AC144" s="6">
        <f>AC97+4</f>
        <v>1132</v>
      </c>
      <c r="AD144" s="6" t="s">
        <v>338</v>
      </c>
      <c r="AE144" s="6" t="s">
        <v>21</v>
      </c>
      <c r="AG144" s="73"/>
      <c r="AH144" s="60"/>
      <c r="AI144" s="66"/>
      <c r="AK144" s="52"/>
      <c r="AL144" s="242"/>
      <c r="AM144" s="53"/>
    </row>
    <row r="145" spans="9:40" x14ac:dyDescent="0.35">
      <c r="R145" s="233" t="s">
        <v>289</v>
      </c>
      <c r="S145" s="233"/>
      <c r="T145" s="233"/>
      <c r="U145" s="233"/>
      <c r="V145" s="21">
        <v>7</v>
      </c>
      <c r="W145" s="18">
        <v>47</v>
      </c>
      <c r="X145" s="22">
        <v>39</v>
      </c>
      <c r="Y145" s="233" t="s">
        <v>79</v>
      </c>
      <c r="Z145" s="233"/>
      <c r="AA145" s="6"/>
      <c r="AB145" s="6" t="s">
        <v>331</v>
      </c>
      <c r="AC145" s="6">
        <f>AC97+4</f>
        <v>1132</v>
      </c>
      <c r="AD145" s="6" t="s">
        <v>339</v>
      </c>
      <c r="AE145" s="6" t="s">
        <v>21</v>
      </c>
      <c r="AG145" s="74"/>
      <c r="AH145" s="75"/>
      <c r="AI145" s="71"/>
      <c r="AK145" s="52"/>
      <c r="AL145" s="242"/>
      <c r="AM145" s="53"/>
    </row>
    <row r="146" spans="9:40" x14ac:dyDescent="0.35">
      <c r="AK146" s="54" t="s">
        <v>357</v>
      </c>
      <c r="AL146" s="49">
        <f>AC138</f>
        <v>1132</v>
      </c>
      <c r="AM146" s="55" t="s">
        <v>344</v>
      </c>
    </row>
    <row r="147" spans="9:40" ht="15" customHeight="1" x14ac:dyDescent="0.35">
      <c r="R147" s="233" t="s">
        <v>289</v>
      </c>
      <c r="S147" s="233"/>
      <c r="T147" s="233"/>
      <c r="U147" s="233"/>
      <c r="V147" s="21">
        <v>0</v>
      </c>
      <c r="W147" s="18">
        <v>32</v>
      </c>
      <c r="X147" s="22">
        <v>40</v>
      </c>
      <c r="Y147" s="233" t="s">
        <v>64</v>
      </c>
      <c r="Z147" s="233"/>
      <c r="AA147" s="6"/>
      <c r="AB147" s="6" t="s">
        <v>331</v>
      </c>
      <c r="AC147" s="6">
        <f>AC97+5</f>
        <v>1133</v>
      </c>
      <c r="AD147" s="6" t="s">
        <v>332</v>
      </c>
      <c r="AE147" s="6" t="s">
        <v>21</v>
      </c>
      <c r="AG147" s="72"/>
      <c r="AH147" s="267" t="s">
        <v>353</v>
      </c>
      <c r="AI147" s="76"/>
      <c r="AK147" s="52"/>
      <c r="AL147" s="48"/>
      <c r="AM147" s="53"/>
    </row>
    <row r="148" spans="9:40" x14ac:dyDescent="0.35">
      <c r="R148" s="233" t="s">
        <v>289</v>
      </c>
      <c r="S148" s="233"/>
      <c r="T148" s="233"/>
      <c r="U148" s="233"/>
      <c r="V148" s="21">
        <v>1</v>
      </c>
      <c r="W148" s="18">
        <v>33</v>
      </c>
      <c r="X148" s="22">
        <v>41</v>
      </c>
      <c r="Y148" s="233" t="s">
        <v>65</v>
      </c>
      <c r="Z148" s="233"/>
      <c r="AA148" s="6"/>
      <c r="AB148" s="6" t="s">
        <v>331</v>
      </c>
      <c r="AC148" s="6">
        <f>AC97+5</f>
        <v>1133</v>
      </c>
      <c r="AD148" s="6" t="s">
        <v>333</v>
      </c>
      <c r="AE148" s="6" t="s">
        <v>21</v>
      </c>
      <c r="AG148" s="73"/>
      <c r="AH148" s="268"/>
      <c r="AI148" s="66"/>
      <c r="AK148" s="52"/>
      <c r="AL148" s="48"/>
      <c r="AM148" s="53"/>
    </row>
    <row r="149" spans="9:40" x14ac:dyDescent="0.35">
      <c r="R149" s="233" t="s">
        <v>289</v>
      </c>
      <c r="S149" s="233"/>
      <c r="T149" s="233"/>
      <c r="U149" s="233"/>
      <c r="V149" s="21">
        <v>2</v>
      </c>
      <c r="W149" s="18">
        <v>34</v>
      </c>
      <c r="X149" s="22">
        <v>42</v>
      </c>
      <c r="Y149" s="233" t="s">
        <v>66</v>
      </c>
      <c r="Z149" s="233"/>
      <c r="AA149" s="6"/>
      <c r="AB149" s="6" t="s">
        <v>331</v>
      </c>
      <c r="AC149" s="6">
        <f>AC97+5</f>
        <v>1133</v>
      </c>
      <c r="AD149" s="6" t="s">
        <v>334</v>
      </c>
      <c r="AE149" s="6" t="s">
        <v>21</v>
      </c>
      <c r="AG149" s="73"/>
      <c r="AH149" s="268"/>
      <c r="AI149" s="66"/>
      <c r="AK149" s="52"/>
      <c r="AL149" s="48"/>
      <c r="AM149" s="53"/>
    </row>
    <row r="150" spans="9:40" x14ac:dyDescent="0.35">
      <c r="R150" s="233" t="s">
        <v>289</v>
      </c>
      <c r="S150" s="233"/>
      <c r="T150" s="233"/>
      <c r="U150" s="233"/>
      <c r="V150" s="21">
        <v>3</v>
      </c>
      <c r="W150" s="18">
        <v>35</v>
      </c>
      <c r="X150" s="22">
        <v>43</v>
      </c>
      <c r="Y150" s="233" t="s">
        <v>67</v>
      </c>
      <c r="Z150" s="233"/>
      <c r="AA150" s="6"/>
      <c r="AB150" s="6" t="s">
        <v>331</v>
      </c>
      <c r="AC150" s="6">
        <f>AC97+5</f>
        <v>1133</v>
      </c>
      <c r="AD150" s="6" t="s">
        <v>335</v>
      </c>
      <c r="AE150" s="6" t="s">
        <v>21</v>
      </c>
      <c r="AG150" s="73"/>
      <c r="AH150" s="268"/>
      <c r="AI150" s="66"/>
      <c r="AK150" s="52"/>
      <c r="AL150" s="48"/>
      <c r="AM150" s="53"/>
    </row>
    <row r="151" spans="9:40" x14ac:dyDescent="0.35">
      <c r="R151" s="233" t="s">
        <v>289</v>
      </c>
      <c r="S151" s="233"/>
      <c r="T151" s="233"/>
      <c r="U151" s="233"/>
      <c r="V151" s="21">
        <v>4</v>
      </c>
      <c r="W151" s="18">
        <v>36</v>
      </c>
      <c r="X151" s="22">
        <v>44</v>
      </c>
      <c r="Y151" s="233" t="s">
        <v>68</v>
      </c>
      <c r="Z151" s="233"/>
      <c r="AA151" s="6"/>
      <c r="AB151" s="6" t="s">
        <v>331</v>
      </c>
      <c r="AC151" s="6">
        <f>AC97+5</f>
        <v>1133</v>
      </c>
      <c r="AD151" s="6" t="s">
        <v>336</v>
      </c>
      <c r="AE151" s="6" t="s">
        <v>21</v>
      </c>
      <c r="AG151" s="67" t="s">
        <v>358</v>
      </c>
      <c r="AH151" s="62">
        <f>AC147</f>
        <v>1133</v>
      </c>
      <c r="AI151" s="68" t="s">
        <v>344</v>
      </c>
      <c r="AK151" s="52"/>
      <c r="AL151" s="48"/>
      <c r="AM151" s="53"/>
    </row>
    <row r="152" spans="9:40" x14ac:dyDescent="0.35">
      <c r="R152" s="233" t="s">
        <v>289</v>
      </c>
      <c r="S152" s="233"/>
      <c r="T152" s="233"/>
      <c r="U152" s="233"/>
      <c r="V152" s="21">
        <v>5</v>
      </c>
      <c r="W152" s="18">
        <v>37</v>
      </c>
      <c r="X152" s="22">
        <v>45</v>
      </c>
      <c r="Y152" s="233" t="s">
        <v>69</v>
      </c>
      <c r="Z152" s="233"/>
      <c r="AA152" s="6"/>
      <c r="AB152" s="6" t="s">
        <v>331</v>
      </c>
      <c r="AC152" s="6">
        <f>AC97+5</f>
        <v>1133</v>
      </c>
      <c r="AD152" s="6" t="s">
        <v>337</v>
      </c>
      <c r="AE152" s="6" t="s">
        <v>21</v>
      </c>
      <c r="AG152" s="73"/>
      <c r="AH152" s="61"/>
      <c r="AI152" s="66"/>
      <c r="AK152" s="52"/>
      <c r="AL152" s="48"/>
      <c r="AM152" s="53"/>
    </row>
    <row r="153" spans="9:40" x14ac:dyDescent="0.35">
      <c r="R153" s="233" t="s">
        <v>289</v>
      </c>
      <c r="S153" s="233"/>
      <c r="T153" s="233"/>
      <c r="U153" s="233"/>
      <c r="V153" s="21">
        <v>6</v>
      </c>
      <c r="W153" s="18">
        <v>38</v>
      </c>
      <c r="X153" s="22">
        <v>46</v>
      </c>
      <c r="Y153" s="233" t="s">
        <v>70</v>
      </c>
      <c r="Z153" s="233"/>
      <c r="AA153" s="6"/>
      <c r="AB153" s="6" t="s">
        <v>331</v>
      </c>
      <c r="AC153" s="6">
        <f>AC97+5</f>
        <v>1133</v>
      </c>
      <c r="AD153" s="6" t="s">
        <v>338</v>
      </c>
      <c r="AE153" s="6" t="s">
        <v>21</v>
      </c>
      <c r="AG153" s="73"/>
      <c r="AH153" s="61"/>
      <c r="AI153" s="66"/>
      <c r="AK153" s="52"/>
      <c r="AL153" s="48"/>
      <c r="AM153" s="53"/>
    </row>
    <row r="154" spans="9:40" x14ac:dyDescent="0.35">
      <c r="R154" s="233" t="s">
        <v>289</v>
      </c>
      <c r="S154" s="233"/>
      <c r="T154" s="233"/>
      <c r="U154" s="233"/>
      <c r="V154" s="21">
        <v>7</v>
      </c>
      <c r="W154" s="18">
        <v>39</v>
      </c>
      <c r="X154" s="22">
        <v>47</v>
      </c>
      <c r="Y154" s="233" t="s">
        <v>71</v>
      </c>
      <c r="Z154" s="233"/>
      <c r="AA154" s="6"/>
      <c r="AB154" s="6" t="s">
        <v>331</v>
      </c>
      <c r="AC154" s="6">
        <f>AC97+5</f>
        <v>1133</v>
      </c>
      <c r="AD154" s="6" t="s">
        <v>339</v>
      </c>
      <c r="AE154" s="6" t="s">
        <v>21</v>
      </c>
      <c r="AG154" s="74"/>
      <c r="AH154" s="70"/>
      <c r="AI154" s="71"/>
      <c r="AK154" s="56"/>
      <c r="AL154" s="57"/>
      <c r="AM154" s="58"/>
    </row>
    <row r="155" spans="9:40" x14ac:dyDescent="0.35"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  <c r="AA155" s="9"/>
      <c r="AB155" s="9"/>
      <c r="AC155" s="9"/>
      <c r="AD155" s="9"/>
      <c r="AE155" s="9"/>
      <c r="AF155" s="9"/>
      <c r="AG155" s="9"/>
      <c r="AH155" s="9"/>
      <c r="AI155" s="9"/>
      <c r="AJ155" s="9"/>
      <c r="AK155" s="9"/>
      <c r="AL155" s="9"/>
      <c r="AM155" s="9"/>
      <c r="AN155" s="9"/>
    </row>
    <row r="156" spans="9:40" x14ac:dyDescent="0.35"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  <c r="AA156" s="9"/>
      <c r="AB156" s="9"/>
      <c r="AC156" s="9"/>
      <c r="AD156" s="9"/>
      <c r="AE156" s="9"/>
      <c r="AF156" s="9"/>
      <c r="AG156" s="9"/>
      <c r="AH156" s="9"/>
      <c r="AI156" s="9"/>
      <c r="AJ156" s="9"/>
      <c r="AK156" s="9"/>
      <c r="AL156" s="9"/>
      <c r="AM156" s="9"/>
      <c r="AN156" s="9"/>
    </row>
    <row r="157" spans="9:40" ht="15" customHeight="1" x14ac:dyDescent="0.35">
      <c r="R157" s="233" t="s">
        <v>289</v>
      </c>
      <c r="S157" s="233"/>
      <c r="T157" s="233"/>
      <c r="U157" s="233"/>
      <c r="V157" s="21">
        <v>0</v>
      </c>
      <c r="W157" s="18">
        <v>56</v>
      </c>
      <c r="X157" s="22">
        <v>48</v>
      </c>
      <c r="Y157" s="233" t="s">
        <v>88</v>
      </c>
      <c r="Z157" s="233"/>
      <c r="AA157" s="6"/>
      <c r="AB157" s="6" t="s">
        <v>331</v>
      </c>
      <c r="AC157" s="6">
        <f>AC97+6</f>
        <v>1134</v>
      </c>
      <c r="AD157" s="6" t="s">
        <v>332</v>
      </c>
      <c r="AE157" s="6" t="s">
        <v>21</v>
      </c>
      <c r="AG157" s="72"/>
      <c r="AH157" s="265" t="s">
        <v>353</v>
      </c>
      <c r="AI157" s="64"/>
      <c r="AK157" s="50"/>
      <c r="AL157" s="241" t="s">
        <v>348</v>
      </c>
      <c r="AM157" s="51"/>
    </row>
    <row r="158" spans="9:40" x14ac:dyDescent="0.35">
      <c r="R158" s="233" t="s">
        <v>289</v>
      </c>
      <c r="S158" s="233"/>
      <c r="T158" s="233"/>
      <c r="U158" s="233"/>
      <c r="V158" s="21">
        <v>1</v>
      </c>
      <c r="W158" s="18">
        <v>57</v>
      </c>
      <c r="X158" s="22">
        <v>49</v>
      </c>
      <c r="Y158" s="233" t="s">
        <v>89</v>
      </c>
      <c r="Z158" s="233"/>
      <c r="AA158" s="6"/>
      <c r="AB158" s="6" t="s">
        <v>331</v>
      </c>
      <c r="AC158" s="6">
        <f>AC97+6</f>
        <v>1134</v>
      </c>
      <c r="AD158" s="6" t="s">
        <v>333</v>
      </c>
      <c r="AE158" s="6" t="s">
        <v>21</v>
      </c>
      <c r="AG158" s="73"/>
      <c r="AH158" s="266"/>
      <c r="AI158" s="66"/>
      <c r="AK158" s="52"/>
      <c r="AL158" s="242"/>
      <c r="AM158" s="53"/>
    </row>
    <row r="159" spans="9:40" x14ac:dyDescent="0.35">
      <c r="R159" s="233" t="s">
        <v>289</v>
      </c>
      <c r="S159" s="233"/>
      <c r="T159" s="233"/>
      <c r="U159" s="233"/>
      <c r="V159" s="21">
        <v>2</v>
      </c>
      <c r="W159" s="18">
        <v>58</v>
      </c>
      <c r="X159" s="22">
        <v>50</v>
      </c>
      <c r="Y159" s="233" t="s">
        <v>90</v>
      </c>
      <c r="Z159" s="233"/>
      <c r="AA159" s="6"/>
      <c r="AB159" s="6" t="s">
        <v>331</v>
      </c>
      <c r="AC159" s="6">
        <f>AC97+6</f>
        <v>1134</v>
      </c>
      <c r="AD159" s="6" t="s">
        <v>334</v>
      </c>
      <c r="AE159" s="6" t="s">
        <v>21</v>
      </c>
      <c r="AG159" s="73"/>
      <c r="AH159" s="266"/>
      <c r="AI159" s="66"/>
      <c r="AK159" s="52"/>
      <c r="AL159" s="242"/>
      <c r="AM159" s="53"/>
    </row>
    <row r="160" spans="9:40" x14ac:dyDescent="0.35">
      <c r="R160" s="233" t="s">
        <v>289</v>
      </c>
      <c r="S160" s="233"/>
      <c r="T160" s="233"/>
      <c r="U160" s="233"/>
      <c r="V160" s="21">
        <v>3</v>
      </c>
      <c r="W160" s="18">
        <v>59</v>
      </c>
      <c r="X160" s="22">
        <v>51</v>
      </c>
      <c r="Y160" s="233" t="s">
        <v>91</v>
      </c>
      <c r="Z160" s="233"/>
      <c r="AA160" s="6"/>
      <c r="AB160" s="6" t="s">
        <v>331</v>
      </c>
      <c r="AC160" s="6">
        <f>AC97+6</f>
        <v>1134</v>
      </c>
      <c r="AD160" s="6" t="s">
        <v>335</v>
      </c>
      <c r="AE160" s="6" t="s">
        <v>21</v>
      </c>
      <c r="AG160" s="73"/>
      <c r="AH160" s="266"/>
      <c r="AI160" s="66"/>
      <c r="AK160" s="52"/>
      <c r="AL160" s="242"/>
      <c r="AM160" s="53"/>
    </row>
    <row r="161" spans="18:39" x14ac:dyDescent="0.35">
      <c r="R161" s="233" t="s">
        <v>289</v>
      </c>
      <c r="S161" s="233"/>
      <c r="T161" s="233"/>
      <c r="U161" s="233"/>
      <c r="V161" s="21">
        <v>4</v>
      </c>
      <c r="W161" s="18">
        <v>60</v>
      </c>
      <c r="X161" s="22">
        <v>52</v>
      </c>
      <c r="Y161" s="233" t="s">
        <v>92</v>
      </c>
      <c r="Z161" s="233"/>
      <c r="AA161" s="6"/>
      <c r="AB161" s="6" t="s">
        <v>331</v>
      </c>
      <c r="AC161" s="6">
        <f>AC97+6</f>
        <v>1134</v>
      </c>
      <c r="AD161" s="6" t="s">
        <v>336</v>
      </c>
      <c r="AE161" s="6" t="s">
        <v>21</v>
      </c>
      <c r="AG161" s="67" t="s">
        <v>358</v>
      </c>
      <c r="AH161" s="62">
        <f>AC157</f>
        <v>1134</v>
      </c>
      <c r="AI161" s="68" t="s">
        <v>344</v>
      </c>
      <c r="AK161" s="52"/>
      <c r="AL161" s="242"/>
      <c r="AM161" s="53"/>
    </row>
    <row r="162" spans="18:39" x14ac:dyDescent="0.35">
      <c r="R162" s="233" t="s">
        <v>289</v>
      </c>
      <c r="S162" s="233"/>
      <c r="T162" s="233"/>
      <c r="U162" s="233"/>
      <c r="V162" s="21">
        <v>5</v>
      </c>
      <c r="W162" s="18">
        <v>61</v>
      </c>
      <c r="X162" s="22">
        <v>53</v>
      </c>
      <c r="Y162" s="233" t="s">
        <v>93</v>
      </c>
      <c r="Z162" s="233"/>
      <c r="AA162" s="6"/>
      <c r="AB162" s="6" t="s">
        <v>331</v>
      </c>
      <c r="AC162" s="6">
        <f>AC97+6</f>
        <v>1134</v>
      </c>
      <c r="AD162" s="6" t="s">
        <v>337</v>
      </c>
      <c r="AE162" s="6" t="s">
        <v>21</v>
      </c>
      <c r="AG162" s="73"/>
      <c r="AH162" s="61"/>
      <c r="AI162" s="66"/>
      <c r="AK162" s="52"/>
      <c r="AL162" s="242"/>
      <c r="AM162" s="53"/>
    </row>
    <row r="163" spans="18:39" x14ac:dyDescent="0.35">
      <c r="R163" s="233" t="s">
        <v>289</v>
      </c>
      <c r="S163" s="233"/>
      <c r="T163" s="233"/>
      <c r="U163" s="233"/>
      <c r="V163" s="21">
        <v>6</v>
      </c>
      <c r="W163" s="18">
        <v>62</v>
      </c>
      <c r="X163" s="22">
        <v>54</v>
      </c>
      <c r="Y163" s="233" t="s">
        <v>94</v>
      </c>
      <c r="Z163" s="233"/>
      <c r="AA163" s="6"/>
      <c r="AB163" s="6" t="s">
        <v>331</v>
      </c>
      <c r="AC163" s="6">
        <f>AC97+6</f>
        <v>1134</v>
      </c>
      <c r="AD163" s="6" t="s">
        <v>338</v>
      </c>
      <c r="AE163" s="6" t="s">
        <v>21</v>
      </c>
      <c r="AG163" s="73"/>
      <c r="AH163" s="61"/>
      <c r="AI163" s="66"/>
      <c r="AK163" s="52"/>
      <c r="AL163" s="242"/>
      <c r="AM163" s="53"/>
    </row>
    <row r="164" spans="18:39" x14ac:dyDescent="0.35">
      <c r="R164" s="233" t="s">
        <v>289</v>
      </c>
      <c r="S164" s="233"/>
      <c r="T164" s="233"/>
      <c r="U164" s="233"/>
      <c r="V164" s="21">
        <v>7</v>
      </c>
      <c r="W164" s="18">
        <v>63</v>
      </c>
      <c r="X164" s="22">
        <v>55</v>
      </c>
      <c r="Y164" s="233" t="s">
        <v>95</v>
      </c>
      <c r="Z164" s="233"/>
      <c r="AA164" s="6"/>
      <c r="AB164" s="6" t="s">
        <v>331</v>
      </c>
      <c r="AC164" s="6">
        <f>AC97+6</f>
        <v>1134</v>
      </c>
      <c r="AD164" s="6" t="s">
        <v>339</v>
      </c>
      <c r="AE164" s="6" t="s">
        <v>21</v>
      </c>
      <c r="AG164" s="74"/>
      <c r="AH164" s="70"/>
      <c r="AI164" s="71"/>
      <c r="AK164" s="52"/>
      <c r="AL164" s="242"/>
      <c r="AM164" s="53"/>
    </row>
    <row r="165" spans="18:39" x14ac:dyDescent="0.35">
      <c r="AK165" s="54" t="s">
        <v>357</v>
      </c>
      <c r="AL165" s="49">
        <f>AC157</f>
        <v>1134</v>
      </c>
      <c r="AM165" s="55" t="s">
        <v>344</v>
      </c>
    </row>
    <row r="166" spans="18:39" ht="15" customHeight="1" x14ac:dyDescent="0.35">
      <c r="R166" s="233" t="s">
        <v>289</v>
      </c>
      <c r="S166" s="233"/>
      <c r="T166" s="233"/>
      <c r="U166" s="233"/>
      <c r="V166" s="21">
        <v>0</v>
      </c>
      <c r="W166" s="18">
        <v>48</v>
      </c>
      <c r="X166" s="22">
        <v>56</v>
      </c>
      <c r="Y166" s="233" t="s">
        <v>80</v>
      </c>
      <c r="Z166" s="233"/>
      <c r="AA166" s="6"/>
      <c r="AB166" s="6" t="s">
        <v>331</v>
      </c>
      <c r="AC166" s="6">
        <f>AC97+7</f>
        <v>1135</v>
      </c>
      <c r="AD166" s="6" t="s">
        <v>332</v>
      </c>
      <c r="AE166" s="6" t="s">
        <v>21</v>
      </c>
      <c r="AG166" s="72"/>
      <c r="AH166" s="265" t="s">
        <v>353</v>
      </c>
      <c r="AI166" s="64"/>
      <c r="AK166" s="52"/>
      <c r="AL166" s="48"/>
      <c r="AM166" s="53"/>
    </row>
    <row r="167" spans="18:39" x14ac:dyDescent="0.35">
      <c r="R167" s="233" t="s">
        <v>289</v>
      </c>
      <c r="S167" s="233"/>
      <c r="T167" s="233"/>
      <c r="U167" s="233"/>
      <c r="V167" s="21">
        <v>1</v>
      </c>
      <c r="W167" s="18">
        <v>49</v>
      </c>
      <c r="X167" s="22">
        <v>57</v>
      </c>
      <c r="Y167" s="233" t="s">
        <v>81</v>
      </c>
      <c r="Z167" s="233"/>
      <c r="AA167" s="6"/>
      <c r="AB167" s="6" t="s">
        <v>331</v>
      </c>
      <c r="AC167" s="6">
        <f>AC97+7</f>
        <v>1135</v>
      </c>
      <c r="AD167" s="6" t="s">
        <v>333</v>
      </c>
      <c r="AE167" s="6" t="s">
        <v>21</v>
      </c>
      <c r="AG167" s="73"/>
      <c r="AH167" s="266"/>
      <c r="AI167" s="66"/>
      <c r="AK167" s="52"/>
      <c r="AL167" s="48"/>
      <c r="AM167" s="53"/>
    </row>
    <row r="168" spans="18:39" x14ac:dyDescent="0.35">
      <c r="R168" s="233" t="s">
        <v>289</v>
      </c>
      <c r="S168" s="233"/>
      <c r="T168" s="233"/>
      <c r="U168" s="233"/>
      <c r="V168" s="21">
        <v>2</v>
      </c>
      <c r="W168" s="18">
        <v>50</v>
      </c>
      <c r="X168" s="22">
        <v>58</v>
      </c>
      <c r="Y168" s="233" t="s">
        <v>82</v>
      </c>
      <c r="Z168" s="233"/>
      <c r="AA168" s="6"/>
      <c r="AB168" s="6" t="s">
        <v>331</v>
      </c>
      <c r="AC168" s="6">
        <f>AC97+7</f>
        <v>1135</v>
      </c>
      <c r="AD168" s="6" t="s">
        <v>334</v>
      </c>
      <c r="AE168" s="6" t="s">
        <v>21</v>
      </c>
      <c r="AG168" s="73"/>
      <c r="AH168" s="266"/>
      <c r="AI168" s="66"/>
      <c r="AK168" s="52"/>
      <c r="AL168" s="48"/>
      <c r="AM168" s="53"/>
    </row>
    <row r="169" spans="18:39" x14ac:dyDescent="0.35">
      <c r="R169" s="233" t="s">
        <v>289</v>
      </c>
      <c r="S169" s="233"/>
      <c r="T169" s="233"/>
      <c r="U169" s="233"/>
      <c r="V169" s="21">
        <v>3</v>
      </c>
      <c r="W169" s="18">
        <v>51</v>
      </c>
      <c r="X169" s="22">
        <v>59</v>
      </c>
      <c r="Y169" s="233" t="s">
        <v>83</v>
      </c>
      <c r="Z169" s="233"/>
      <c r="AA169" s="6"/>
      <c r="AB169" s="6" t="s">
        <v>331</v>
      </c>
      <c r="AC169" s="6">
        <f>AC97+7</f>
        <v>1135</v>
      </c>
      <c r="AD169" s="6" t="s">
        <v>335</v>
      </c>
      <c r="AE169" s="6" t="s">
        <v>21</v>
      </c>
      <c r="AG169" s="73"/>
      <c r="AH169" s="266"/>
      <c r="AI169" s="66"/>
      <c r="AK169" s="52"/>
      <c r="AL169" s="48"/>
      <c r="AM169" s="53"/>
    </row>
    <row r="170" spans="18:39" x14ac:dyDescent="0.35">
      <c r="R170" s="233" t="s">
        <v>289</v>
      </c>
      <c r="S170" s="233"/>
      <c r="T170" s="233"/>
      <c r="U170" s="233"/>
      <c r="V170" s="21">
        <v>4</v>
      </c>
      <c r="W170" s="18">
        <v>52</v>
      </c>
      <c r="X170" s="22">
        <v>60</v>
      </c>
      <c r="Y170" s="233" t="s">
        <v>84</v>
      </c>
      <c r="Z170" s="233"/>
      <c r="AA170" s="6"/>
      <c r="AB170" s="6" t="s">
        <v>331</v>
      </c>
      <c r="AC170" s="6">
        <f>AC97+7</f>
        <v>1135</v>
      </c>
      <c r="AD170" s="6" t="s">
        <v>336</v>
      </c>
      <c r="AE170" s="6" t="s">
        <v>21</v>
      </c>
      <c r="AG170" s="67" t="s">
        <v>358</v>
      </c>
      <c r="AH170" s="62">
        <f>AC166</f>
        <v>1135</v>
      </c>
      <c r="AI170" s="68" t="s">
        <v>344</v>
      </c>
      <c r="AK170" s="52"/>
      <c r="AL170" s="48"/>
      <c r="AM170" s="53"/>
    </row>
    <row r="171" spans="18:39" x14ac:dyDescent="0.35">
      <c r="R171" s="233" t="s">
        <v>289</v>
      </c>
      <c r="S171" s="233"/>
      <c r="T171" s="233"/>
      <c r="U171" s="233"/>
      <c r="V171" s="21">
        <v>5</v>
      </c>
      <c r="W171" s="18">
        <v>53</v>
      </c>
      <c r="X171" s="22">
        <v>61</v>
      </c>
      <c r="Y171" s="233" t="s">
        <v>85</v>
      </c>
      <c r="Z171" s="233"/>
      <c r="AA171" s="6"/>
      <c r="AB171" s="6" t="s">
        <v>331</v>
      </c>
      <c r="AC171" s="6">
        <f>AC97+7</f>
        <v>1135</v>
      </c>
      <c r="AD171" s="6" t="s">
        <v>337</v>
      </c>
      <c r="AE171" s="6" t="s">
        <v>21</v>
      </c>
      <c r="AG171" s="73"/>
      <c r="AH171" s="61"/>
      <c r="AI171" s="66"/>
      <c r="AK171" s="52"/>
      <c r="AL171" s="48"/>
      <c r="AM171" s="53"/>
    </row>
    <row r="172" spans="18:39" x14ac:dyDescent="0.35">
      <c r="R172" s="233" t="s">
        <v>289</v>
      </c>
      <c r="S172" s="233"/>
      <c r="T172" s="233"/>
      <c r="U172" s="233"/>
      <c r="V172" s="21">
        <v>6</v>
      </c>
      <c r="W172" s="18">
        <v>54</v>
      </c>
      <c r="X172" s="22">
        <v>62</v>
      </c>
      <c r="Y172" s="233" t="s">
        <v>86</v>
      </c>
      <c r="Z172" s="233"/>
      <c r="AA172" s="6"/>
      <c r="AB172" s="6" t="s">
        <v>331</v>
      </c>
      <c r="AC172" s="6">
        <f>AC97+7</f>
        <v>1135</v>
      </c>
      <c r="AD172" s="6" t="s">
        <v>338</v>
      </c>
      <c r="AE172" s="6" t="s">
        <v>21</v>
      </c>
      <c r="AG172" s="73"/>
      <c r="AH172" s="61"/>
      <c r="AI172" s="66"/>
      <c r="AK172" s="52"/>
      <c r="AL172" s="48"/>
      <c r="AM172" s="53"/>
    </row>
    <row r="173" spans="18:39" x14ac:dyDescent="0.35">
      <c r="R173" s="233" t="s">
        <v>289</v>
      </c>
      <c r="S173" s="233"/>
      <c r="T173" s="233"/>
      <c r="U173" s="233"/>
      <c r="V173" s="21">
        <v>7</v>
      </c>
      <c r="W173" s="18">
        <v>55</v>
      </c>
      <c r="X173" s="22">
        <v>63</v>
      </c>
      <c r="Y173" s="233" t="s">
        <v>87</v>
      </c>
      <c r="Z173" s="233"/>
      <c r="AA173" s="6"/>
      <c r="AB173" s="6" t="s">
        <v>331</v>
      </c>
      <c r="AC173" s="6">
        <f>AC97+7</f>
        <v>1135</v>
      </c>
      <c r="AD173" s="6" t="s">
        <v>339</v>
      </c>
      <c r="AE173" s="6" t="s">
        <v>21</v>
      </c>
      <c r="AG173" s="74"/>
      <c r="AH173" s="70"/>
      <c r="AI173" s="71"/>
      <c r="AK173" s="56"/>
      <c r="AL173" s="57"/>
      <c r="AM173" s="58"/>
    </row>
  </sheetData>
  <mergeCells count="148">
    <mergeCell ref="Y159:Z159"/>
    <mergeCell ref="Y160:Z160"/>
    <mergeCell ref="Y161:Z161"/>
    <mergeCell ref="Y150:Z150"/>
    <mergeCell ref="Y151:Z151"/>
    <mergeCell ref="Y152:Z152"/>
    <mergeCell ref="Y153:Z153"/>
    <mergeCell ref="Y154:Z154"/>
    <mergeCell ref="Y173:Z173"/>
    <mergeCell ref="Y168:Z168"/>
    <mergeCell ref="Y169:Z169"/>
    <mergeCell ref="Y170:Z170"/>
    <mergeCell ref="Y171:Z171"/>
    <mergeCell ref="Y172:Z172"/>
    <mergeCell ref="Y162:Z162"/>
    <mergeCell ref="Y163:Z163"/>
    <mergeCell ref="Y164:Z164"/>
    <mergeCell ref="Y166:Z166"/>
    <mergeCell ref="Y167:Z167"/>
    <mergeCell ref="Y148:Z148"/>
    <mergeCell ref="Y149:Z149"/>
    <mergeCell ref="Y139:Z139"/>
    <mergeCell ref="Y140:Z140"/>
    <mergeCell ref="Y141:Z141"/>
    <mergeCell ref="Y142:Z142"/>
    <mergeCell ref="Y143:Z143"/>
    <mergeCell ref="Y157:Z157"/>
    <mergeCell ref="Y158:Z158"/>
    <mergeCell ref="Y147:Z147"/>
    <mergeCell ref="Y144:Z144"/>
    <mergeCell ref="Y145:Z145"/>
    <mergeCell ref="A7:B7"/>
    <mergeCell ref="B10:C10"/>
    <mergeCell ref="Y7:Z7"/>
    <mergeCell ref="Z10:AB10"/>
    <mergeCell ref="Y138:Z138"/>
    <mergeCell ref="Y105:Z105"/>
    <mergeCell ref="Y106:Z106"/>
    <mergeCell ref="Y107:Z107"/>
    <mergeCell ref="Y109:Z109"/>
    <mergeCell ref="Y110:Z110"/>
    <mergeCell ref="Y111:Z111"/>
    <mergeCell ref="Y112:Z112"/>
    <mergeCell ref="Y113:Z113"/>
    <mergeCell ref="Y114:Z114"/>
    <mergeCell ref="Y115:Z115"/>
    <mergeCell ref="Y121:Z121"/>
    <mergeCell ref="Y122:Z122"/>
    <mergeCell ref="R119:U119"/>
    <mergeCell ref="R120:U120"/>
    <mergeCell ref="R121:U121"/>
    <mergeCell ref="R122:U122"/>
    <mergeCell ref="R123:U123"/>
    <mergeCell ref="R124:U124"/>
    <mergeCell ref="R125:U125"/>
    <mergeCell ref="AE99:AL99"/>
    <mergeCell ref="R99:U99"/>
    <mergeCell ref="R100:U100"/>
    <mergeCell ref="R101:U101"/>
    <mergeCell ref="Y116:Z116"/>
    <mergeCell ref="Y100:Z100"/>
    <mergeCell ref="Y101:Z101"/>
    <mergeCell ref="Y102:Z102"/>
    <mergeCell ref="Y103:Z103"/>
    <mergeCell ref="Y104:Z104"/>
    <mergeCell ref="R102:U102"/>
    <mergeCell ref="R103:U103"/>
    <mergeCell ref="R104:U104"/>
    <mergeCell ref="R105:U105"/>
    <mergeCell ref="R106:U106"/>
    <mergeCell ref="R107:U107"/>
    <mergeCell ref="Y97:AB97"/>
    <mergeCell ref="Y123:Z123"/>
    <mergeCell ref="Y124:Z124"/>
    <mergeCell ref="Y125:Z125"/>
    <mergeCell ref="Y119:Z119"/>
    <mergeCell ref="Y120:Z120"/>
    <mergeCell ref="Y99:Z99"/>
    <mergeCell ref="Y135:Z135"/>
    <mergeCell ref="R132:U132"/>
    <mergeCell ref="R133:U133"/>
    <mergeCell ref="R134:U134"/>
    <mergeCell ref="R126:U126"/>
    <mergeCell ref="R135:U135"/>
    <mergeCell ref="Y129:Z129"/>
    <mergeCell ref="Y130:Z130"/>
    <mergeCell ref="Y131:Z131"/>
    <mergeCell ref="Y132:Z132"/>
    <mergeCell ref="Y133:Z133"/>
    <mergeCell ref="Y126:Z126"/>
    <mergeCell ref="Y128:Z128"/>
    <mergeCell ref="Y134:Z134"/>
    <mergeCell ref="R128:U128"/>
    <mergeCell ref="R129:U129"/>
    <mergeCell ref="R130:U130"/>
    <mergeCell ref="R131:U131"/>
    <mergeCell ref="R148:U148"/>
    <mergeCell ref="R149:U149"/>
    <mergeCell ref="R150:U150"/>
    <mergeCell ref="R151:U151"/>
    <mergeCell ref="R152:U152"/>
    <mergeCell ref="R153:U153"/>
    <mergeCell ref="R154:U154"/>
    <mergeCell ref="R109:U109"/>
    <mergeCell ref="R110:U110"/>
    <mergeCell ref="R111:U111"/>
    <mergeCell ref="R112:U112"/>
    <mergeCell ref="R113:U113"/>
    <mergeCell ref="R114:U114"/>
    <mergeCell ref="R115:U115"/>
    <mergeCell ref="R116:U116"/>
    <mergeCell ref="R138:U138"/>
    <mergeCell ref="R139:U139"/>
    <mergeCell ref="R140:U140"/>
    <mergeCell ref="R141:U141"/>
    <mergeCell ref="R142:U142"/>
    <mergeCell ref="R143:U143"/>
    <mergeCell ref="R144:U144"/>
    <mergeCell ref="R145:U145"/>
    <mergeCell ref="R147:U147"/>
    <mergeCell ref="R167:U167"/>
    <mergeCell ref="R168:U168"/>
    <mergeCell ref="R169:U169"/>
    <mergeCell ref="R170:U170"/>
    <mergeCell ref="R171:U171"/>
    <mergeCell ref="R172:U172"/>
    <mergeCell ref="R173:U173"/>
    <mergeCell ref="R157:U157"/>
    <mergeCell ref="R158:U158"/>
    <mergeCell ref="R159:U159"/>
    <mergeCell ref="R160:U160"/>
    <mergeCell ref="R161:U161"/>
    <mergeCell ref="R162:U162"/>
    <mergeCell ref="R163:U163"/>
    <mergeCell ref="R164:U164"/>
    <mergeCell ref="R166:U166"/>
    <mergeCell ref="AH166:AH169"/>
    <mergeCell ref="AL100:AL107"/>
    <mergeCell ref="AL119:AL126"/>
    <mergeCell ref="AL138:AL145"/>
    <mergeCell ref="AL157:AL164"/>
    <mergeCell ref="AH100:AH103"/>
    <mergeCell ref="AH109:AH112"/>
    <mergeCell ref="AH119:AH122"/>
    <mergeCell ref="AH128:AH131"/>
    <mergeCell ref="AH138:AH141"/>
    <mergeCell ref="AH147:AH150"/>
    <mergeCell ref="AH157:AH160"/>
  </mergeCells>
  <phoneticPr fontId="3" type="noConversion"/>
  <pageMargins left="0.7" right="0.7" top="0.75" bottom="0.75" header="0.3" footer="0.3"/>
  <pageSetup paperSize="9" orientation="portrait" horizontalDpi="90" verticalDpi="9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6FFC3F-452A-4DAD-B873-CA476F6B356A}">
  <dimension ref="A1:AL401"/>
  <sheetViews>
    <sheetView topLeftCell="A76" zoomScale="85" zoomScaleNormal="85" workbookViewId="0">
      <selection activeCell="D8" sqref="D8:G8"/>
    </sheetView>
  </sheetViews>
  <sheetFormatPr defaultColWidth="9.1796875" defaultRowHeight="14.5" x14ac:dyDescent="0.35"/>
  <cols>
    <col min="1" max="1" width="14.453125" customWidth="1"/>
    <col min="23" max="23" width="14.453125" customWidth="1"/>
    <col min="26" max="26" width="2.7265625" customWidth="1"/>
    <col min="28" max="28" width="2.7265625" customWidth="1"/>
    <col min="30" max="30" width="4.81640625" customWidth="1"/>
    <col min="31" max="31" width="4.26953125" customWidth="1"/>
    <col min="32" max="32" width="6.1796875" customWidth="1"/>
    <col min="33" max="33" width="1.7265625" customWidth="1"/>
    <col min="34" max="34" width="4.81640625" customWidth="1"/>
    <col min="35" max="35" width="4.26953125" customWidth="1"/>
    <col min="37" max="37" width="1.7265625" customWidth="1"/>
  </cols>
  <sheetData>
    <row r="1" spans="1:31" x14ac:dyDescent="0.35">
      <c r="A1" s="2" t="s">
        <v>2</v>
      </c>
      <c r="B1" s="1" t="s">
        <v>4</v>
      </c>
      <c r="C1" s="1"/>
      <c r="D1" s="1"/>
      <c r="M1" s="3"/>
      <c r="N1" s="3"/>
      <c r="X1" s="3"/>
      <c r="Y1" s="3"/>
      <c r="Z1" s="3"/>
      <c r="AA1" s="3"/>
      <c r="AB1" s="3"/>
      <c r="AC1" s="3"/>
      <c r="AD1" s="3"/>
      <c r="AE1" s="3"/>
    </row>
    <row r="2" spans="1:31" x14ac:dyDescent="0.35">
      <c r="A2" s="2" t="s">
        <v>0</v>
      </c>
      <c r="B2" s="1" t="s">
        <v>5</v>
      </c>
      <c r="C2" s="1"/>
      <c r="D2" s="1"/>
      <c r="M2" s="3"/>
      <c r="N2" s="3"/>
      <c r="X2" s="3"/>
      <c r="Y2" s="3"/>
      <c r="Z2" s="3"/>
      <c r="AA2" s="3"/>
      <c r="AB2" s="3"/>
      <c r="AC2" s="3"/>
      <c r="AD2" s="3"/>
      <c r="AE2" s="3"/>
    </row>
    <row r="4" spans="1:31" x14ac:dyDescent="0.35">
      <c r="A4" s="2" t="s">
        <v>1</v>
      </c>
      <c r="B4" s="1" t="s">
        <v>3</v>
      </c>
      <c r="C4" s="1"/>
      <c r="D4" s="1"/>
      <c r="M4" s="5"/>
      <c r="N4" s="3"/>
      <c r="X4" s="3"/>
      <c r="Y4" s="3"/>
      <c r="Z4" s="3"/>
      <c r="AA4" s="3"/>
      <c r="AB4" s="3"/>
      <c r="AC4" s="3"/>
      <c r="AD4" s="3"/>
      <c r="AE4" s="3"/>
    </row>
    <row r="5" spans="1:31" x14ac:dyDescent="0.35">
      <c r="B5" s="3"/>
      <c r="C5" s="3"/>
      <c r="D5" s="3"/>
      <c r="M5" s="5"/>
      <c r="N5" s="3"/>
      <c r="X5" s="3"/>
      <c r="Y5" s="3"/>
      <c r="Z5" s="3"/>
      <c r="AA5" s="3"/>
      <c r="AB5" s="3"/>
      <c r="AC5" s="3"/>
      <c r="AD5" s="3"/>
      <c r="AE5" s="3"/>
    </row>
    <row r="6" spans="1:31" x14ac:dyDescent="0.35">
      <c r="B6" s="3"/>
      <c r="C6" s="3"/>
      <c r="D6" s="3"/>
      <c r="X6" s="3"/>
      <c r="Y6" s="3"/>
      <c r="Z6" s="3"/>
      <c r="AA6" s="3"/>
      <c r="AB6" s="3"/>
      <c r="AC6" s="3"/>
      <c r="AD6" s="3"/>
      <c r="AE6" s="3"/>
    </row>
    <row r="7" spans="1:31" x14ac:dyDescent="0.35">
      <c r="A7" s="246" t="s">
        <v>6</v>
      </c>
      <c r="B7" s="246"/>
      <c r="W7" s="247" t="s">
        <v>10</v>
      </c>
      <c r="X7" s="247"/>
      <c r="Y7" s="31"/>
    </row>
    <row r="8" spans="1:31" x14ac:dyDescent="0.35">
      <c r="B8" t="s">
        <v>7</v>
      </c>
      <c r="D8" t="s">
        <v>559</v>
      </c>
      <c r="X8" t="s">
        <v>11</v>
      </c>
      <c r="AA8" t="s">
        <v>555</v>
      </c>
    </row>
    <row r="10" spans="1:31" x14ac:dyDescent="0.35">
      <c r="B10" s="248" t="s">
        <v>8</v>
      </c>
      <c r="C10" s="248"/>
      <c r="X10" s="249" t="s">
        <v>8</v>
      </c>
      <c r="Y10" s="249"/>
      <c r="Z10" s="249"/>
    </row>
    <row r="11" spans="1:31" x14ac:dyDescent="0.35">
      <c r="D11" s="7" t="s">
        <v>9</v>
      </c>
      <c r="AA11" s="8" t="s">
        <v>12</v>
      </c>
      <c r="AB11" s="8"/>
      <c r="AC11" s="8"/>
      <c r="AD11" s="8"/>
      <c r="AE11" s="8"/>
    </row>
    <row r="24" spans="23:23" x14ac:dyDescent="0.35">
      <c r="W24" t="s">
        <v>401</v>
      </c>
    </row>
    <row r="60" spans="16:16" x14ac:dyDescent="0.35">
      <c r="P60" s="4"/>
    </row>
    <row r="97" spans="9:37" x14ac:dyDescent="0.35">
      <c r="W97" s="240" t="s">
        <v>96</v>
      </c>
      <c r="X97" s="240"/>
      <c r="Y97" s="240"/>
      <c r="Z97" s="240"/>
      <c r="AA97" s="14">
        <f>'HW config'!J16</f>
        <v>1136</v>
      </c>
      <c r="AB97" s="6"/>
    </row>
    <row r="99" spans="9:37" ht="29" x14ac:dyDescent="0.35">
      <c r="R99" s="239" t="s">
        <v>34</v>
      </c>
      <c r="S99" s="239"/>
      <c r="T99" s="239"/>
      <c r="U99" s="239"/>
      <c r="V99" s="12" t="s">
        <v>13</v>
      </c>
      <c r="W99" s="239" t="s">
        <v>31</v>
      </c>
      <c r="X99" s="239"/>
      <c r="Y99" s="12"/>
      <c r="Z99" s="4"/>
      <c r="AA99" s="13" t="s">
        <v>33</v>
      </c>
      <c r="AB99" s="13"/>
      <c r="AC99" s="239" t="s">
        <v>32</v>
      </c>
      <c r="AD99" s="239"/>
      <c r="AE99" s="239"/>
      <c r="AF99" s="239"/>
      <c r="AG99" s="239"/>
      <c r="AH99" s="239"/>
      <c r="AI99" s="239"/>
      <c r="AJ99" s="239"/>
      <c r="AK99" s="12"/>
    </row>
    <row r="100" spans="9:37" ht="15" customHeight="1" x14ac:dyDescent="0.35">
      <c r="I100" t="s">
        <v>294</v>
      </c>
      <c r="R100" s="238" t="s">
        <v>205</v>
      </c>
      <c r="S100" s="238"/>
      <c r="T100" s="238"/>
      <c r="U100" s="238"/>
      <c r="V100" s="6">
        <v>0</v>
      </c>
      <c r="W100" s="238" t="s">
        <v>160</v>
      </c>
      <c r="X100" s="238"/>
      <c r="Y100" s="23"/>
      <c r="Z100" s="6" t="s">
        <v>331</v>
      </c>
      <c r="AA100" s="6">
        <f>AA97</f>
        <v>1136</v>
      </c>
      <c r="AB100" s="6" t="s">
        <v>332</v>
      </c>
      <c r="AC100" s="238" t="s">
        <v>159</v>
      </c>
      <c r="AD100" s="6"/>
      <c r="AE100" s="135"/>
      <c r="AF100" s="245" t="s">
        <v>353</v>
      </c>
      <c r="AG100" s="126"/>
      <c r="AI100" s="110"/>
      <c r="AJ100" s="243" t="s">
        <v>341</v>
      </c>
      <c r="AK100" s="111"/>
    </row>
    <row r="101" spans="9:37" x14ac:dyDescent="0.35">
      <c r="J101" s="6">
        <v>-100</v>
      </c>
      <c r="K101" t="s">
        <v>295</v>
      </c>
      <c r="R101" s="238"/>
      <c r="S101" s="238"/>
      <c r="T101" s="238"/>
      <c r="U101" s="238"/>
      <c r="V101" s="6">
        <v>1</v>
      </c>
      <c r="W101" s="238"/>
      <c r="X101" s="238"/>
      <c r="Y101" s="23"/>
      <c r="Z101" s="6" t="s">
        <v>331</v>
      </c>
      <c r="AA101" s="6">
        <f>AA97</f>
        <v>1136</v>
      </c>
      <c r="AB101" s="6" t="s">
        <v>333</v>
      </c>
      <c r="AC101" s="238"/>
      <c r="AD101" s="6"/>
      <c r="AE101" s="136"/>
      <c r="AF101" s="246"/>
      <c r="AG101" s="128"/>
      <c r="AI101" s="112"/>
      <c r="AJ101" s="244"/>
      <c r="AK101" s="113"/>
    </row>
    <row r="102" spans="9:37" x14ac:dyDescent="0.35">
      <c r="J102" s="6">
        <v>0</v>
      </c>
      <c r="K102" t="s">
        <v>297</v>
      </c>
      <c r="R102" s="238"/>
      <c r="S102" s="238"/>
      <c r="T102" s="238"/>
      <c r="U102" s="238"/>
      <c r="V102" s="6">
        <v>2</v>
      </c>
      <c r="W102" s="238"/>
      <c r="X102" s="238"/>
      <c r="Y102" s="23"/>
      <c r="Z102" s="6" t="s">
        <v>331</v>
      </c>
      <c r="AA102" s="6">
        <f>AA97</f>
        <v>1136</v>
      </c>
      <c r="AB102" s="6" t="s">
        <v>334</v>
      </c>
      <c r="AC102" s="238"/>
      <c r="AD102" s="6"/>
      <c r="AE102" s="136"/>
      <c r="AF102" s="246"/>
      <c r="AG102" s="128"/>
      <c r="AI102" s="112"/>
      <c r="AJ102" s="244"/>
      <c r="AK102" s="113"/>
    </row>
    <row r="103" spans="9:37" x14ac:dyDescent="0.35">
      <c r="J103" s="6">
        <v>100</v>
      </c>
      <c r="K103" t="s">
        <v>296</v>
      </c>
      <c r="R103" s="238"/>
      <c r="S103" s="238"/>
      <c r="T103" s="238"/>
      <c r="U103" s="238"/>
      <c r="V103" s="6">
        <v>3</v>
      </c>
      <c r="W103" s="238"/>
      <c r="X103" s="238"/>
      <c r="Y103" s="23"/>
      <c r="Z103" s="6" t="s">
        <v>331</v>
      </c>
      <c r="AA103" s="6">
        <f>AA97</f>
        <v>1136</v>
      </c>
      <c r="AB103" s="6" t="s">
        <v>335</v>
      </c>
      <c r="AC103" s="238"/>
      <c r="AD103" s="6"/>
      <c r="AE103" s="136"/>
      <c r="AF103" s="246"/>
      <c r="AG103" s="128"/>
      <c r="AI103" s="112"/>
      <c r="AJ103" s="244"/>
      <c r="AK103" s="113"/>
    </row>
    <row r="104" spans="9:37" x14ac:dyDescent="0.35">
      <c r="R104" s="238"/>
      <c r="S104" s="238"/>
      <c r="T104" s="238"/>
      <c r="U104" s="238"/>
      <c r="V104" s="6">
        <v>4</v>
      </c>
      <c r="W104" s="238"/>
      <c r="X104" s="238"/>
      <c r="Y104" s="23"/>
      <c r="Z104" s="6" t="s">
        <v>331</v>
      </c>
      <c r="AA104" s="6">
        <f>AA97</f>
        <v>1136</v>
      </c>
      <c r="AB104" s="6" t="s">
        <v>336</v>
      </c>
      <c r="AC104" s="238"/>
      <c r="AD104" s="6"/>
      <c r="AE104" s="137" t="s">
        <v>358</v>
      </c>
      <c r="AF104" s="121">
        <f>AA100</f>
        <v>1136</v>
      </c>
      <c r="AG104" s="130" t="s">
        <v>344</v>
      </c>
      <c r="AI104" s="112"/>
      <c r="AJ104" s="244"/>
      <c r="AK104" s="113"/>
    </row>
    <row r="105" spans="9:37" x14ac:dyDescent="0.35">
      <c r="R105" s="238"/>
      <c r="S105" s="238"/>
      <c r="T105" s="238"/>
      <c r="U105" s="238"/>
      <c r="V105" s="6">
        <v>5</v>
      </c>
      <c r="W105" s="238"/>
      <c r="X105" s="238"/>
      <c r="Y105" s="23"/>
      <c r="Z105" s="6" t="s">
        <v>331</v>
      </c>
      <c r="AA105" s="6">
        <f>AA97</f>
        <v>1136</v>
      </c>
      <c r="AB105" s="6" t="s">
        <v>337</v>
      </c>
      <c r="AC105" s="238"/>
      <c r="AD105" s="6"/>
      <c r="AE105" s="136"/>
      <c r="AF105" s="123"/>
      <c r="AG105" s="128"/>
      <c r="AI105" s="112"/>
      <c r="AJ105" s="244"/>
      <c r="AK105" s="113"/>
    </row>
    <row r="106" spans="9:37" x14ac:dyDescent="0.35">
      <c r="R106" s="238"/>
      <c r="S106" s="238"/>
      <c r="T106" s="238"/>
      <c r="U106" s="238"/>
      <c r="V106" s="6">
        <v>6</v>
      </c>
      <c r="W106" s="238"/>
      <c r="X106" s="238"/>
      <c r="Y106" s="23"/>
      <c r="Z106" s="6" t="s">
        <v>331</v>
      </c>
      <c r="AA106" s="6">
        <f>AA97</f>
        <v>1136</v>
      </c>
      <c r="AB106" s="6" t="s">
        <v>338</v>
      </c>
      <c r="AC106" s="238"/>
      <c r="AD106" s="6"/>
      <c r="AE106" s="136"/>
      <c r="AF106" s="123"/>
      <c r="AG106" s="128"/>
      <c r="AI106" s="112"/>
      <c r="AJ106" s="244"/>
      <c r="AK106" s="113"/>
    </row>
    <row r="107" spans="9:37" x14ac:dyDescent="0.35">
      <c r="R107" s="238"/>
      <c r="S107" s="238"/>
      <c r="T107" s="238"/>
      <c r="U107" s="238"/>
      <c r="V107" s="6">
        <v>7</v>
      </c>
      <c r="W107" s="238"/>
      <c r="X107" s="238"/>
      <c r="Y107" s="23"/>
      <c r="Z107" s="6" t="s">
        <v>331</v>
      </c>
      <c r="AA107" s="6">
        <f>AA97</f>
        <v>1136</v>
      </c>
      <c r="AB107" s="6" t="s">
        <v>339</v>
      </c>
      <c r="AC107" s="238"/>
      <c r="AD107" s="6"/>
      <c r="AE107" s="138"/>
      <c r="AF107" s="132"/>
      <c r="AG107" s="133"/>
      <c r="AI107" s="112"/>
      <c r="AJ107" s="244"/>
      <c r="AK107" s="113"/>
    </row>
    <row r="108" spans="9:37" x14ac:dyDescent="0.35">
      <c r="R108" s="238"/>
      <c r="S108" s="238"/>
      <c r="T108" s="238"/>
      <c r="U108" s="238"/>
      <c r="W108" s="238"/>
      <c r="X108" s="238"/>
      <c r="Y108" s="23"/>
      <c r="AC108" s="238"/>
      <c r="AI108" s="108" t="s">
        <v>357</v>
      </c>
      <c r="AJ108" s="107">
        <f>AA100</f>
        <v>1136</v>
      </c>
      <c r="AK108" s="109" t="s">
        <v>344</v>
      </c>
    </row>
    <row r="109" spans="9:37" ht="15" customHeight="1" x14ac:dyDescent="0.35">
      <c r="R109" s="238"/>
      <c r="S109" s="238"/>
      <c r="T109" s="238"/>
      <c r="U109" s="238"/>
      <c r="V109" s="6">
        <v>8</v>
      </c>
      <c r="W109" s="238"/>
      <c r="X109" s="238"/>
      <c r="Y109" s="23"/>
      <c r="Z109" s="6" t="s">
        <v>331</v>
      </c>
      <c r="AA109" s="6">
        <f>AA97+1</f>
        <v>1137</v>
      </c>
      <c r="AB109" s="6" t="s">
        <v>332</v>
      </c>
      <c r="AC109" s="238"/>
      <c r="AD109" s="6"/>
      <c r="AE109" s="135"/>
      <c r="AF109" s="245" t="s">
        <v>353</v>
      </c>
      <c r="AG109" s="126"/>
      <c r="AI109" s="112"/>
      <c r="AJ109" s="106"/>
      <c r="AK109" s="113"/>
    </row>
    <row r="110" spans="9:37" x14ac:dyDescent="0.35">
      <c r="R110" s="238"/>
      <c r="S110" s="238"/>
      <c r="T110" s="238"/>
      <c r="U110" s="238"/>
      <c r="V110" s="6">
        <v>9</v>
      </c>
      <c r="W110" s="238"/>
      <c r="X110" s="238"/>
      <c r="Y110" s="23"/>
      <c r="Z110" s="6" t="s">
        <v>331</v>
      </c>
      <c r="AA110" s="6">
        <f>AA97+1</f>
        <v>1137</v>
      </c>
      <c r="AB110" s="6" t="s">
        <v>333</v>
      </c>
      <c r="AC110" s="238"/>
      <c r="AD110" s="6"/>
      <c r="AE110" s="136"/>
      <c r="AF110" s="246"/>
      <c r="AG110" s="128"/>
      <c r="AI110" s="112"/>
      <c r="AJ110" s="106"/>
      <c r="AK110" s="113"/>
    </row>
    <row r="111" spans="9:37" x14ac:dyDescent="0.35">
      <c r="R111" s="238"/>
      <c r="S111" s="238"/>
      <c r="T111" s="238"/>
      <c r="U111" s="238"/>
      <c r="V111" s="6">
        <v>10</v>
      </c>
      <c r="W111" s="238"/>
      <c r="X111" s="238"/>
      <c r="Y111" s="23"/>
      <c r="Z111" s="6" t="s">
        <v>331</v>
      </c>
      <c r="AA111" s="6">
        <f>AA97+1</f>
        <v>1137</v>
      </c>
      <c r="AB111" s="6" t="s">
        <v>334</v>
      </c>
      <c r="AC111" s="238"/>
      <c r="AD111" s="6"/>
      <c r="AE111" s="136"/>
      <c r="AF111" s="246"/>
      <c r="AG111" s="128"/>
      <c r="AI111" s="112"/>
      <c r="AJ111" s="106"/>
      <c r="AK111" s="113"/>
    </row>
    <row r="112" spans="9:37" x14ac:dyDescent="0.35">
      <c r="R112" s="238"/>
      <c r="S112" s="238"/>
      <c r="T112" s="238"/>
      <c r="U112" s="238"/>
      <c r="V112" s="6">
        <v>11</v>
      </c>
      <c r="W112" s="238"/>
      <c r="X112" s="238"/>
      <c r="Y112" s="23"/>
      <c r="Z112" s="6" t="s">
        <v>331</v>
      </c>
      <c r="AA112" s="6">
        <f>AA97+1</f>
        <v>1137</v>
      </c>
      <c r="AB112" s="6" t="s">
        <v>335</v>
      </c>
      <c r="AC112" s="238"/>
      <c r="AD112" s="6"/>
      <c r="AE112" s="136"/>
      <c r="AF112" s="246"/>
      <c r="AG112" s="128"/>
      <c r="AI112" s="112"/>
      <c r="AJ112" s="106"/>
      <c r="AK112" s="113"/>
    </row>
    <row r="113" spans="9:38" x14ac:dyDescent="0.35">
      <c r="R113" s="238"/>
      <c r="S113" s="238"/>
      <c r="T113" s="238"/>
      <c r="U113" s="238"/>
      <c r="V113" s="6">
        <v>12</v>
      </c>
      <c r="W113" s="238"/>
      <c r="X113" s="238"/>
      <c r="Y113" s="23"/>
      <c r="Z113" s="6" t="s">
        <v>331</v>
      </c>
      <c r="AA113" s="6">
        <f>AA97+1</f>
        <v>1137</v>
      </c>
      <c r="AB113" s="6" t="s">
        <v>336</v>
      </c>
      <c r="AC113" s="238"/>
      <c r="AD113" s="6"/>
      <c r="AE113" s="137" t="s">
        <v>358</v>
      </c>
      <c r="AF113" s="121">
        <f>AA109</f>
        <v>1137</v>
      </c>
      <c r="AG113" s="130" t="s">
        <v>344</v>
      </c>
      <c r="AI113" s="112"/>
      <c r="AJ113" s="106"/>
      <c r="AK113" s="113"/>
    </row>
    <row r="114" spans="9:38" x14ac:dyDescent="0.35">
      <c r="R114" s="238"/>
      <c r="S114" s="238"/>
      <c r="T114" s="238"/>
      <c r="U114" s="238"/>
      <c r="V114" s="6">
        <v>13</v>
      </c>
      <c r="W114" s="238"/>
      <c r="X114" s="238"/>
      <c r="Y114" s="23"/>
      <c r="Z114" s="6" t="s">
        <v>331</v>
      </c>
      <c r="AA114" s="6">
        <f>AA97+1</f>
        <v>1137</v>
      </c>
      <c r="AB114" s="6" t="s">
        <v>337</v>
      </c>
      <c r="AC114" s="238"/>
      <c r="AD114" s="6"/>
      <c r="AE114" s="136"/>
      <c r="AF114" s="123"/>
      <c r="AG114" s="128"/>
      <c r="AI114" s="112"/>
      <c r="AJ114" s="106"/>
      <c r="AK114" s="113"/>
    </row>
    <row r="115" spans="9:38" x14ac:dyDescent="0.35">
      <c r="R115" s="238"/>
      <c r="S115" s="238"/>
      <c r="T115" s="238"/>
      <c r="U115" s="238"/>
      <c r="V115" s="6">
        <v>14</v>
      </c>
      <c r="W115" s="238"/>
      <c r="X115" s="238"/>
      <c r="Y115" s="23"/>
      <c r="Z115" s="6" t="s">
        <v>331</v>
      </c>
      <c r="AA115" s="6">
        <f>AA97+1</f>
        <v>1137</v>
      </c>
      <c r="AB115" s="6" t="s">
        <v>338</v>
      </c>
      <c r="AC115" s="238"/>
      <c r="AD115" s="6"/>
      <c r="AE115" s="136"/>
      <c r="AF115" s="123"/>
      <c r="AG115" s="128"/>
      <c r="AI115" s="112"/>
      <c r="AJ115" s="106"/>
      <c r="AK115" s="113"/>
    </row>
    <row r="116" spans="9:38" x14ac:dyDescent="0.35">
      <c r="R116" s="238"/>
      <c r="S116" s="238"/>
      <c r="T116" s="238"/>
      <c r="U116" s="238"/>
      <c r="V116" s="6">
        <v>15</v>
      </c>
      <c r="W116" s="238"/>
      <c r="X116" s="238"/>
      <c r="Y116" s="23"/>
      <c r="Z116" s="6" t="s">
        <v>331</v>
      </c>
      <c r="AA116" s="6">
        <f>AA97+1</f>
        <v>1137</v>
      </c>
      <c r="AB116" s="6" t="s">
        <v>339</v>
      </c>
      <c r="AC116" s="238"/>
      <c r="AD116" s="6"/>
      <c r="AE116" s="138"/>
      <c r="AF116" s="132"/>
      <c r="AG116" s="133"/>
      <c r="AI116" s="112"/>
      <c r="AJ116" s="106"/>
      <c r="AK116" s="113"/>
    </row>
    <row r="117" spans="9:38" x14ac:dyDescent="0.35"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  <c r="AA117" s="10"/>
      <c r="AB117" s="10"/>
      <c r="AC117" s="10"/>
      <c r="AD117" s="10"/>
      <c r="AE117" s="10"/>
      <c r="AF117" s="11"/>
      <c r="AG117" s="11"/>
      <c r="AH117" s="9"/>
      <c r="AI117" s="117"/>
      <c r="AJ117" s="118"/>
      <c r="AK117" s="119"/>
      <c r="AL117" s="9"/>
    </row>
    <row r="118" spans="9:38" x14ac:dyDescent="0.35"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  <c r="AA118" s="9"/>
      <c r="AB118" s="9"/>
      <c r="AC118" s="9"/>
      <c r="AD118" s="9"/>
      <c r="AE118" s="9"/>
      <c r="AF118" s="9"/>
      <c r="AG118" s="9"/>
      <c r="AH118" s="9"/>
      <c r="AI118" s="9"/>
      <c r="AJ118" s="9"/>
      <c r="AK118" s="9"/>
      <c r="AL118" s="9"/>
    </row>
    <row r="119" spans="9:38" ht="15" customHeight="1" x14ac:dyDescent="0.35">
      <c r="R119" s="238" t="s">
        <v>205</v>
      </c>
      <c r="S119" s="238"/>
      <c r="T119" s="238"/>
      <c r="U119" s="238"/>
      <c r="V119" s="6">
        <v>0</v>
      </c>
      <c r="W119" s="238" t="s">
        <v>161</v>
      </c>
      <c r="X119" s="238"/>
      <c r="Y119" s="23"/>
      <c r="Z119" s="6" t="s">
        <v>331</v>
      </c>
      <c r="AA119" s="6">
        <f>AA97+2</f>
        <v>1138</v>
      </c>
      <c r="AB119" s="6" t="s">
        <v>332</v>
      </c>
      <c r="AC119" s="238" t="s">
        <v>159</v>
      </c>
      <c r="AE119" s="125"/>
      <c r="AF119" s="245" t="s">
        <v>353</v>
      </c>
      <c r="AG119" s="126"/>
      <c r="AI119" s="110"/>
      <c r="AJ119" s="243" t="s">
        <v>359</v>
      </c>
      <c r="AK119" s="111"/>
    </row>
    <row r="120" spans="9:38" x14ac:dyDescent="0.35">
      <c r="I120" t="s">
        <v>294</v>
      </c>
      <c r="R120" s="238"/>
      <c r="S120" s="238"/>
      <c r="T120" s="238"/>
      <c r="U120" s="238"/>
      <c r="V120" s="6">
        <v>1</v>
      </c>
      <c r="W120" s="238"/>
      <c r="X120" s="238"/>
      <c r="Y120" s="23"/>
      <c r="Z120" s="6" t="s">
        <v>331</v>
      </c>
      <c r="AA120" s="6">
        <f>AA97+2</f>
        <v>1138</v>
      </c>
      <c r="AB120" s="6" t="s">
        <v>333</v>
      </c>
      <c r="AC120" s="238"/>
      <c r="AE120" s="127"/>
      <c r="AF120" s="246"/>
      <c r="AG120" s="128"/>
      <c r="AI120" s="112"/>
      <c r="AJ120" s="244"/>
      <c r="AK120" s="113"/>
    </row>
    <row r="121" spans="9:38" x14ac:dyDescent="0.35">
      <c r="J121" s="6">
        <v>2</v>
      </c>
      <c r="K121" t="s">
        <v>295</v>
      </c>
      <c r="R121" s="238"/>
      <c r="S121" s="238"/>
      <c r="T121" s="238"/>
      <c r="U121" s="238"/>
      <c r="V121" s="6">
        <v>2</v>
      </c>
      <c r="W121" s="238"/>
      <c r="X121" s="238"/>
      <c r="Y121" s="23"/>
      <c r="Z121" s="6" t="s">
        <v>331</v>
      </c>
      <c r="AA121" s="6">
        <f>AA97+2</f>
        <v>1138</v>
      </c>
      <c r="AB121" s="6" t="s">
        <v>334</v>
      </c>
      <c r="AC121" s="238"/>
      <c r="AE121" s="127"/>
      <c r="AF121" s="246"/>
      <c r="AG121" s="128"/>
      <c r="AI121" s="112"/>
      <c r="AJ121" s="244"/>
      <c r="AK121" s="113"/>
    </row>
    <row r="122" spans="9:38" x14ac:dyDescent="0.35">
      <c r="J122" s="6">
        <v>6</v>
      </c>
      <c r="K122" t="s">
        <v>297</v>
      </c>
      <c r="R122" s="238"/>
      <c r="S122" s="238"/>
      <c r="T122" s="238"/>
      <c r="U122" s="238"/>
      <c r="V122" s="6">
        <v>3</v>
      </c>
      <c r="W122" s="238"/>
      <c r="X122" s="238"/>
      <c r="Y122" s="23"/>
      <c r="Z122" s="6" t="s">
        <v>331</v>
      </c>
      <c r="AA122" s="6">
        <f>AA97+2</f>
        <v>1138</v>
      </c>
      <c r="AB122" s="6" t="s">
        <v>335</v>
      </c>
      <c r="AC122" s="238"/>
      <c r="AE122" s="127"/>
      <c r="AF122" s="246"/>
      <c r="AG122" s="128"/>
      <c r="AI122" s="112"/>
      <c r="AJ122" s="244"/>
      <c r="AK122" s="113"/>
    </row>
    <row r="123" spans="9:38" x14ac:dyDescent="0.35">
      <c r="J123" s="6">
        <v>10</v>
      </c>
      <c r="K123" t="s">
        <v>296</v>
      </c>
      <c r="R123" s="238"/>
      <c r="S123" s="238"/>
      <c r="T123" s="238"/>
      <c r="U123" s="238"/>
      <c r="V123" s="6">
        <v>4</v>
      </c>
      <c r="W123" s="238"/>
      <c r="X123" s="238"/>
      <c r="Y123" s="23"/>
      <c r="Z123" s="6" t="s">
        <v>331</v>
      </c>
      <c r="AA123" s="6">
        <f>AA97+2</f>
        <v>1138</v>
      </c>
      <c r="AB123" s="6" t="s">
        <v>336</v>
      </c>
      <c r="AC123" s="238"/>
      <c r="AE123" s="129" t="s">
        <v>358</v>
      </c>
      <c r="AF123" s="121">
        <f>AA119</f>
        <v>1138</v>
      </c>
      <c r="AG123" s="130" t="s">
        <v>344</v>
      </c>
      <c r="AI123" s="112"/>
      <c r="AJ123" s="244"/>
      <c r="AK123" s="113"/>
    </row>
    <row r="124" spans="9:38" x14ac:dyDescent="0.35">
      <c r="R124" s="238"/>
      <c r="S124" s="238"/>
      <c r="T124" s="238"/>
      <c r="U124" s="238"/>
      <c r="V124" s="6">
        <v>5</v>
      </c>
      <c r="W124" s="238"/>
      <c r="X124" s="238"/>
      <c r="Y124" s="23"/>
      <c r="Z124" s="6" t="s">
        <v>331</v>
      </c>
      <c r="AA124" s="6">
        <f>AA97+2</f>
        <v>1138</v>
      </c>
      <c r="AB124" s="6" t="s">
        <v>337</v>
      </c>
      <c r="AC124" s="238"/>
      <c r="AE124" s="127"/>
      <c r="AF124" s="123"/>
      <c r="AG124" s="128"/>
      <c r="AI124" s="112"/>
      <c r="AJ124" s="244"/>
      <c r="AK124" s="113"/>
    </row>
    <row r="125" spans="9:38" x14ac:dyDescent="0.35">
      <c r="R125" s="238"/>
      <c r="S125" s="238"/>
      <c r="T125" s="238"/>
      <c r="U125" s="238"/>
      <c r="V125" s="6">
        <v>6</v>
      </c>
      <c r="W125" s="238"/>
      <c r="X125" s="238"/>
      <c r="Y125" s="23"/>
      <c r="Z125" s="6" t="s">
        <v>331</v>
      </c>
      <c r="AA125" s="6">
        <f>AA97+2</f>
        <v>1138</v>
      </c>
      <c r="AB125" s="6" t="s">
        <v>338</v>
      </c>
      <c r="AC125" s="238"/>
      <c r="AE125" s="127"/>
      <c r="AF125" s="123"/>
      <c r="AG125" s="128"/>
      <c r="AI125" s="112"/>
      <c r="AJ125" s="244"/>
      <c r="AK125" s="113"/>
    </row>
    <row r="126" spans="9:38" x14ac:dyDescent="0.35">
      <c r="R126" s="238"/>
      <c r="S126" s="238"/>
      <c r="T126" s="238"/>
      <c r="U126" s="238"/>
      <c r="V126" s="6">
        <v>7</v>
      </c>
      <c r="W126" s="238"/>
      <c r="X126" s="238"/>
      <c r="Y126" s="23"/>
      <c r="Z126" s="6" t="s">
        <v>331</v>
      </c>
      <c r="AA126" s="6">
        <f>AA97+2</f>
        <v>1138</v>
      </c>
      <c r="AB126" s="6" t="s">
        <v>339</v>
      </c>
      <c r="AC126" s="238"/>
      <c r="AE126" s="131"/>
      <c r="AF126" s="132"/>
      <c r="AG126" s="133"/>
      <c r="AI126" s="112"/>
      <c r="AJ126" s="244"/>
      <c r="AK126" s="113"/>
    </row>
    <row r="127" spans="9:38" x14ac:dyDescent="0.35">
      <c r="R127" s="238"/>
      <c r="S127" s="238"/>
      <c r="T127" s="238"/>
      <c r="U127" s="238"/>
      <c r="W127" s="238"/>
      <c r="X127" s="238"/>
      <c r="Y127" s="23"/>
      <c r="AC127" s="238"/>
      <c r="AI127" s="108" t="s">
        <v>357</v>
      </c>
      <c r="AJ127" s="107">
        <f>AA119</f>
        <v>1138</v>
      </c>
      <c r="AK127" s="109" t="s">
        <v>344</v>
      </c>
    </row>
    <row r="128" spans="9:38" ht="15" customHeight="1" x14ac:dyDescent="0.35">
      <c r="R128" s="238"/>
      <c r="S128" s="238"/>
      <c r="T128" s="238"/>
      <c r="U128" s="238"/>
      <c r="V128" s="6">
        <v>8</v>
      </c>
      <c r="W128" s="238"/>
      <c r="X128" s="238"/>
      <c r="Y128" s="23"/>
      <c r="Z128" s="6" t="s">
        <v>331</v>
      </c>
      <c r="AA128" s="6">
        <f>AA97+3</f>
        <v>1139</v>
      </c>
      <c r="AB128" s="6" t="s">
        <v>332</v>
      </c>
      <c r="AC128" s="238"/>
      <c r="AE128" s="125"/>
      <c r="AF128" s="245" t="s">
        <v>353</v>
      </c>
      <c r="AG128" s="126"/>
      <c r="AI128" s="112"/>
      <c r="AJ128" s="106"/>
      <c r="AK128" s="113"/>
    </row>
    <row r="129" spans="9:38" x14ac:dyDescent="0.35">
      <c r="R129" s="238"/>
      <c r="S129" s="238"/>
      <c r="T129" s="238"/>
      <c r="U129" s="238"/>
      <c r="V129" s="6">
        <v>9</v>
      </c>
      <c r="W129" s="238"/>
      <c r="X129" s="238"/>
      <c r="Y129" s="23"/>
      <c r="Z129" s="6" t="s">
        <v>331</v>
      </c>
      <c r="AA129" s="6">
        <f>AA97+3</f>
        <v>1139</v>
      </c>
      <c r="AB129" s="6" t="s">
        <v>333</v>
      </c>
      <c r="AC129" s="238"/>
      <c r="AE129" s="127"/>
      <c r="AF129" s="246"/>
      <c r="AG129" s="128"/>
      <c r="AI129" s="112"/>
      <c r="AJ129" s="106"/>
      <c r="AK129" s="113"/>
    </row>
    <row r="130" spans="9:38" x14ac:dyDescent="0.35">
      <c r="R130" s="238"/>
      <c r="S130" s="238"/>
      <c r="T130" s="238"/>
      <c r="U130" s="238"/>
      <c r="V130" s="6">
        <v>10</v>
      </c>
      <c r="W130" s="238"/>
      <c r="X130" s="238"/>
      <c r="Y130" s="23"/>
      <c r="Z130" s="6" t="s">
        <v>331</v>
      </c>
      <c r="AA130" s="6">
        <f>AA97+3</f>
        <v>1139</v>
      </c>
      <c r="AB130" s="6" t="s">
        <v>334</v>
      </c>
      <c r="AC130" s="238"/>
      <c r="AE130" s="127"/>
      <c r="AF130" s="246"/>
      <c r="AG130" s="128"/>
      <c r="AI130" s="112"/>
      <c r="AJ130" s="106"/>
      <c r="AK130" s="113"/>
    </row>
    <row r="131" spans="9:38" x14ac:dyDescent="0.35">
      <c r="R131" s="238"/>
      <c r="S131" s="238"/>
      <c r="T131" s="238"/>
      <c r="U131" s="238"/>
      <c r="V131" s="6">
        <v>11</v>
      </c>
      <c r="W131" s="238"/>
      <c r="X131" s="238"/>
      <c r="Y131" s="23"/>
      <c r="Z131" s="6" t="s">
        <v>331</v>
      </c>
      <c r="AA131" s="6">
        <f>AA97+3</f>
        <v>1139</v>
      </c>
      <c r="AB131" s="6" t="s">
        <v>335</v>
      </c>
      <c r="AC131" s="238"/>
      <c r="AE131" s="127"/>
      <c r="AF131" s="246"/>
      <c r="AG131" s="128"/>
      <c r="AI131" s="112"/>
      <c r="AJ131" s="106"/>
      <c r="AK131" s="113"/>
    </row>
    <row r="132" spans="9:38" x14ac:dyDescent="0.35">
      <c r="R132" s="238"/>
      <c r="S132" s="238"/>
      <c r="T132" s="238"/>
      <c r="U132" s="238"/>
      <c r="V132" s="6">
        <v>12</v>
      </c>
      <c r="W132" s="238"/>
      <c r="X132" s="238"/>
      <c r="Y132" s="23"/>
      <c r="Z132" s="6" t="s">
        <v>331</v>
      </c>
      <c r="AA132" s="6">
        <f>AA97+3</f>
        <v>1139</v>
      </c>
      <c r="AB132" s="6" t="s">
        <v>336</v>
      </c>
      <c r="AC132" s="238"/>
      <c r="AE132" s="129" t="s">
        <v>358</v>
      </c>
      <c r="AF132" s="121">
        <f>AA128</f>
        <v>1139</v>
      </c>
      <c r="AG132" s="130" t="s">
        <v>344</v>
      </c>
      <c r="AI132" s="112"/>
      <c r="AJ132" s="106"/>
      <c r="AK132" s="113"/>
    </row>
    <row r="133" spans="9:38" x14ac:dyDescent="0.35">
      <c r="R133" s="238"/>
      <c r="S133" s="238"/>
      <c r="T133" s="238"/>
      <c r="U133" s="238"/>
      <c r="V133" s="6">
        <v>13</v>
      </c>
      <c r="W133" s="238"/>
      <c r="X133" s="238"/>
      <c r="Y133" s="23"/>
      <c r="Z133" s="6" t="s">
        <v>331</v>
      </c>
      <c r="AA133" s="6">
        <f>AA97+3</f>
        <v>1139</v>
      </c>
      <c r="AB133" s="6" t="s">
        <v>337</v>
      </c>
      <c r="AC133" s="238"/>
      <c r="AE133" s="127"/>
      <c r="AF133" s="123"/>
      <c r="AG133" s="128"/>
      <c r="AI133" s="112"/>
      <c r="AJ133" s="106"/>
      <c r="AK133" s="113"/>
    </row>
    <row r="134" spans="9:38" x14ac:dyDescent="0.35">
      <c r="R134" s="238"/>
      <c r="S134" s="238"/>
      <c r="T134" s="238"/>
      <c r="U134" s="238"/>
      <c r="V134" s="6">
        <v>14</v>
      </c>
      <c r="W134" s="238"/>
      <c r="X134" s="238"/>
      <c r="Y134" s="23"/>
      <c r="Z134" s="6" t="s">
        <v>331</v>
      </c>
      <c r="AA134" s="6">
        <f>AA97+3</f>
        <v>1139</v>
      </c>
      <c r="AB134" s="6" t="s">
        <v>338</v>
      </c>
      <c r="AC134" s="238"/>
      <c r="AE134" s="127"/>
      <c r="AF134" s="123"/>
      <c r="AG134" s="128"/>
      <c r="AI134" s="112"/>
      <c r="AJ134" s="106"/>
      <c r="AK134" s="113"/>
    </row>
    <row r="135" spans="9:38" x14ac:dyDescent="0.35">
      <c r="R135" s="238"/>
      <c r="S135" s="238"/>
      <c r="T135" s="238"/>
      <c r="U135" s="238"/>
      <c r="V135" s="6">
        <v>15</v>
      </c>
      <c r="W135" s="238"/>
      <c r="X135" s="238"/>
      <c r="Y135" s="23"/>
      <c r="Z135" s="6" t="s">
        <v>331</v>
      </c>
      <c r="AA135" s="6">
        <f>AA97+3</f>
        <v>1139</v>
      </c>
      <c r="AB135" s="6" t="s">
        <v>339</v>
      </c>
      <c r="AC135" s="238"/>
      <c r="AE135" s="131"/>
      <c r="AF135" s="132"/>
      <c r="AG135" s="133"/>
      <c r="AI135" s="114"/>
      <c r="AJ135" s="115"/>
      <c r="AK135" s="116"/>
    </row>
    <row r="136" spans="9:38" x14ac:dyDescent="0.35"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  <c r="AA136" s="9"/>
      <c r="AB136" s="9"/>
      <c r="AC136" s="9"/>
      <c r="AD136" s="9"/>
      <c r="AE136" s="9"/>
      <c r="AF136" s="9"/>
      <c r="AG136" s="9"/>
      <c r="AH136" s="9"/>
      <c r="AI136" s="9"/>
      <c r="AJ136" s="9"/>
      <c r="AK136" s="9"/>
      <c r="AL136" s="9"/>
    </row>
    <row r="137" spans="9:38" x14ac:dyDescent="0.35"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  <c r="AA137" s="9"/>
      <c r="AB137" s="9"/>
      <c r="AC137" s="9"/>
      <c r="AD137" s="9"/>
      <c r="AE137" s="9"/>
      <c r="AF137" s="9"/>
      <c r="AG137" s="9"/>
      <c r="AH137" s="9"/>
      <c r="AI137" s="9"/>
      <c r="AJ137" s="9"/>
      <c r="AK137" s="9"/>
      <c r="AL137" s="9"/>
    </row>
    <row r="138" spans="9:38" ht="15" customHeight="1" x14ac:dyDescent="0.35">
      <c r="R138" s="238" t="s">
        <v>206</v>
      </c>
      <c r="S138" s="238"/>
      <c r="T138" s="238"/>
      <c r="U138" s="238"/>
      <c r="V138" s="6">
        <v>0</v>
      </c>
      <c r="W138" s="238" t="s">
        <v>207</v>
      </c>
      <c r="X138" s="238"/>
      <c r="Y138" s="23"/>
      <c r="Z138" s="6" t="s">
        <v>331</v>
      </c>
      <c r="AA138" s="6">
        <f>AA97+4</f>
        <v>1140</v>
      </c>
      <c r="AB138" s="6" t="s">
        <v>332</v>
      </c>
      <c r="AC138" s="238" t="s">
        <v>159</v>
      </c>
      <c r="AE138" s="125"/>
      <c r="AF138" s="245" t="s">
        <v>353</v>
      </c>
      <c r="AG138" s="126"/>
      <c r="AI138" s="110"/>
      <c r="AJ138" s="243" t="s">
        <v>345</v>
      </c>
      <c r="AK138" s="111"/>
    </row>
    <row r="139" spans="9:38" x14ac:dyDescent="0.35">
      <c r="I139" t="s">
        <v>294</v>
      </c>
      <c r="R139" s="238"/>
      <c r="S139" s="238"/>
      <c r="T139" s="238"/>
      <c r="U139" s="238"/>
      <c r="V139" s="6">
        <v>1</v>
      </c>
      <c r="W139" s="238"/>
      <c r="X139" s="238"/>
      <c r="Y139" s="23"/>
      <c r="Z139" s="6" t="s">
        <v>331</v>
      </c>
      <c r="AA139" s="6">
        <f>AA97+4</f>
        <v>1140</v>
      </c>
      <c r="AB139" s="6" t="s">
        <v>333</v>
      </c>
      <c r="AC139" s="238"/>
      <c r="AE139" s="127"/>
      <c r="AF139" s="246"/>
      <c r="AG139" s="128"/>
      <c r="AI139" s="112"/>
      <c r="AJ139" s="244"/>
      <c r="AK139" s="113"/>
    </row>
    <row r="140" spans="9:38" x14ac:dyDescent="0.35">
      <c r="J140" s="6">
        <v>-100</v>
      </c>
      <c r="K140" t="s">
        <v>303</v>
      </c>
      <c r="R140" s="238"/>
      <c r="S140" s="238"/>
      <c r="T140" s="238"/>
      <c r="U140" s="238"/>
      <c r="V140" s="6">
        <v>2</v>
      </c>
      <c r="W140" s="238"/>
      <c r="X140" s="238"/>
      <c r="Y140" s="23"/>
      <c r="Z140" s="6" t="s">
        <v>331</v>
      </c>
      <c r="AA140" s="6">
        <f>AA97+4</f>
        <v>1140</v>
      </c>
      <c r="AB140" s="6" t="s">
        <v>334</v>
      </c>
      <c r="AC140" s="238"/>
      <c r="AE140" s="127"/>
      <c r="AF140" s="246"/>
      <c r="AG140" s="128"/>
      <c r="AI140" s="112"/>
      <c r="AJ140" s="244"/>
      <c r="AK140" s="113"/>
    </row>
    <row r="141" spans="9:38" x14ac:dyDescent="0.35">
      <c r="J141" s="6">
        <v>0</v>
      </c>
      <c r="K141" t="s">
        <v>297</v>
      </c>
      <c r="R141" s="238"/>
      <c r="S141" s="238"/>
      <c r="T141" s="238"/>
      <c r="U141" s="238"/>
      <c r="V141" s="6">
        <v>3</v>
      </c>
      <c r="W141" s="238"/>
      <c r="X141" s="238"/>
      <c r="Y141" s="23"/>
      <c r="Z141" s="6" t="s">
        <v>331</v>
      </c>
      <c r="AA141" s="6">
        <f>AA97+4</f>
        <v>1140</v>
      </c>
      <c r="AB141" s="6" t="s">
        <v>335</v>
      </c>
      <c r="AC141" s="238"/>
      <c r="AE141" s="127"/>
      <c r="AF141" s="246"/>
      <c r="AG141" s="128"/>
      <c r="AI141" s="112"/>
      <c r="AJ141" s="244"/>
      <c r="AK141" s="113"/>
    </row>
    <row r="142" spans="9:38" x14ac:dyDescent="0.35">
      <c r="J142" s="6">
        <v>100</v>
      </c>
      <c r="K142" t="s">
        <v>302</v>
      </c>
      <c r="R142" s="238"/>
      <c r="S142" s="238"/>
      <c r="T142" s="238"/>
      <c r="U142" s="238"/>
      <c r="V142" s="6">
        <v>4</v>
      </c>
      <c r="W142" s="238"/>
      <c r="X142" s="238"/>
      <c r="Y142" s="23"/>
      <c r="Z142" s="6" t="s">
        <v>331</v>
      </c>
      <c r="AA142" s="6">
        <f>AA97+4</f>
        <v>1140</v>
      </c>
      <c r="AB142" s="6" t="s">
        <v>336</v>
      </c>
      <c r="AC142" s="238"/>
      <c r="AE142" s="129" t="s">
        <v>358</v>
      </c>
      <c r="AF142" s="121">
        <f>AA138</f>
        <v>1140</v>
      </c>
      <c r="AG142" s="130" t="s">
        <v>344</v>
      </c>
      <c r="AI142" s="112"/>
      <c r="AJ142" s="244"/>
      <c r="AK142" s="113"/>
    </row>
    <row r="143" spans="9:38" x14ac:dyDescent="0.35">
      <c r="R143" s="238"/>
      <c r="S143" s="238"/>
      <c r="T143" s="238"/>
      <c r="U143" s="238"/>
      <c r="V143" s="6">
        <v>5</v>
      </c>
      <c r="W143" s="238"/>
      <c r="X143" s="238"/>
      <c r="Y143" s="23"/>
      <c r="Z143" s="6" t="s">
        <v>331</v>
      </c>
      <c r="AA143" s="6">
        <f>AA97+4</f>
        <v>1140</v>
      </c>
      <c r="AB143" s="6" t="s">
        <v>337</v>
      </c>
      <c r="AC143" s="238"/>
      <c r="AE143" s="127"/>
      <c r="AF143" s="123"/>
      <c r="AG143" s="128"/>
      <c r="AI143" s="112"/>
      <c r="AJ143" s="244"/>
      <c r="AK143" s="113"/>
    </row>
    <row r="144" spans="9:38" x14ac:dyDescent="0.35">
      <c r="R144" s="238"/>
      <c r="S144" s="238"/>
      <c r="T144" s="238"/>
      <c r="U144" s="238"/>
      <c r="V144" s="6">
        <v>6</v>
      </c>
      <c r="W144" s="238"/>
      <c r="X144" s="238"/>
      <c r="Y144" s="23"/>
      <c r="Z144" s="6" t="s">
        <v>331</v>
      </c>
      <c r="AA144" s="6">
        <f>AA97+4</f>
        <v>1140</v>
      </c>
      <c r="AB144" s="6" t="s">
        <v>338</v>
      </c>
      <c r="AC144" s="238"/>
      <c r="AE144" s="127"/>
      <c r="AF144" s="123"/>
      <c r="AG144" s="128"/>
      <c r="AI144" s="112"/>
      <c r="AJ144" s="244"/>
      <c r="AK144" s="113"/>
    </row>
    <row r="145" spans="9:38" x14ac:dyDescent="0.35">
      <c r="R145" s="238"/>
      <c r="S145" s="238"/>
      <c r="T145" s="238"/>
      <c r="U145" s="238"/>
      <c r="V145" s="6">
        <v>7</v>
      </c>
      <c r="W145" s="238"/>
      <c r="X145" s="238"/>
      <c r="Y145" s="23"/>
      <c r="Z145" s="6" t="s">
        <v>331</v>
      </c>
      <c r="AA145" s="6">
        <f>AA97+4</f>
        <v>1140</v>
      </c>
      <c r="AB145" s="6" t="s">
        <v>339</v>
      </c>
      <c r="AC145" s="238"/>
      <c r="AE145" s="131"/>
      <c r="AF145" s="132"/>
      <c r="AG145" s="133"/>
      <c r="AI145" s="112"/>
      <c r="AJ145" s="244"/>
      <c r="AK145" s="113"/>
    </row>
    <row r="146" spans="9:38" x14ac:dyDescent="0.35">
      <c r="R146" s="238"/>
      <c r="S146" s="238"/>
      <c r="T146" s="238"/>
      <c r="U146" s="238"/>
      <c r="W146" s="238"/>
      <c r="X146" s="238"/>
      <c r="Y146" s="23"/>
      <c r="AC146" s="238"/>
      <c r="AI146" s="108" t="s">
        <v>357</v>
      </c>
      <c r="AJ146" s="107">
        <f>AA138</f>
        <v>1140</v>
      </c>
      <c r="AK146" s="109" t="s">
        <v>344</v>
      </c>
    </row>
    <row r="147" spans="9:38" ht="15" customHeight="1" x14ac:dyDescent="0.35">
      <c r="R147" s="238"/>
      <c r="S147" s="238"/>
      <c r="T147" s="238"/>
      <c r="U147" s="238"/>
      <c r="V147" s="6">
        <v>8</v>
      </c>
      <c r="W147" s="238"/>
      <c r="X147" s="238"/>
      <c r="Y147" s="23"/>
      <c r="Z147" s="6" t="s">
        <v>331</v>
      </c>
      <c r="AA147" s="6">
        <f>AA97+5</f>
        <v>1141</v>
      </c>
      <c r="AB147" s="6" t="s">
        <v>332</v>
      </c>
      <c r="AC147" s="238"/>
      <c r="AE147" s="125"/>
      <c r="AF147" s="245" t="s">
        <v>353</v>
      </c>
      <c r="AG147" s="134"/>
      <c r="AI147" s="112"/>
      <c r="AJ147" s="106"/>
      <c r="AK147" s="113"/>
    </row>
    <row r="148" spans="9:38" x14ac:dyDescent="0.35">
      <c r="R148" s="238"/>
      <c r="S148" s="238"/>
      <c r="T148" s="238"/>
      <c r="U148" s="238"/>
      <c r="V148" s="6">
        <v>9</v>
      </c>
      <c r="W148" s="238"/>
      <c r="X148" s="238"/>
      <c r="Y148" s="23"/>
      <c r="Z148" s="6" t="s">
        <v>331</v>
      </c>
      <c r="AA148" s="6">
        <f>AA97+5</f>
        <v>1141</v>
      </c>
      <c r="AB148" s="6" t="s">
        <v>333</v>
      </c>
      <c r="AC148" s="238"/>
      <c r="AE148" s="127"/>
      <c r="AF148" s="246"/>
      <c r="AG148" s="128"/>
      <c r="AI148" s="112"/>
      <c r="AJ148" s="106"/>
      <c r="AK148" s="113"/>
    </row>
    <row r="149" spans="9:38" x14ac:dyDescent="0.35">
      <c r="R149" s="238"/>
      <c r="S149" s="238"/>
      <c r="T149" s="238"/>
      <c r="U149" s="238"/>
      <c r="V149" s="6">
        <v>10</v>
      </c>
      <c r="W149" s="238"/>
      <c r="X149" s="238"/>
      <c r="Y149" s="23"/>
      <c r="Z149" s="6" t="s">
        <v>331</v>
      </c>
      <c r="AA149" s="6">
        <f>AA97+5</f>
        <v>1141</v>
      </c>
      <c r="AB149" s="6" t="s">
        <v>334</v>
      </c>
      <c r="AC149" s="238"/>
      <c r="AE149" s="127"/>
      <c r="AF149" s="246"/>
      <c r="AG149" s="128"/>
      <c r="AI149" s="112"/>
      <c r="AJ149" s="106"/>
      <c r="AK149" s="113"/>
    </row>
    <row r="150" spans="9:38" x14ac:dyDescent="0.35">
      <c r="R150" s="238"/>
      <c r="S150" s="238"/>
      <c r="T150" s="238"/>
      <c r="U150" s="238"/>
      <c r="V150" s="6">
        <v>11</v>
      </c>
      <c r="W150" s="238"/>
      <c r="X150" s="238"/>
      <c r="Y150" s="23"/>
      <c r="Z150" s="6" t="s">
        <v>331</v>
      </c>
      <c r="AA150" s="6">
        <f>AA97+5</f>
        <v>1141</v>
      </c>
      <c r="AB150" s="6" t="s">
        <v>335</v>
      </c>
      <c r="AC150" s="238"/>
      <c r="AE150" s="127"/>
      <c r="AF150" s="246"/>
      <c r="AG150" s="128"/>
      <c r="AI150" s="112"/>
      <c r="AJ150" s="106"/>
      <c r="AK150" s="113"/>
    </row>
    <row r="151" spans="9:38" x14ac:dyDescent="0.35">
      <c r="R151" s="238"/>
      <c r="S151" s="238"/>
      <c r="T151" s="238"/>
      <c r="U151" s="238"/>
      <c r="V151" s="6">
        <v>12</v>
      </c>
      <c r="W151" s="238"/>
      <c r="X151" s="238"/>
      <c r="Y151" s="23"/>
      <c r="Z151" s="6" t="s">
        <v>331</v>
      </c>
      <c r="AA151" s="6">
        <f>AA97+5</f>
        <v>1141</v>
      </c>
      <c r="AB151" s="6" t="s">
        <v>336</v>
      </c>
      <c r="AC151" s="238"/>
      <c r="AE151" s="129" t="s">
        <v>358</v>
      </c>
      <c r="AF151" s="121">
        <f>AA147</f>
        <v>1141</v>
      </c>
      <c r="AG151" s="130" t="s">
        <v>344</v>
      </c>
      <c r="AI151" s="112"/>
      <c r="AJ151" s="106"/>
      <c r="AK151" s="113"/>
    </row>
    <row r="152" spans="9:38" x14ac:dyDescent="0.35">
      <c r="R152" s="238"/>
      <c r="S152" s="238"/>
      <c r="T152" s="238"/>
      <c r="U152" s="238"/>
      <c r="V152" s="6">
        <v>13</v>
      </c>
      <c r="W152" s="238"/>
      <c r="X152" s="238"/>
      <c r="Y152" s="23"/>
      <c r="Z152" s="6" t="s">
        <v>331</v>
      </c>
      <c r="AA152" s="6">
        <f>AA97+5</f>
        <v>1141</v>
      </c>
      <c r="AB152" s="6" t="s">
        <v>337</v>
      </c>
      <c r="AC152" s="238"/>
      <c r="AE152" s="127"/>
      <c r="AF152" s="123"/>
      <c r="AG152" s="128"/>
      <c r="AI152" s="112"/>
      <c r="AJ152" s="106"/>
      <c r="AK152" s="113"/>
    </row>
    <row r="153" spans="9:38" x14ac:dyDescent="0.35">
      <c r="R153" s="238"/>
      <c r="S153" s="238"/>
      <c r="T153" s="238"/>
      <c r="U153" s="238"/>
      <c r="V153" s="6">
        <v>14</v>
      </c>
      <c r="W153" s="238"/>
      <c r="X153" s="238"/>
      <c r="Y153" s="23"/>
      <c r="Z153" s="6" t="s">
        <v>331</v>
      </c>
      <c r="AA153" s="6">
        <f>AA97+5</f>
        <v>1141</v>
      </c>
      <c r="AB153" s="6" t="s">
        <v>338</v>
      </c>
      <c r="AC153" s="238"/>
      <c r="AE153" s="127"/>
      <c r="AF153" s="123"/>
      <c r="AG153" s="128"/>
      <c r="AI153" s="112"/>
      <c r="AJ153" s="106"/>
      <c r="AK153" s="113"/>
    </row>
    <row r="154" spans="9:38" x14ac:dyDescent="0.35">
      <c r="R154" s="238"/>
      <c r="S154" s="238"/>
      <c r="T154" s="238"/>
      <c r="U154" s="238"/>
      <c r="V154" s="6">
        <v>15</v>
      </c>
      <c r="W154" s="238"/>
      <c r="X154" s="238"/>
      <c r="Y154" s="23"/>
      <c r="Z154" s="6" t="s">
        <v>331</v>
      </c>
      <c r="AA154" s="6">
        <f>AA97+5</f>
        <v>1141</v>
      </c>
      <c r="AB154" s="6" t="s">
        <v>339</v>
      </c>
      <c r="AC154" s="238"/>
      <c r="AE154" s="131"/>
      <c r="AF154" s="132"/>
      <c r="AG154" s="133"/>
      <c r="AI154" s="114"/>
      <c r="AJ154" s="115"/>
      <c r="AK154" s="116"/>
    </row>
    <row r="155" spans="9:38" x14ac:dyDescent="0.35"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  <c r="AA155" s="9"/>
      <c r="AB155" s="9"/>
      <c r="AC155" s="9"/>
      <c r="AD155" s="9"/>
      <c r="AE155" s="9"/>
      <c r="AF155" s="9"/>
      <c r="AG155" s="9"/>
      <c r="AH155" s="9"/>
      <c r="AI155" s="9"/>
      <c r="AJ155" s="9"/>
      <c r="AK155" s="9"/>
      <c r="AL155" s="9"/>
    </row>
    <row r="156" spans="9:38" x14ac:dyDescent="0.35"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  <c r="AA156" s="9"/>
      <c r="AB156" s="9"/>
      <c r="AC156" s="9"/>
      <c r="AD156" s="9"/>
      <c r="AE156" s="9"/>
      <c r="AF156" s="9"/>
      <c r="AG156" s="9"/>
      <c r="AH156" s="9"/>
      <c r="AI156" s="9"/>
      <c r="AJ156" s="9"/>
      <c r="AK156" s="9"/>
      <c r="AL156" s="9"/>
    </row>
    <row r="157" spans="9:38" ht="15" customHeight="1" x14ac:dyDescent="0.35">
      <c r="R157" s="238" t="s">
        <v>206</v>
      </c>
      <c r="S157" s="238"/>
      <c r="T157" s="238"/>
      <c r="U157" s="238"/>
      <c r="V157" s="6">
        <v>0</v>
      </c>
      <c r="W157" s="238" t="s">
        <v>208</v>
      </c>
      <c r="X157" s="238"/>
      <c r="Y157" s="23"/>
      <c r="Z157" s="6" t="s">
        <v>331</v>
      </c>
      <c r="AA157" s="6">
        <f>AA97+6</f>
        <v>1142</v>
      </c>
      <c r="AB157" s="6" t="s">
        <v>332</v>
      </c>
      <c r="AC157" s="238" t="s">
        <v>159</v>
      </c>
      <c r="AE157" s="125"/>
      <c r="AF157" s="245" t="s">
        <v>353</v>
      </c>
      <c r="AG157" s="126"/>
      <c r="AI157" s="110"/>
      <c r="AJ157" s="243" t="s">
        <v>347</v>
      </c>
      <c r="AK157" s="111"/>
    </row>
    <row r="158" spans="9:38" x14ac:dyDescent="0.35">
      <c r="I158" t="s">
        <v>294</v>
      </c>
      <c r="R158" s="238"/>
      <c r="S158" s="238"/>
      <c r="T158" s="238"/>
      <c r="U158" s="238"/>
      <c r="V158" s="6">
        <v>1</v>
      </c>
      <c r="W158" s="238"/>
      <c r="X158" s="238"/>
      <c r="Y158" s="23"/>
      <c r="Z158" s="6" t="s">
        <v>331</v>
      </c>
      <c r="AA158" s="6">
        <f>AA97+6</f>
        <v>1142</v>
      </c>
      <c r="AB158" s="6" t="s">
        <v>333</v>
      </c>
      <c r="AC158" s="238"/>
      <c r="AE158" s="127"/>
      <c r="AF158" s="246"/>
      <c r="AG158" s="128"/>
      <c r="AI158" s="112"/>
      <c r="AJ158" s="244"/>
      <c r="AK158" s="113"/>
    </row>
    <row r="159" spans="9:38" x14ac:dyDescent="0.35">
      <c r="J159" s="6">
        <v>2</v>
      </c>
      <c r="K159" t="s">
        <v>303</v>
      </c>
      <c r="R159" s="238"/>
      <c r="S159" s="238"/>
      <c r="T159" s="238"/>
      <c r="U159" s="238"/>
      <c r="V159" s="6">
        <v>2</v>
      </c>
      <c r="W159" s="238"/>
      <c r="X159" s="238"/>
      <c r="Y159" s="23"/>
      <c r="Z159" s="6" t="s">
        <v>331</v>
      </c>
      <c r="AA159" s="6">
        <f>AA97+6</f>
        <v>1142</v>
      </c>
      <c r="AB159" s="6" t="s">
        <v>334</v>
      </c>
      <c r="AC159" s="238"/>
      <c r="AE159" s="127"/>
      <c r="AF159" s="246"/>
      <c r="AG159" s="128"/>
      <c r="AI159" s="112"/>
      <c r="AJ159" s="244"/>
      <c r="AK159" s="113"/>
    </row>
    <row r="160" spans="9:38" x14ac:dyDescent="0.35">
      <c r="J160" s="6">
        <v>6</v>
      </c>
      <c r="K160" t="s">
        <v>297</v>
      </c>
      <c r="R160" s="238"/>
      <c r="S160" s="238"/>
      <c r="T160" s="238"/>
      <c r="U160" s="238"/>
      <c r="V160" s="6">
        <v>3</v>
      </c>
      <c r="W160" s="238"/>
      <c r="X160" s="238"/>
      <c r="Y160" s="23"/>
      <c r="Z160" s="6" t="s">
        <v>331</v>
      </c>
      <c r="AA160" s="6">
        <f>AA97+6</f>
        <v>1142</v>
      </c>
      <c r="AB160" s="6" t="s">
        <v>335</v>
      </c>
      <c r="AC160" s="238"/>
      <c r="AE160" s="127"/>
      <c r="AF160" s="246"/>
      <c r="AG160" s="128"/>
      <c r="AI160" s="112"/>
      <c r="AJ160" s="244"/>
      <c r="AK160" s="113"/>
    </row>
    <row r="161" spans="9:38" x14ac:dyDescent="0.35">
      <c r="J161" s="6">
        <v>10</v>
      </c>
      <c r="K161" t="s">
        <v>302</v>
      </c>
      <c r="R161" s="238"/>
      <c r="S161" s="238"/>
      <c r="T161" s="238"/>
      <c r="U161" s="238"/>
      <c r="V161" s="6">
        <v>4</v>
      </c>
      <c r="W161" s="238"/>
      <c r="X161" s="238"/>
      <c r="Y161" s="23"/>
      <c r="Z161" s="6" t="s">
        <v>331</v>
      </c>
      <c r="AA161" s="6">
        <f>AA97+6</f>
        <v>1142</v>
      </c>
      <c r="AB161" s="6" t="s">
        <v>336</v>
      </c>
      <c r="AC161" s="238"/>
      <c r="AE161" s="129" t="s">
        <v>358</v>
      </c>
      <c r="AF161" s="121">
        <f>AA157</f>
        <v>1142</v>
      </c>
      <c r="AG161" s="130" t="s">
        <v>344</v>
      </c>
      <c r="AI161" s="112"/>
      <c r="AJ161" s="244"/>
      <c r="AK161" s="113"/>
    </row>
    <row r="162" spans="9:38" x14ac:dyDescent="0.35">
      <c r="R162" s="238"/>
      <c r="S162" s="238"/>
      <c r="T162" s="238"/>
      <c r="U162" s="238"/>
      <c r="V162" s="6">
        <v>5</v>
      </c>
      <c r="W162" s="238"/>
      <c r="X162" s="238"/>
      <c r="Y162" s="23"/>
      <c r="Z162" s="6" t="s">
        <v>331</v>
      </c>
      <c r="AA162" s="6">
        <f>AA97+6</f>
        <v>1142</v>
      </c>
      <c r="AB162" s="6" t="s">
        <v>337</v>
      </c>
      <c r="AC162" s="238"/>
      <c r="AE162" s="127"/>
      <c r="AF162" s="123"/>
      <c r="AG162" s="128"/>
      <c r="AI162" s="112"/>
      <c r="AJ162" s="244"/>
      <c r="AK162" s="113"/>
    </row>
    <row r="163" spans="9:38" x14ac:dyDescent="0.35">
      <c r="R163" s="238"/>
      <c r="S163" s="238"/>
      <c r="T163" s="238"/>
      <c r="U163" s="238"/>
      <c r="V163" s="6">
        <v>6</v>
      </c>
      <c r="W163" s="238"/>
      <c r="X163" s="238"/>
      <c r="Y163" s="23"/>
      <c r="Z163" s="6" t="s">
        <v>331</v>
      </c>
      <c r="AA163" s="6">
        <f>AA97+6</f>
        <v>1142</v>
      </c>
      <c r="AB163" s="6" t="s">
        <v>338</v>
      </c>
      <c r="AC163" s="238"/>
      <c r="AE163" s="127"/>
      <c r="AF163" s="123"/>
      <c r="AG163" s="128"/>
      <c r="AI163" s="112"/>
      <c r="AJ163" s="244"/>
      <c r="AK163" s="113"/>
    </row>
    <row r="164" spans="9:38" x14ac:dyDescent="0.35">
      <c r="R164" s="238"/>
      <c r="S164" s="238"/>
      <c r="T164" s="238"/>
      <c r="U164" s="238"/>
      <c r="V164" s="6">
        <v>7</v>
      </c>
      <c r="W164" s="238"/>
      <c r="X164" s="238"/>
      <c r="Y164" s="23"/>
      <c r="Z164" s="6" t="s">
        <v>331</v>
      </c>
      <c r="AA164" s="6">
        <f>AA97+6</f>
        <v>1142</v>
      </c>
      <c r="AB164" s="6" t="s">
        <v>339</v>
      </c>
      <c r="AC164" s="238"/>
      <c r="AE164" s="131"/>
      <c r="AF164" s="132"/>
      <c r="AG164" s="133"/>
      <c r="AI164" s="112"/>
      <c r="AJ164" s="244"/>
      <c r="AK164" s="113"/>
    </row>
    <row r="165" spans="9:38" x14ac:dyDescent="0.35">
      <c r="R165" s="238"/>
      <c r="S165" s="238"/>
      <c r="T165" s="238"/>
      <c r="U165" s="238"/>
      <c r="W165" s="238"/>
      <c r="X165" s="238"/>
      <c r="Y165" s="23"/>
      <c r="AC165" s="238"/>
      <c r="AI165" s="108" t="s">
        <v>357</v>
      </c>
      <c r="AJ165" s="107">
        <f>AA157</f>
        <v>1142</v>
      </c>
      <c r="AK165" s="109" t="s">
        <v>344</v>
      </c>
    </row>
    <row r="166" spans="9:38" ht="15" customHeight="1" x14ac:dyDescent="0.35">
      <c r="R166" s="238"/>
      <c r="S166" s="238"/>
      <c r="T166" s="238"/>
      <c r="U166" s="238"/>
      <c r="V166" s="6">
        <v>8</v>
      </c>
      <c r="W166" s="238"/>
      <c r="X166" s="238"/>
      <c r="Y166" s="23"/>
      <c r="Z166" s="6" t="s">
        <v>331</v>
      </c>
      <c r="AA166" s="6">
        <f>AA97+7</f>
        <v>1143</v>
      </c>
      <c r="AB166" s="6" t="s">
        <v>332</v>
      </c>
      <c r="AC166" s="238"/>
      <c r="AE166" s="125"/>
      <c r="AF166" s="245" t="s">
        <v>353</v>
      </c>
      <c r="AG166" s="126"/>
      <c r="AI166" s="112"/>
      <c r="AJ166" s="106"/>
      <c r="AK166" s="113"/>
    </row>
    <row r="167" spans="9:38" x14ac:dyDescent="0.35">
      <c r="R167" s="238"/>
      <c r="S167" s="238"/>
      <c r="T167" s="238"/>
      <c r="U167" s="238"/>
      <c r="V167" s="6">
        <v>9</v>
      </c>
      <c r="W167" s="238"/>
      <c r="X167" s="238"/>
      <c r="Y167" s="23"/>
      <c r="Z167" s="6" t="s">
        <v>331</v>
      </c>
      <c r="AA167" s="6">
        <f>AA97+7</f>
        <v>1143</v>
      </c>
      <c r="AB167" s="6" t="s">
        <v>333</v>
      </c>
      <c r="AC167" s="238"/>
      <c r="AE167" s="127"/>
      <c r="AF167" s="246"/>
      <c r="AG167" s="128"/>
      <c r="AI167" s="112"/>
      <c r="AJ167" s="106"/>
      <c r="AK167" s="113"/>
    </row>
    <row r="168" spans="9:38" x14ac:dyDescent="0.35">
      <c r="R168" s="238"/>
      <c r="S168" s="238"/>
      <c r="T168" s="238"/>
      <c r="U168" s="238"/>
      <c r="V168" s="6">
        <v>10</v>
      </c>
      <c r="W168" s="238"/>
      <c r="X168" s="238"/>
      <c r="Y168" s="23"/>
      <c r="Z168" s="6" t="s">
        <v>331</v>
      </c>
      <c r="AA168" s="6">
        <f>AA97+7</f>
        <v>1143</v>
      </c>
      <c r="AB168" s="6" t="s">
        <v>334</v>
      </c>
      <c r="AC168" s="238"/>
      <c r="AE168" s="127"/>
      <c r="AF168" s="246"/>
      <c r="AG168" s="128"/>
      <c r="AI168" s="112"/>
      <c r="AJ168" s="106"/>
      <c r="AK168" s="113"/>
    </row>
    <row r="169" spans="9:38" x14ac:dyDescent="0.35">
      <c r="R169" s="238"/>
      <c r="S169" s="238"/>
      <c r="T169" s="238"/>
      <c r="U169" s="238"/>
      <c r="V169" s="6">
        <v>11</v>
      </c>
      <c r="W169" s="238"/>
      <c r="X169" s="238"/>
      <c r="Y169" s="23"/>
      <c r="Z169" s="6" t="s">
        <v>331</v>
      </c>
      <c r="AA169" s="6">
        <f>AA97+7</f>
        <v>1143</v>
      </c>
      <c r="AB169" s="6" t="s">
        <v>335</v>
      </c>
      <c r="AC169" s="238"/>
      <c r="AE169" s="127"/>
      <c r="AF169" s="246"/>
      <c r="AG169" s="128"/>
      <c r="AI169" s="112"/>
      <c r="AJ169" s="106"/>
      <c r="AK169" s="113"/>
    </row>
    <row r="170" spans="9:38" x14ac:dyDescent="0.35">
      <c r="R170" s="238"/>
      <c r="S170" s="238"/>
      <c r="T170" s="238"/>
      <c r="U170" s="238"/>
      <c r="V170" s="6">
        <v>12</v>
      </c>
      <c r="W170" s="238"/>
      <c r="X170" s="238"/>
      <c r="Y170" s="23"/>
      <c r="Z170" s="6" t="s">
        <v>331</v>
      </c>
      <c r="AA170" s="6">
        <f>AA97+7</f>
        <v>1143</v>
      </c>
      <c r="AB170" s="6" t="s">
        <v>336</v>
      </c>
      <c r="AC170" s="238"/>
      <c r="AE170" s="129" t="s">
        <v>358</v>
      </c>
      <c r="AF170" s="121">
        <f>AA166</f>
        <v>1143</v>
      </c>
      <c r="AG170" s="130" t="s">
        <v>344</v>
      </c>
      <c r="AI170" s="112"/>
      <c r="AJ170" s="106"/>
      <c r="AK170" s="113"/>
    </row>
    <row r="171" spans="9:38" x14ac:dyDescent="0.35">
      <c r="R171" s="238"/>
      <c r="S171" s="238"/>
      <c r="T171" s="238"/>
      <c r="U171" s="238"/>
      <c r="V171" s="6">
        <v>13</v>
      </c>
      <c r="W171" s="238"/>
      <c r="X171" s="238"/>
      <c r="Y171" s="23"/>
      <c r="Z171" s="6" t="s">
        <v>331</v>
      </c>
      <c r="AA171" s="6">
        <f>AA97+7</f>
        <v>1143</v>
      </c>
      <c r="AB171" s="6" t="s">
        <v>337</v>
      </c>
      <c r="AC171" s="238"/>
      <c r="AE171" s="127"/>
      <c r="AF171" s="123"/>
      <c r="AG171" s="128"/>
      <c r="AI171" s="112"/>
      <c r="AJ171" s="106"/>
      <c r="AK171" s="113"/>
    </row>
    <row r="172" spans="9:38" x14ac:dyDescent="0.35">
      <c r="R172" s="238"/>
      <c r="S172" s="238"/>
      <c r="T172" s="238"/>
      <c r="U172" s="238"/>
      <c r="V172" s="6">
        <v>14</v>
      </c>
      <c r="W172" s="238"/>
      <c r="X172" s="238"/>
      <c r="Y172" s="23"/>
      <c r="Z172" s="6" t="s">
        <v>331</v>
      </c>
      <c r="AA172" s="6">
        <f>AA97+7</f>
        <v>1143</v>
      </c>
      <c r="AB172" s="6" t="s">
        <v>338</v>
      </c>
      <c r="AC172" s="238"/>
      <c r="AE172" s="127"/>
      <c r="AF172" s="123"/>
      <c r="AG172" s="128"/>
      <c r="AI172" s="112"/>
      <c r="AJ172" s="106"/>
      <c r="AK172" s="113"/>
    </row>
    <row r="173" spans="9:38" x14ac:dyDescent="0.35">
      <c r="R173" s="238"/>
      <c r="S173" s="238"/>
      <c r="T173" s="238"/>
      <c r="U173" s="238"/>
      <c r="V173" s="6">
        <v>15</v>
      </c>
      <c r="W173" s="238"/>
      <c r="X173" s="238"/>
      <c r="Y173" s="23"/>
      <c r="Z173" s="6" t="s">
        <v>331</v>
      </c>
      <c r="AA173" s="6">
        <f>AA97+7</f>
        <v>1143</v>
      </c>
      <c r="AB173" s="6" t="s">
        <v>339</v>
      </c>
      <c r="AC173" s="238"/>
      <c r="AE173" s="131"/>
      <c r="AF173" s="132"/>
      <c r="AG173" s="133"/>
      <c r="AI173" s="114"/>
      <c r="AJ173" s="115"/>
      <c r="AK173" s="116"/>
    </row>
    <row r="174" spans="9:38" x14ac:dyDescent="0.35"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  <c r="AA174" s="9"/>
      <c r="AB174" s="9"/>
      <c r="AC174" s="9"/>
      <c r="AD174" s="9"/>
      <c r="AE174" s="9"/>
      <c r="AF174" s="9"/>
      <c r="AG174" s="9"/>
      <c r="AH174" s="9"/>
      <c r="AI174" s="9"/>
      <c r="AJ174" s="9"/>
      <c r="AK174" s="9"/>
      <c r="AL174" s="9"/>
    </row>
    <row r="175" spans="9:38" x14ac:dyDescent="0.35"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  <c r="AA175" s="9"/>
      <c r="AB175" s="9"/>
      <c r="AC175" s="9"/>
      <c r="AD175" s="9"/>
      <c r="AE175" s="9"/>
      <c r="AF175" s="9"/>
      <c r="AG175" s="9"/>
      <c r="AH175" s="9"/>
      <c r="AI175" s="9"/>
      <c r="AJ175" s="9"/>
      <c r="AK175" s="9"/>
      <c r="AL175" s="9"/>
    </row>
    <row r="176" spans="9:38" ht="15" customHeight="1" x14ac:dyDescent="0.35">
      <c r="R176" s="238" t="s">
        <v>209</v>
      </c>
      <c r="S176" s="238"/>
      <c r="T176" s="238"/>
      <c r="U176" s="238"/>
      <c r="V176" s="6">
        <v>0</v>
      </c>
      <c r="W176" s="238" t="s">
        <v>210</v>
      </c>
      <c r="X176" s="238"/>
      <c r="Y176" s="23"/>
      <c r="Z176" s="6" t="s">
        <v>331</v>
      </c>
      <c r="AA176" s="6">
        <f>AA97+8</f>
        <v>1144</v>
      </c>
      <c r="AB176" s="6" t="s">
        <v>332</v>
      </c>
      <c r="AC176" s="238" t="s">
        <v>159</v>
      </c>
      <c r="AE176" s="125"/>
      <c r="AF176" s="245" t="s">
        <v>353</v>
      </c>
      <c r="AG176" s="126"/>
      <c r="AI176" s="110"/>
      <c r="AJ176" s="243" t="s">
        <v>360</v>
      </c>
      <c r="AK176" s="111"/>
    </row>
    <row r="177" spans="9:37" x14ac:dyDescent="0.35">
      <c r="I177" t="s">
        <v>294</v>
      </c>
      <c r="R177" s="238"/>
      <c r="S177" s="238"/>
      <c r="T177" s="238"/>
      <c r="U177" s="238"/>
      <c r="V177" s="6">
        <v>1</v>
      </c>
      <c r="W177" s="238"/>
      <c r="X177" s="238"/>
      <c r="Y177" s="23"/>
      <c r="Z177" s="6" t="s">
        <v>331</v>
      </c>
      <c r="AA177" s="6">
        <f>AA97+8</f>
        <v>1144</v>
      </c>
      <c r="AB177" s="6" t="s">
        <v>333</v>
      </c>
      <c r="AC177" s="238"/>
      <c r="AE177" s="127"/>
      <c r="AF177" s="246"/>
      <c r="AG177" s="128"/>
      <c r="AI177" s="112"/>
      <c r="AJ177" s="244"/>
      <c r="AK177" s="113"/>
    </row>
    <row r="178" spans="9:37" x14ac:dyDescent="0.35">
      <c r="J178" s="6">
        <v>-100</v>
      </c>
      <c r="K178" t="s">
        <v>403</v>
      </c>
      <c r="R178" s="238"/>
      <c r="S178" s="238"/>
      <c r="T178" s="238"/>
      <c r="U178" s="238"/>
      <c r="V178" s="6">
        <v>2</v>
      </c>
      <c r="W178" s="238"/>
      <c r="X178" s="238"/>
      <c r="Y178" s="23"/>
      <c r="Z178" s="6" t="s">
        <v>331</v>
      </c>
      <c r="AA178" s="6">
        <f>AA97+8</f>
        <v>1144</v>
      </c>
      <c r="AB178" s="6" t="s">
        <v>334</v>
      </c>
      <c r="AC178" s="238"/>
      <c r="AE178" s="127"/>
      <c r="AF178" s="246"/>
      <c r="AG178" s="128"/>
      <c r="AI178" s="112"/>
      <c r="AJ178" s="244"/>
      <c r="AK178" s="113"/>
    </row>
    <row r="179" spans="9:37" x14ac:dyDescent="0.35">
      <c r="J179" s="6">
        <v>0</v>
      </c>
      <c r="K179" t="s">
        <v>297</v>
      </c>
      <c r="R179" s="238"/>
      <c r="S179" s="238"/>
      <c r="T179" s="238"/>
      <c r="U179" s="238"/>
      <c r="V179" s="6">
        <v>3</v>
      </c>
      <c r="W179" s="238"/>
      <c r="X179" s="238"/>
      <c r="Y179" s="23"/>
      <c r="Z179" s="6" t="s">
        <v>331</v>
      </c>
      <c r="AA179" s="6">
        <f>AA97+8</f>
        <v>1144</v>
      </c>
      <c r="AB179" s="6" t="s">
        <v>335</v>
      </c>
      <c r="AC179" s="238"/>
      <c r="AE179" s="127"/>
      <c r="AF179" s="246"/>
      <c r="AG179" s="128"/>
      <c r="AI179" s="112"/>
      <c r="AJ179" s="244"/>
      <c r="AK179" s="113"/>
    </row>
    <row r="180" spans="9:37" x14ac:dyDescent="0.35">
      <c r="J180" s="6">
        <v>100</v>
      </c>
      <c r="K180" t="s">
        <v>402</v>
      </c>
      <c r="R180" s="238"/>
      <c r="S180" s="238"/>
      <c r="T180" s="238"/>
      <c r="U180" s="238"/>
      <c r="V180" s="6">
        <v>4</v>
      </c>
      <c r="W180" s="238"/>
      <c r="X180" s="238"/>
      <c r="Y180" s="23"/>
      <c r="Z180" s="6" t="s">
        <v>331</v>
      </c>
      <c r="AA180" s="6">
        <f>AA97+8</f>
        <v>1144</v>
      </c>
      <c r="AB180" s="6" t="s">
        <v>336</v>
      </c>
      <c r="AC180" s="238"/>
      <c r="AE180" s="129" t="s">
        <v>358</v>
      </c>
      <c r="AF180" s="121">
        <f>AA176</f>
        <v>1144</v>
      </c>
      <c r="AG180" s="130" t="s">
        <v>344</v>
      </c>
      <c r="AI180" s="112"/>
      <c r="AJ180" s="244"/>
      <c r="AK180" s="113"/>
    </row>
    <row r="181" spans="9:37" x14ac:dyDescent="0.35">
      <c r="R181" s="238"/>
      <c r="S181" s="238"/>
      <c r="T181" s="238"/>
      <c r="U181" s="238"/>
      <c r="V181" s="6">
        <v>5</v>
      </c>
      <c r="W181" s="238"/>
      <c r="X181" s="238"/>
      <c r="Y181" s="23"/>
      <c r="Z181" s="6" t="s">
        <v>331</v>
      </c>
      <c r="AA181" s="6">
        <f>AA97+8</f>
        <v>1144</v>
      </c>
      <c r="AB181" s="6" t="s">
        <v>337</v>
      </c>
      <c r="AC181" s="238"/>
      <c r="AE181" s="127"/>
      <c r="AF181" s="123"/>
      <c r="AG181" s="128"/>
      <c r="AI181" s="112"/>
      <c r="AJ181" s="244"/>
      <c r="AK181" s="113"/>
    </row>
    <row r="182" spans="9:37" x14ac:dyDescent="0.35">
      <c r="R182" s="238"/>
      <c r="S182" s="238"/>
      <c r="T182" s="238"/>
      <c r="U182" s="238"/>
      <c r="V182" s="6">
        <v>6</v>
      </c>
      <c r="W182" s="238"/>
      <c r="X182" s="238"/>
      <c r="Y182" s="23"/>
      <c r="Z182" s="6" t="s">
        <v>331</v>
      </c>
      <c r="AA182" s="6">
        <f>AA97+8</f>
        <v>1144</v>
      </c>
      <c r="AB182" s="6" t="s">
        <v>338</v>
      </c>
      <c r="AC182" s="238"/>
      <c r="AE182" s="127"/>
      <c r="AF182" s="123"/>
      <c r="AG182" s="128"/>
      <c r="AI182" s="112"/>
      <c r="AJ182" s="244"/>
      <c r="AK182" s="113"/>
    </row>
    <row r="183" spans="9:37" x14ac:dyDescent="0.35">
      <c r="R183" s="238"/>
      <c r="S183" s="238"/>
      <c r="T183" s="238"/>
      <c r="U183" s="238"/>
      <c r="V183" s="6">
        <v>7</v>
      </c>
      <c r="W183" s="238"/>
      <c r="X183" s="238"/>
      <c r="Y183" s="23"/>
      <c r="Z183" s="6" t="s">
        <v>331</v>
      </c>
      <c r="AA183" s="6">
        <f>AA97+8</f>
        <v>1144</v>
      </c>
      <c r="AB183" s="6" t="s">
        <v>339</v>
      </c>
      <c r="AC183" s="238"/>
      <c r="AE183" s="131"/>
      <c r="AF183" s="132"/>
      <c r="AG183" s="133"/>
      <c r="AI183" s="112"/>
      <c r="AJ183" s="244"/>
      <c r="AK183" s="113"/>
    </row>
    <row r="184" spans="9:37" x14ac:dyDescent="0.35">
      <c r="R184" s="238"/>
      <c r="S184" s="238"/>
      <c r="T184" s="238"/>
      <c r="U184" s="238"/>
      <c r="W184" s="238"/>
      <c r="X184" s="238"/>
      <c r="Y184" s="23"/>
      <c r="AC184" s="238"/>
      <c r="AI184" s="108" t="s">
        <v>357</v>
      </c>
      <c r="AJ184" s="107">
        <f>AA176</f>
        <v>1144</v>
      </c>
      <c r="AK184" s="109" t="s">
        <v>344</v>
      </c>
    </row>
    <row r="185" spans="9:37" ht="15" customHeight="1" x14ac:dyDescent="0.35">
      <c r="R185" s="238"/>
      <c r="S185" s="238"/>
      <c r="T185" s="238"/>
      <c r="U185" s="238"/>
      <c r="V185" s="6">
        <v>8</v>
      </c>
      <c r="W185" s="238"/>
      <c r="X185" s="238"/>
      <c r="Y185" s="23"/>
      <c r="Z185" s="6" t="s">
        <v>331</v>
      </c>
      <c r="AA185" s="6">
        <f>AA97+9</f>
        <v>1145</v>
      </c>
      <c r="AB185" s="6" t="s">
        <v>332</v>
      </c>
      <c r="AC185" s="238"/>
      <c r="AE185" s="125"/>
      <c r="AF185" s="245" t="s">
        <v>353</v>
      </c>
      <c r="AG185" s="126"/>
      <c r="AI185" s="112"/>
      <c r="AJ185" s="106"/>
      <c r="AK185" s="113"/>
    </row>
    <row r="186" spans="9:37" x14ac:dyDescent="0.35">
      <c r="R186" s="238"/>
      <c r="S186" s="238"/>
      <c r="T186" s="238"/>
      <c r="U186" s="238"/>
      <c r="V186" s="6">
        <v>9</v>
      </c>
      <c r="W186" s="238"/>
      <c r="X186" s="238"/>
      <c r="Y186" s="23"/>
      <c r="Z186" s="6" t="s">
        <v>331</v>
      </c>
      <c r="AA186" s="6">
        <f>AA97+9</f>
        <v>1145</v>
      </c>
      <c r="AB186" s="6" t="s">
        <v>333</v>
      </c>
      <c r="AC186" s="238"/>
      <c r="AE186" s="127"/>
      <c r="AF186" s="246"/>
      <c r="AG186" s="128"/>
      <c r="AI186" s="112"/>
      <c r="AJ186" s="106"/>
      <c r="AK186" s="113"/>
    </row>
    <row r="187" spans="9:37" x14ac:dyDescent="0.35">
      <c r="R187" s="238"/>
      <c r="S187" s="238"/>
      <c r="T187" s="238"/>
      <c r="U187" s="238"/>
      <c r="V187" s="6">
        <v>10</v>
      </c>
      <c r="W187" s="238"/>
      <c r="X187" s="238"/>
      <c r="Y187" s="23"/>
      <c r="Z187" s="6" t="s">
        <v>331</v>
      </c>
      <c r="AA187" s="6">
        <f>AA97+9</f>
        <v>1145</v>
      </c>
      <c r="AB187" s="6" t="s">
        <v>334</v>
      </c>
      <c r="AC187" s="238"/>
      <c r="AE187" s="127"/>
      <c r="AF187" s="246"/>
      <c r="AG187" s="128"/>
      <c r="AI187" s="112"/>
      <c r="AJ187" s="106"/>
      <c r="AK187" s="113"/>
    </row>
    <row r="188" spans="9:37" x14ac:dyDescent="0.35">
      <c r="R188" s="238"/>
      <c r="S188" s="238"/>
      <c r="T188" s="238"/>
      <c r="U188" s="238"/>
      <c r="V188" s="6">
        <v>11</v>
      </c>
      <c r="W188" s="238"/>
      <c r="X188" s="238"/>
      <c r="Y188" s="23"/>
      <c r="Z188" s="6" t="s">
        <v>331</v>
      </c>
      <c r="AA188" s="6">
        <f>AA97+9</f>
        <v>1145</v>
      </c>
      <c r="AB188" s="6" t="s">
        <v>335</v>
      </c>
      <c r="AC188" s="238"/>
      <c r="AE188" s="127"/>
      <c r="AF188" s="246"/>
      <c r="AG188" s="128"/>
      <c r="AI188" s="112"/>
      <c r="AJ188" s="106"/>
      <c r="AK188" s="113"/>
    </row>
    <row r="189" spans="9:37" x14ac:dyDescent="0.35">
      <c r="R189" s="238"/>
      <c r="S189" s="238"/>
      <c r="T189" s="238"/>
      <c r="U189" s="238"/>
      <c r="V189" s="6">
        <v>12</v>
      </c>
      <c r="W189" s="238"/>
      <c r="X189" s="238"/>
      <c r="Y189" s="23"/>
      <c r="Z189" s="6" t="s">
        <v>331</v>
      </c>
      <c r="AA189" s="6">
        <f>AA97+9</f>
        <v>1145</v>
      </c>
      <c r="AB189" s="6" t="s">
        <v>336</v>
      </c>
      <c r="AC189" s="238"/>
      <c r="AE189" s="129" t="s">
        <v>358</v>
      </c>
      <c r="AF189" s="121">
        <f>AA185</f>
        <v>1145</v>
      </c>
      <c r="AG189" s="130" t="s">
        <v>344</v>
      </c>
      <c r="AI189" s="112"/>
      <c r="AJ189" s="106"/>
      <c r="AK189" s="113"/>
    </row>
    <row r="190" spans="9:37" x14ac:dyDescent="0.35">
      <c r="R190" s="238"/>
      <c r="S190" s="238"/>
      <c r="T190" s="238"/>
      <c r="U190" s="238"/>
      <c r="V190" s="6">
        <v>13</v>
      </c>
      <c r="W190" s="238"/>
      <c r="X190" s="238"/>
      <c r="Y190" s="23"/>
      <c r="Z190" s="6" t="s">
        <v>331</v>
      </c>
      <c r="AA190" s="6">
        <f>AA97+9</f>
        <v>1145</v>
      </c>
      <c r="AB190" s="6" t="s">
        <v>337</v>
      </c>
      <c r="AC190" s="238"/>
      <c r="AE190" s="127"/>
      <c r="AF190" s="123"/>
      <c r="AG190" s="128"/>
      <c r="AI190" s="112"/>
      <c r="AJ190" s="106"/>
      <c r="AK190" s="113"/>
    </row>
    <row r="191" spans="9:37" x14ac:dyDescent="0.35">
      <c r="R191" s="238"/>
      <c r="S191" s="238"/>
      <c r="T191" s="238"/>
      <c r="U191" s="238"/>
      <c r="V191" s="6">
        <v>14</v>
      </c>
      <c r="W191" s="238"/>
      <c r="X191" s="238"/>
      <c r="Y191" s="23"/>
      <c r="Z191" s="6" t="s">
        <v>331</v>
      </c>
      <c r="AA191" s="6">
        <f>AA97+9</f>
        <v>1145</v>
      </c>
      <c r="AB191" s="6" t="s">
        <v>338</v>
      </c>
      <c r="AC191" s="238"/>
      <c r="AE191" s="127"/>
      <c r="AF191" s="123"/>
      <c r="AG191" s="128"/>
      <c r="AI191" s="112"/>
      <c r="AJ191" s="106"/>
      <c r="AK191" s="113"/>
    </row>
    <row r="192" spans="9:37" x14ac:dyDescent="0.35">
      <c r="R192" s="238"/>
      <c r="S192" s="238"/>
      <c r="T192" s="238"/>
      <c r="U192" s="238"/>
      <c r="V192" s="6">
        <v>15</v>
      </c>
      <c r="W192" s="238"/>
      <c r="X192" s="238"/>
      <c r="Y192" s="23"/>
      <c r="Z192" s="6" t="s">
        <v>331</v>
      </c>
      <c r="AA192" s="6">
        <f>AA97+9</f>
        <v>1145</v>
      </c>
      <c r="AB192" s="6" t="s">
        <v>339</v>
      </c>
      <c r="AC192" s="238"/>
      <c r="AE192" s="131"/>
      <c r="AF192" s="132"/>
      <c r="AG192" s="133"/>
      <c r="AI192" s="114"/>
      <c r="AJ192" s="115"/>
      <c r="AK192" s="116"/>
    </row>
    <row r="193" spans="9:38" x14ac:dyDescent="0.35"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  <c r="AA193" s="9"/>
      <c r="AB193" s="9"/>
      <c r="AC193" s="9"/>
      <c r="AD193" s="9"/>
      <c r="AE193" s="9"/>
      <c r="AF193" s="9"/>
      <c r="AG193" s="9"/>
      <c r="AH193" s="9"/>
      <c r="AI193" s="9"/>
      <c r="AJ193" s="9"/>
      <c r="AK193" s="9"/>
      <c r="AL193" s="9"/>
    </row>
    <row r="194" spans="9:38" x14ac:dyDescent="0.35"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  <c r="AA194" s="9"/>
      <c r="AB194" s="9"/>
      <c r="AC194" s="9"/>
      <c r="AD194" s="9"/>
      <c r="AE194" s="9"/>
      <c r="AF194" s="9"/>
      <c r="AG194" s="9"/>
      <c r="AH194" s="9"/>
      <c r="AI194" s="9"/>
      <c r="AJ194" s="9"/>
      <c r="AK194" s="9"/>
      <c r="AL194" s="9"/>
    </row>
    <row r="195" spans="9:38" ht="15" customHeight="1" x14ac:dyDescent="0.35">
      <c r="R195" s="238" t="s">
        <v>209</v>
      </c>
      <c r="S195" s="238"/>
      <c r="T195" s="238"/>
      <c r="U195" s="238"/>
      <c r="V195" s="6">
        <v>0</v>
      </c>
      <c r="W195" s="238" t="s">
        <v>211</v>
      </c>
      <c r="X195" s="238"/>
      <c r="Y195" s="23"/>
      <c r="Z195" s="6" t="s">
        <v>331</v>
      </c>
      <c r="AA195" s="6">
        <f>AA97+10</f>
        <v>1146</v>
      </c>
      <c r="AB195" s="6" t="s">
        <v>332</v>
      </c>
      <c r="AC195" s="238" t="s">
        <v>159</v>
      </c>
      <c r="AE195" s="125"/>
      <c r="AF195" s="245" t="s">
        <v>353</v>
      </c>
      <c r="AG195" s="126"/>
      <c r="AI195" s="110"/>
      <c r="AJ195" s="243" t="s">
        <v>361</v>
      </c>
      <c r="AK195" s="111"/>
    </row>
    <row r="196" spans="9:38" x14ac:dyDescent="0.35">
      <c r="I196" t="s">
        <v>294</v>
      </c>
      <c r="R196" s="238"/>
      <c r="S196" s="238"/>
      <c r="T196" s="238"/>
      <c r="U196" s="238"/>
      <c r="V196" s="6">
        <v>1</v>
      </c>
      <c r="W196" s="238"/>
      <c r="X196" s="238"/>
      <c r="Y196" s="23"/>
      <c r="Z196" s="6" t="s">
        <v>331</v>
      </c>
      <c r="AA196" s="6">
        <f>AA97+10</f>
        <v>1146</v>
      </c>
      <c r="AB196" s="6" t="s">
        <v>333</v>
      </c>
      <c r="AC196" s="238"/>
      <c r="AE196" s="127"/>
      <c r="AF196" s="246"/>
      <c r="AG196" s="128"/>
      <c r="AI196" s="112"/>
      <c r="AJ196" s="244"/>
      <c r="AK196" s="113"/>
    </row>
    <row r="197" spans="9:38" x14ac:dyDescent="0.35">
      <c r="J197" s="6">
        <v>2</v>
      </c>
      <c r="K197" t="s">
        <v>403</v>
      </c>
      <c r="R197" s="238"/>
      <c r="S197" s="238"/>
      <c r="T197" s="238"/>
      <c r="U197" s="238"/>
      <c r="V197" s="6">
        <v>2</v>
      </c>
      <c r="W197" s="238"/>
      <c r="X197" s="238"/>
      <c r="Y197" s="23"/>
      <c r="Z197" s="6" t="s">
        <v>331</v>
      </c>
      <c r="AA197" s="6">
        <f>AA97+10</f>
        <v>1146</v>
      </c>
      <c r="AB197" s="6" t="s">
        <v>334</v>
      </c>
      <c r="AC197" s="238"/>
      <c r="AE197" s="127"/>
      <c r="AF197" s="246"/>
      <c r="AG197" s="128"/>
      <c r="AI197" s="112"/>
      <c r="AJ197" s="244"/>
      <c r="AK197" s="113"/>
    </row>
    <row r="198" spans="9:38" x14ac:dyDescent="0.35">
      <c r="J198" s="6">
        <v>6</v>
      </c>
      <c r="K198" t="s">
        <v>297</v>
      </c>
      <c r="R198" s="238"/>
      <c r="S198" s="238"/>
      <c r="T198" s="238"/>
      <c r="U198" s="238"/>
      <c r="V198" s="6">
        <v>3</v>
      </c>
      <c r="W198" s="238"/>
      <c r="X198" s="238"/>
      <c r="Y198" s="23"/>
      <c r="Z198" s="6" t="s">
        <v>331</v>
      </c>
      <c r="AA198" s="6">
        <f>AA97+10</f>
        <v>1146</v>
      </c>
      <c r="AB198" s="6" t="s">
        <v>335</v>
      </c>
      <c r="AC198" s="238"/>
      <c r="AE198" s="127"/>
      <c r="AF198" s="246"/>
      <c r="AG198" s="128"/>
      <c r="AI198" s="112"/>
      <c r="AJ198" s="244"/>
      <c r="AK198" s="113"/>
    </row>
    <row r="199" spans="9:38" x14ac:dyDescent="0.35">
      <c r="J199" s="6">
        <v>10</v>
      </c>
      <c r="K199" t="s">
        <v>402</v>
      </c>
      <c r="R199" s="238"/>
      <c r="S199" s="238"/>
      <c r="T199" s="238"/>
      <c r="U199" s="238"/>
      <c r="V199" s="6">
        <v>4</v>
      </c>
      <c r="W199" s="238"/>
      <c r="X199" s="238"/>
      <c r="Y199" s="23"/>
      <c r="Z199" s="6" t="s">
        <v>331</v>
      </c>
      <c r="AA199" s="6">
        <f>AA97+10</f>
        <v>1146</v>
      </c>
      <c r="AB199" s="6" t="s">
        <v>336</v>
      </c>
      <c r="AC199" s="238"/>
      <c r="AE199" s="129" t="s">
        <v>358</v>
      </c>
      <c r="AF199" s="121">
        <f>AA195</f>
        <v>1146</v>
      </c>
      <c r="AG199" s="130" t="s">
        <v>344</v>
      </c>
      <c r="AI199" s="112"/>
      <c r="AJ199" s="244"/>
      <c r="AK199" s="113"/>
    </row>
    <row r="200" spans="9:38" x14ac:dyDescent="0.35">
      <c r="R200" s="238"/>
      <c r="S200" s="238"/>
      <c r="T200" s="238"/>
      <c r="U200" s="238"/>
      <c r="V200" s="6">
        <v>5</v>
      </c>
      <c r="W200" s="238"/>
      <c r="X200" s="238"/>
      <c r="Y200" s="23"/>
      <c r="Z200" s="6" t="s">
        <v>331</v>
      </c>
      <c r="AA200" s="6">
        <f>AA97+10</f>
        <v>1146</v>
      </c>
      <c r="AB200" s="6" t="s">
        <v>337</v>
      </c>
      <c r="AC200" s="238"/>
      <c r="AE200" s="127"/>
      <c r="AF200" s="123"/>
      <c r="AG200" s="128"/>
      <c r="AI200" s="112"/>
      <c r="AJ200" s="244"/>
      <c r="AK200" s="113"/>
    </row>
    <row r="201" spans="9:38" x14ac:dyDescent="0.35">
      <c r="R201" s="238"/>
      <c r="S201" s="238"/>
      <c r="T201" s="238"/>
      <c r="U201" s="238"/>
      <c r="V201" s="6">
        <v>6</v>
      </c>
      <c r="W201" s="238"/>
      <c r="X201" s="238"/>
      <c r="Y201" s="23"/>
      <c r="Z201" s="6" t="s">
        <v>331</v>
      </c>
      <c r="AA201" s="6">
        <f>AA97+10</f>
        <v>1146</v>
      </c>
      <c r="AB201" s="6" t="s">
        <v>338</v>
      </c>
      <c r="AC201" s="238"/>
      <c r="AE201" s="127"/>
      <c r="AF201" s="123"/>
      <c r="AG201" s="128"/>
      <c r="AI201" s="112"/>
      <c r="AJ201" s="244"/>
      <c r="AK201" s="113"/>
    </row>
    <row r="202" spans="9:38" x14ac:dyDescent="0.35">
      <c r="R202" s="238"/>
      <c r="S202" s="238"/>
      <c r="T202" s="238"/>
      <c r="U202" s="238"/>
      <c r="V202" s="6">
        <v>7</v>
      </c>
      <c r="W202" s="238"/>
      <c r="X202" s="238"/>
      <c r="Y202" s="23"/>
      <c r="Z202" s="6" t="s">
        <v>331</v>
      </c>
      <c r="AA202" s="6">
        <f>AA97+10</f>
        <v>1146</v>
      </c>
      <c r="AB202" s="6" t="s">
        <v>339</v>
      </c>
      <c r="AC202" s="238"/>
      <c r="AE202" s="131"/>
      <c r="AF202" s="132"/>
      <c r="AG202" s="133"/>
      <c r="AI202" s="112"/>
      <c r="AJ202" s="244"/>
      <c r="AK202" s="113"/>
    </row>
    <row r="203" spans="9:38" x14ac:dyDescent="0.35">
      <c r="R203" s="238"/>
      <c r="S203" s="238"/>
      <c r="T203" s="238"/>
      <c r="U203" s="238"/>
      <c r="W203" s="238"/>
      <c r="X203" s="238"/>
      <c r="Y203" s="23"/>
      <c r="AC203" s="238"/>
      <c r="AI203" s="108" t="s">
        <v>357</v>
      </c>
      <c r="AJ203" s="107">
        <f>AA195</f>
        <v>1146</v>
      </c>
      <c r="AK203" s="109" t="s">
        <v>344</v>
      </c>
    </row>
    <row r="204" spans="9:38" ht="15" customHeight="1" x14ac:dyDescent="0.35">
      <c r="R204" s="238"/>
      <c r="S204" s="238"/>
      <c r="T204" s="238"/>
      <c r="U204" s="238"/>
      <c r="V204" s="6">
        <v>8</v>
      </c>
      <c r="W204" s="238"/>
      <c r="X204" s="238"/>
      <c r="Y204" s="23"/>
      <c r="Z204" s="6" t="s">
        <v>331</v>
      </c>
      <c r="AA204" s="6">
        <f>AA97+11</f>
        <v>1147</v>
      </c>
      <c r="AB204" s="6" t="s">
        <v>332</v>
      </c>
      <c r="AC204" s="238"/>
      <c r="AE204" s="125"/>
      <c r="AF204" s="245" t="s">
        <v>353</v>
      </c>
      <c r="AG204" s="126"/>
      <c r="AI204" s="112"/>
      <c r="AJ204" s="106"/>
      <c r="AK204" s="113"/>
    </row>
    <row r="205" spans="9:38" x14ac:dyDescent="0.35">
      <c r="R205" s="238"/>
      <c r="S205" s="238"/>
      <c r="T205" s="238"/>
      <c r="U205" s="238"/>
      <c r="V205" s="6">
        <v>9</v>
      </c>
      <c r="W205" s="238"/>
      <c r="X205" s="238"/>
      <c r="Y205" s="23"/>
      <c r="Z205" s="6" t="s">
        <v>331</v>
      </c>
      <c r="AA205" s="6">
        <f>AA97+11</f>
        <v>1147</v>
      </c>
      <c r="AB205" s="6" t="s">
        <v>333</v>
      </c>
      <c r="AC205" s="238"/>
      <c r="AE205" s="127"/>
      <c r="AF205" s="246"/>
      <c r="AG205" s="128"/>
      <c r="AI205" s="112"/>
      <c r="AJ205" s="106"/>
      <c r="AK205" s="113"/>
    </row>
    <row r="206" spans="9:38" x14ac:dyDescent="0.35">
      <c r="R206" s="238"/>
      <c r="S206" s="238"/>
      <c r="T206" s="238"/>
      <c r="U206" s="238"/>
      <c r="V206" s="6">
        <v>10</v>
      </c>
      <c r="W206" s="238"/>
      <c r="X206" s="238"/>
      <c r="Y206" s="23"/>
      <c r="Z206" s="6" t="s">
        <v>331</v>
      </c>
      <c r="AA206" s="6">
        <f>AA97+11</f>
        <v>1147</v>
      </c>
      <c r="AB206" s="6" t="s">
        <v>334</v>
      </c>
      <c r="AC206" s="238"/>
      <c r="AE206" s="127"/>
      <c r="AF206" s="246"/>
      <c r="AG206" s="128"/>
      <c r="AI206" s="112"/>
      <c r="AJ206" s="106"/>
      <c r="AK206" s="113"/>
    </row>
    <row r="207" spans="9:38" x14ac:dyDescent="0.35">
      <c r="R207" s="238"/>
      <c r="S207" s="238"/>
      <c r="T207" s="238"/>
      <c r="U207" s="238"/>
      <c r="V207" s="6">
        <v>11</v>
      </c>
      <c r="W207" s="238"/>
      <c r="X207" s="238"/>
      <c r="Y207" s="23"/>
      <c r="Z207" s="6" t="s">
        <v>331</v>
      </c>
      <c r="AA207" s="6">
        <f>AA97+11</f>
        <v>1147</v>
      </c>
      <c r="AB207" s="6" t="s">
        <v>335</v>
      </c>
      <c r="AC207" s="238"/>
      <c r="AE207" s="127"/>
      <c r="AF207" s="246"/>
      <c r="AG207" s="128"/>
      <c r="AI207" s="112"/>
      <c r="AJ207" s="106"/>
      <c r="AK207" s="113"/>
    </row>
    <row r="208" spans="9:38" x14ac:dyDescent="0.35">
      <c r="R208" s="238"/>
      <c r="S208" s="238"/>
      <c r="T208" s="238"/>
      <c r="U208" s="238"/>
      <c r="V208" s="6">
        <v>12</v>
      </c>
      <c r="W208" s="238"/>
      <c r="X208" s="238"/>
      <c r="Y208" s="23"/>
      <c r="Z208" s="6" t="s">
        <v>331</v>
      </c>
      <c r="AA208" s="6">
        <f>AA97+11</f>
        <v>1147</v>
      </c>
      <c r="AB208" s="6" t="s">
        <v>336</v>
      </c>
      <c r="AC208" s="238"/>
      <c r="AE208" s="129" t="s">
        <v>358</v>
      </c>
      <c r="AF208" s="121">
        <f>AA204</f>
        <v>1147</v>
      </c>
      <c r="AG208" s="130" t="s">
        <v>344</v>
      </c>
      <c r="AI208" s="112"/>
      <c r="AJ208" s="106"/>
      <c r="AK208" s="113"/>
    </row>
    <row r="209" spans="9:38" x14ac:dyDescent="0.35">
      <c r="R209" s="238"/>
      <c r="S209" s="238"/>
      <c r="T209" s="238"/>
      <c r="U209" s="238"/>
      <c r="V209" s="6">
        <v>13</v>
      </c>
      <c r="W209" s="238"/>
      <c r="X209" s="238"/>
      <c r="Y209" s="23"/>
      <c r="Z209" s="6" t="s">
        <v>331</v>
      </c>
      <c r="AA209" s="6">
        <f>AA97+11</f>
        <v>1147</v>
      </c>
      <c r="AB209" s="6" t="s">
        <v>337</v>
      </c>
      <c r="AC209" s="238"/>
      <c r="AE209" s="127"/>
      <c r="AF209" s="123"/>
      <c r="AG209" s="128"/>
      <c r="AI209" s="112"/>
      <c r="AJ209" s="106"/>
      <c r="AK209" s="113"/>
    </row>
    <row r="210" spans="9:38" x14ac:dyDescent="0.35">
      <c r="R210" s="238"/>
      <c r="S210" s="238"/>
      <c r="T210" s="238"/>
      <c r="U210" s="238"/>
      <c r="V210" s="6">
        <v>14</v>
      </c>
      <c r="W210" s="238"/>
      <c r="X210" s="238"/>
      <c r="Y210" s="23"/>
      <c r="Z210" s="6" t="s">
        <v>331</v>
      </c>
      <c r="AA210" s="6">
        <f>AA97+11</f>
        <v>1147</v>
      </c>
      <c r="AB210" s="6" t="s">
        <v>338</v>
      </c>
      <c r="AC210" s="238"/>
      <c r="AE210" s="127"/>
      <c r="AF210" s="123"/>
      <c r="AG210" s="128"/>
      <c r="AI210" s="112"/>
      <c r="AJ210" s="106"/>
      <c r="AK210" s="113"/>
    </row>
    <row r="211" spans="9:38" x14ac:dyDescent="0.35">
      <c r="R211" s="238"/>
      <c r="S211" s="238"/>
      <c r="T211" s="238"/>
      <c r="U211" s="238"/>
      <c r="V211" s="6">
        <v>15</v>
      </c>
      <c r="W211" s="238"/>
      <c r="X211" s="238"/>
      <c r="Y211" s="23"/>
      <c r="Z211" s="6" t="s">
        <v>331</v>
      </c>
      <c r="AA211" s="6">
        <f>AA97+11</f>
        <v>1147</v>
      </c>
      <c r="AB211" s="6" t="s">
        <v>339</v>
      </c>
      <c r="AC211" s="238"/>
      <c r="AE211" s="131"/>
      <c r="AF211" s="132"/>
      <c r="AG211" s="133"/>
      <c r="AI211" s="114"/>
      <c r="AJ211" s="115"/>
      <c r="AK211" s="116"/>
    </row>
    <row r="212" spans="9:38" x14ac:dyDescent="0.35"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  <c r="AA212" s="9"/>
      <c r="AB212" s="9"/>
      <c r="AC212" s="9"/>
      <c r="AD212" s="9"/>
      <c r="AE212" s="9"/>
      <c r="AF212" s="9"/>
      <c r="AG212" s="9"/>
      <c r="AH212" s="9"/>
      <c r="AI212" s="9"/>
      <c r="AJ212" s="9"/>
      <c r="AK212" s="9"/>
      <c r="AL212" s="9"/>
    </row>
    <row r="213" spans="9:38" x14ac:dyDescent="0.35"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  <c r="AA213" s="9"/>
      <c r="AB213" s="9"/>
      <c r="AC213" s="9"/>
      <c r="AD213" s="9"/>
      <c r="AE213" s="9"/>
      <c r="AF213" s="9"/>
      <c r="AG213" s="9"/>
      <c r="AH213" s="9"/>
      <c r="AI213" s="9"/>
      <c r="AJ213" s="9"/>
      <c r="AK213" s="9"/>
      <c r="AL213" s="9"/>
    </row>
    <row r="214" spans="9:38" ht="15" customHeight="1" x14ac:dyDescent="0.35">
      <c r="R214" s="238" t="s">
        <v>212</v>
      </c>
      <c r="S214" s="238"/>
      <c r="T214" s="238"/>
      <c r="U214" s="238"/>
      <c r="V214" s="6">
        <v>0</v>
      </c>
      <c r="W214" s="238" t="s">
        <v>213</v>
      </c>
      <c r="X214" s="238"/>
      <c r="Y214" s="23"/>
      <c r="Z214" s="6" t="s">
        <v>331</v>
      </c>
      <c r="AA214" s="6">
        <f>AA97+12</f>
        <v>1148</v>
      </c>
      <c r="AB214" s="6" t="s">
        <v>332</v>
      </c>
      <c r="AC214" s="238" t="s">
        <v>159</v>
      </c>
      <c r="AE214" s="125"/>
      <c r="AF214" s="245" t="s">
        <v>353</v>
      </c>
      <c r="AG214" s="126"/>
      <c r="AI214" s="110"/>
      <c r="AJ214" s="243" t="s">
        <v>362</v>
      </c>
      <c r="AK214" s="111"/>
    </row>
    <row r="215" spans="9:38" x14ac:dyDescent="0.35">
      <c r="I215" t="s">
        <v>294</v>
      </c>
      <c r="R215" s="238"/>
      <c r="S215" s="238"/>
      <c r="T215" s="238"/>
      <c r="U215" s="238"/>
      <c r="V215" s="6">
        <v>1</v>
      </c>
      <c r="W215" s="238"/>
      <c r="X215" s="238"/>
      <c r="Y215" s="23"/>
      <c r="Z215" s="6" t="s">
        <v>331</v>
      </c>
      <c r="AA215" s="6">
        <f>AA97+12</f>
        <v>1148</v>
      </c>
      <c r="AB215" s="6" t="s">
        <v>333</v>
      </c>
      <c r="AC215" s="238"/>
      <c r="AE215" s="127"/>
      <c r="AF215" s="246"/>
      <c r="AG215" s="128"/>
      <c r="AI215" s="112"/>
      <c r="AJ215" s="244"/>
      <c r="AK215" s="113"/>
    </row>
    <row r="216" spans="9:38" x14ac:dyDescent="0.35">
      <c r="J216" s="6">
        <v>5</v>
      </c>
      <c r="K216" t="s">
        <v>298</v>
      </c>
      <c r="R216" s="238"/>
      <c r="S216" s="238"/>
      <c r="T216" s="238"/>
      <c r="U216" s="238"/>
      <c r="V216" s="6">
        <v>2</v>
      </c>
      <c r="W216" s="238"/>
      <c r="X216" s="238"/>
      <c r="Y216" s="23"/>
      <c r="Z216" s="6" t="s">
        <v>331</v>
      </c>
      <c r="AA216" s="6">
        <f>AA97+12</f>
        <v>1148</v>
      </c>
      <c r="AB216" s="6" t="s">
        <v>334</v>
      </c>
      <c r="AC216" s="238"/>
      <c r="AE216" s="127"/>
      <c r="AF216" s="246"/>
      <c r="AG216" s="128"/>
      <c r="AI216" s="112"/>
      <c r="AJ216" s="244"/>
      <c r="AK216" s="113"/>
    </row>
    <row r="217" spans="9:38" x14ac:dyDescent="0.35">
      <c r="J217" s="6">
        <v>6</v>
      </c>
      <c r="K217" t="s">
        <v>297</v>
      </c>
      <c r="R217" s="238"/>
      <c r="S217" s="238"/>
      <c r="T217" s="238"/>
      <c r="U217" s="238"/>
      <c r="V217" s="6">
        <v>3</v>
      </c>
      <c r="W217" s="238"/>
      <c r="X217" s="238"/>
      <c r="Y217" s="23"/>
      <c r="Z217" s="6" t="s">
        <v>331</v>
      </c>
      <c r="AA217" s="6">
        <f>AA97+12</f>
        <v>1148</v>
      </c>
      <c r="AB217" s="6" t="s">
        <v>335</v>
      </c>
      <c r="AC217" s="238"/>
      <c r="AE217" s="127"/>
      <c r="AF217" s="246"/>
      <c r="AG217" s="128"/>
      <c r="AI217" s="112"/>
      <c r="AJ217" s="244"/>
      <c r="AK217" s="113"/>
    </row>
    <row r="218" spans="9:38" x14ac:dyDescent="0.35">
      <c r="J218" s="6">
        <v>7</v>
      </c>
      <c r="K218" t="s">
        <v>299</v>
      </c>
      <c r="R218" s="238"/>
      <c r="S218" s="238"/>
      <c r="T218" s="238"/>
      <c r="U218" s="238"/>
      <c r="V218" s="6">
        <v>4</v>
      </c>
      <c r="W218" s="238"/>
      <c r="X218" s="238"/>
      <c r="Y218" s="23"/>
      <c r="Z218" s="6" t="s">
        <v>331</v>
      </c>
      <c r="AA218" s="6">
        <f>AA97+12</f>
        <v>1148</v>
      </c>
      <c r="AB218" s="6" t="s">
        <v>336</v>
      </c>
      <c r="AC218" s="238"/>
      <c r="AE218" s="129" t="s">
        <v>358</v>
      </c>
      <c r="AF218" s="121">
        <f>AA214</f>
        <v>1148</v>
      </c>
      <c r="AG218" s="130" t="s">
        <v>344</v>
      </c>
      <c r="AI218" s="112"/>
      <c r="AJ218" s="244"/>
      <c r="AK218" s="113"/>
    </row>
    <row r="219" spans="9:38" x14ac:dyDescent="0.35">
      <c r="R219" s="238"/>
      <c r="S219" s="238"/>
      <c r="T219" s="238"/>
      <c r="U219" s="238"/>
      <c r="V219" s="6">
        <v>5</v>
      </c>
      <c r="W219" s="238"/>
      <c r="X219" s="238"/>
      <c r="Y219" s="23"/>
      <c r="Z219" s="6" t="s">
        <v>331</v>
      </c>
      <c r="AA219" s="6">
        <f>AA97+12</f>
        <v>1148</v>
      </c>
      <c r="AB219" s="6" t="s">
        <v>337</v>
      </c>
      <c r="AC219" s="238"/>
      <c r="AE219" s="127"/>
      <c r="AF219" s="123"/>
      <c r="AG219" s="128"/>
      <c r="AI219" s="112"/>
      <c r="AJ219" s="244"/>
      <c r="AK219" s="113"/>
    </row>
    <row r="220" spans="9:38" x14ac:dyDescent="0.35">
      <c r="R220" s="238"/>
      <c r="S220" s="238"/>
      <c r="T220" s="238"/>
      <c r="U220" s="238"/>
      <c r="V220" s="6">
        <v>6</v>
      </c>
      <c r="W220" s="238"/>
      <c r="X220" s="238"/>
      <c r="Y220" s="23"/>
      <c r="Z220" s="6" t="s">
        <v>331</v>
      </c>
      <c r="AA220" s="6">
        <f>AA97+12</f>
        <v>1148</v>
      </c>
      <c r="AB220" s="6" t="s">
        <v>338</v>
      </c>
      <c r="AC220" s="238"/>
      <c r="AE220" s="127"/>
      <c r="AF220" s="123"/>
      <c r="AG220" s="128"/>
      <c r="AI220" s="112"/>
      <c r="AJ220" s="244"/>
      <c r="AK220" s="113"/>
    </row>
    <row r="221" spans="9:38" x14ac:dyDescent="0.35">
      <c r="R221" s="238"/>
      <c r="S221" s="238"/>
      <c r="T221" s="238"/>
      <c r="U221" s="238"/>
      <c r="V221" s="6">
        <v>7</v>
      </c>
      <c r="W221" s="238"/>
      <c r="X221" s="238"/>
      <c r="Y221" s="23"/>
      <c r="Z221" s="6" t="s">
        <v>331</v>
      </c>
      <c r="AA221" s="6">
        <f>AA97+12</f>
        <v>1148</v>
      </c>
      <c r="AB221" s="6" t="s">
        <v>339</v>
      </c>
      <c r="AC221" s="238"/>
      <c r="AE221" s="131"/>
      <c r="AF221" s="132"/>
      <c r="AG221" s="133"/>
      <c r="AI221" s="112"/>
      <c r="AJ221" s="244"/>
      <c r="AK221" s="113"/>
    </row>
    <row r="222" spans="9:38" x14ac:dyDescent="0.35">
      <c r="R222" s="238"/>
      <c r="S222" s="238"/>
      <c r="T222" s="238"/>
      <c r="U222" s="238"/>
      <c r="W222" s="238"/>
      <c r="X222" s="238"/>
      <c r="Y222" s="23"/>
      <c r="AC222" s="238"/>
      <c r="AI222" s="108" t="s">
        <v>357</v>
      </c>
      <c r="AJ222" s="107">
        <f>AA214</f>
        <v>1148</v>
      </c>
      <c r="AK222" s="109" t="s">
        <v>344</v>
      </c>
    </row>
    <row r="223" spans="9:38" ht="15" customHeight="1" x14ac:dyDescent="0.35">
      <c r="R223" s="238"/>
      <c r="S223" s="238"/>
      <c r="T223" s="238"/>
      <c r="U223" s="238"/>
      <c r="V223" s="6">
        <v>8</v>
      </c>
      <c r="W223" s="238"/>
      <c r="X223" s="238"/>
      <c r="Y223" s="23"/>
      <c r="Z223" s="6" t="s">
        <v>331</v>
      </c>
      <c r="AA223" s="6">
        <f>AA97+13</f>
        <v>1149</v>
      </c>
      <c r="AB223" s="6" t="s">
        <v>332</v>
      </c>
      <c r="AC223" s="238"/>
      <c r="AE223" s="125"/>
      <c r="AF223" s="245" t="s">
        <v>353</v>
      </c>
      <c r="AG223" s="126"/>
      <c r="AI223" s="112"/>
      <c r="AJ223" s="106"/>
      <c r="AK223" s="113"/>
    </row>
    <row r="224" spans="9:38" x14ac:dyDescent="0.35">
      <c r="R224" s="238"/>
      <c r="S224" s="238"/>
      <c r="T224" s="238"/>
      <c r="U224" s="238"/>
      <c r="V224" s="6">
        <v>9</v>
      </c>
      <c r="W224" s="238"/>
      <c r="X224" s="238"/>
      <c r="Y224" s="23"/>
      <c r="Z224" s="6" t="s">
        <v>331</v>
      </c>
      <c r="AA224" s="6">
        <f>AA97+13</f>
        <v>1149</v>
      </c>
      <c r="AB224" s="6" t="s">
        <v>333</v>
      </c>
      <c r="AC224" s="238"/>
      <c r="AE224" s="127"/>
      <c r="AF224" s="246"/>
      <c r="AG224" s="128"/>
      <c r="AI224" s="112"/>
      <c r="AJ224" s="106"/>
      <c r="AK224" s="113"/>
    </row>
    <row r="225" spans="9:38" x14ac:dyDescent="0.35">
      <c r="R225" s="238"/>
      <c r="S225" s="238"/>
      <c r="T225" s="238"/>
      <c r="U225" s="238"/>
      <c r="V225" s="6">
        <v>10</v>
      </c>
      <c r="W225" s="238"/>
      <c r="X225" s="238"/>
      <c r="Y225" s="23"/>
      <c r="Z225" s="6" t="s">
        <v>331</v>
      </c>
      <c r="AA225" s="6">
        <f>AA97+13</f>
        <v>1149</v>
      </c>
      <c r="AB225" s="6" t="s">
        <v>334</v>
      </c>
      <c r="AC225" s="238"/>
      <c r="AE225" s="127"/>
      <c r="AF225" s="246"/>
      <c r="AG225" s="128"/>
      <c r="AI225" s="112"/>
      <c r="AJ225" s="106"/>
      <c r="AK225" s="113"/>
    </row>
    <row r="226" spans="9:38" x14ac:dyDescent="0.35">
      <c r="R226" s="238"/>
      <c r="S226" s="238"/>
      <c r="T226" s="238"/>
      <c r="U226" s="238"/>
      <c r="V226" s="6">
        <v>11</v>
      </c>
      <c r="W226" s="238"/>
      <c r="X226" s="238"/>
      <c r="Y226" s="23"/>
      <c r="Z226" s="6" t="s">
        <v>331</v>
      </c>
      <c r="AA226" s="6">
        <f>AA97+13</f>
        <v>1149</v>
      </c>
      <c r="AB226" s="6" t="s">
        <v>335</v>
      </c>
      <c r="AC226" s="238"/>
      <c r="AE226" s="127"/>
      <c r="AF226" s="246"/>
      <c r="AG226" s="128"/>
      <c r="AI226" s="112"/>
      <c r="AJ226" s="106"/>
      <c r="AK226" s="113"/>
    </row>
    <row r="227" spans="9:38" x14ac:dyDescent="0.35">
      <c r="R227" s="238"/>
      <c r="S227" s="238"/>
      <c r="T227" s="238"/>
      <c r="U227" s="238"/>
      <c r="V227" s="6">
        <v>12</v>
      </c>
      <c r="W227" s="238"/>
      <c r="X227" s="238"/>
      <c r="Y227" s="23"/>
      <c r="Z227" s="6" t="s">
        <v>331</v>
      </c>
      <c r="AA227" s="6">
        <f>AA97+13</f>
        <v>1149</v>
      </c>
      <c r="AB227" s="6" t="s">
        <v>336</v>
      </c>
      <c r="AC227" s="238"/>
      <c r="AE227" s="129" t="s">
        <v>358</v>
      </c>
      <c r="AF227" s="124">
        <f>AA223</f>
        <v>1149</v>
      </c>
      <c r="AG227" s="130" t="s">
        <v>344</v>
      </c>
      <c r="AI227" s="112"/>
      <c r="AJ227" s="106"/>
      <c r="AK227" s="113"/>
    </row>
    <row r="228" spans="9:38" x14ac:dyDescent="0.35">
      <c r="R228" s="238"/>
      <c r="S228" s="238"/>
      <c r="T228" s="238"/>
      <c r="U228" s="238"/>
      <c r="V228" s="6">
        <v>13</v>
      </c>
      <c r="W228" s="238"/>
      <c r="X228" s="238"/>
      <c r="Y228" s="23"/>
      <c r="Z228" s="6" t="s">
        <v>331</v>
      </c>
      <c r="AA228" s="6">
        <f>AA97+13</f>
        <v>1149</v>
      </c>
      <c r="AB228" s="6" t="s">
        <v>337</v>
      </c>
      <c r="AC228" s="238"/>
      <c r="AE228" s="127"/>
      <c r="AF228" s="123"/>
      <c r="AG228" s="128"/>
      <c r="AI228" s="112"/>
      <c r="AJ228" s="106"/>
      <c r="AK228" s="113"/>
    </row>
    <row r="229" spans="9:38" x14ac:dyDescent="0.35">
      <c r="R229" s="238"/>
      <c r="S229" s="238"/>
      <c r="T229" s="238"/>
      <c r="U229" s="238"/>
      <c r="V229" s="6">
        <v>14</v>
      </c>
      <c r="W229" s="238"/>
      <c r="X229" s="238"/>
      <c r="Y229" s="23"/>
      <c r="Z229" s="6" t="s">
        <v>331</v>
      </c>
      <c r="AA229" s="6">
        <f>AA97+13</f>
        <v>1149</v>
      </c>
      <c r="AB229" s="6" t="s">
        <v>338</v>
      </c>
      <c r="AC229" s="238"/>
      <c r="AE229" s="127"/>
      <c r="AF229" s="123"/>
      <c r="AG229" s="128"/>
      <c r="AI229" s="112"/>
      <c r="AJ229" s="106"/>
      <c r="AK229" s="113"/>
    </row>
    <row r="230" spans="9:38" x14ac:dyDescent="0.35">
      <c r="R230" s="238"/>
      <c r="S230" s="238"/>
      <c r="T230" s="238"/>
      <c r="U230" s="238"/>
      <c r="V230" s="6">
        <v>15</v>
      </c>
      <c r="W230" s="238"/>
      <c r="X230" s="238"/>
      <c r="Y230" s="23"/>
      <c r="Z230" s="6" t="s">
        <v>331</v>
      </c>
      <c r="AA230" s="6">
        <f>AA97+13</f>
        <v>1149</v>
      </c>
      <c r="AB230" s="6" t="s">
        <v>339</v>
      </c>
      <c r="AC230" s="238"/>
      <c r="AE230" s="131"/>
      <c r="AF230" s="132"/>
      <c r="AG230" s="133"/>
      <c r="AI230" s="114"/>
      <c r="AJ230" s="115"/>
      <c r="AK230" s="116"/>
    </row>
    <row r="231" spans="9:38" x14ac:dyDescent="0.35"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  <c r="AA231" s="9"/>
      <c r="AB231" s="9"/>
      <c r="AC231" s="9"/>
      <c r="AD231" s="9"/>
      <c r="AE231" s="9"/>
      <c r="AF231" s="9"/>
      <c r="AG231" s="9"/>
      <c r="AH231" s="9"/>
      <c r="AI231" s="9"/>
      <c r="AJ231" s="9"/>
      <c r="AK231" s="9"/>
      <c r="AL231" s="9"/>
    </row>
    <row r="232" spans="9:38" x14ac:dyDescent="0.35"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  <c r="AA232" s="9"/>
      <c r="AB232" s="9"/>
      <c r="AC232" s="9"/>
      <c r="AD232" s="9"/>
      <c r="AE232" s="9"/>
      <c r="AF232" s="9"/>
      <c r="AG232" s="9"/>
      <c r="AH232" s="9"/>
      <c r="AI232" s="9"/>
      <c r="AJ232" s="9"/>
      <c r="AK232" s="9"/>
      <c r="AL232" s="9"/>
    </row>
    <row r="233" spans="9:38" ht="15" customHeight="1" x14ac:dyDescent="0.35">
      <c r="R233" s="238" t="s">
        <v>214</v>
      </c>
      <c r="S233" s="238"/>
      <c r="T233" s="238"/>
      <c r="U233" s="238"/>
      <c r="V233" s="6">
        <v>0</v>
      </c>
      <c r="W233" s="238" t="s">
        <v>215</v>
      </c>
      <c r="X233" s="238"/>
      <c r="Y233" s="23"/>
      <c r="Z233" s="6" t="s">
        <v>331</v>
      </c>
      <c r="AA233" s="6">
        <f>AA97+14</f>
        <v>1150</v>
      </c>
      <c r="AB233" s="6" t="s">
        <v>332</v>
      </c>
      <c r="AC233" s="238" t="s">
        <v>159</v>
      </c>
      <c r="AE233" s="125"/>
      <c r="AF233" s="245" t="s">
        <v>353</v>
      </c>
      <c r="AG233" s="126"/>
      <c r="AI233" s="110"/>
      <c r="AJ233" s="243" t="s">
        <v>363</v>
      </c>
      <c r="AK233" s="111"/>
    </row>
    <row r="234" spans="9:38" x14ac:dyDescent="0.35">
      <c r="I234" t="s">
        <v>294</v>
      </c>
      <c r="R234" s="238"/>
      <c r="S234" s="238"/>
      <c r="T234" s="238"/>
      <c r="U234" s="238"/>
      <c r="V234" s="6">
        <v>1</v>
      </c>
      <c r="W234" s="238"/>
      <c r="X234" s="238"/>
      <c r="Y234" s="23"/>
      <c r="Z234" s="6" t="s">
        <v>331</v>
      </c>
      <c r="AA234" s="6">
        <f>AA97+14</f>
        <v>1150</v>
      </c>
      <c r="AB234" s="6" t="s">
        <v>333</v>
      </c>
      <c r="AC234" s="238"/>
      <c r="AE234" s="127"/>
      <c r="AF234" s="246"/>
      <c r="AG234" s="128"/>
      <c r="AI234" s="112"/>
      <c r="AJ234" s="244"/>
      <c r="AK234" s="113"/>
    </row>
    <row r="235" spans="9:38" x14ac:dyDescent="0.35">
      <c r="J235" s="6">
        <v>1</v>
      </c>
      <c r="K235" s="26" t="s">
        <v>300</v>
      </c>
      <c r="L235" s="6">
        <v>1</v>
      </c>
      <c r="M235" t="s">
        <v>301</v>
      </c>
      <c r="R235" s="238"/>
      <c r="S235" s="238"/>
      <c r="T235" s="238"/>
      <c r="U235" s="238"/>
      <c r="V235" s="6">
        <v>2</v>
      </c>
      <c r="W235" s="238"/>
      <c r="X235" s="238"/>
      <c r="Y235" s="23"/>
      <c r="Z235" s="6" t="s">
        <v>331</v>
      </c>
      <c r="AA235" s="6">
        <f>AA97+14</f>
        <v>1150</v>
      </c>
      <c r="AB235" s="6" t="s">
        <v>334</v>
      </c>
      <c r="AC235" s="238"/>
      <c r="AE235" s="127"/>
      <c r="AF235" s="246"/>
      <c r="AG235" s="128"/>
      <c r="AI235" s="112"/>
      <c r="AJ235" s="244"/>
      <c r="AK235" s="113"/>
    </row>
    <row r="236" spans="9:38" x14ac:dyDescent="0.35">
      <c r="J236" s="6">
        <v>2</v>
      </c>
      <c r="K236" s="26" t="s">
        <v>300</v>
      </c>
      <c r="L236" s="6">
        <v>2</v>
      </c>
      <c r="M236" t="s">
        <v>301</v>
      </c>
      <c r="R236" s="238"/>
      <c r="S236" s="238"/>
      <c r="T236" s="238"/>
      <c r="U236" s="238"/>
      <c r="V236" s="6">
        <v>3</v>
      </c>
      <c r="W236" s="238"/>
      <c r="X236" s="238"/>
      <c r="Y236" s="23"/>
      <c r="Z236" s="6" t="s">
        <v>331</v>
      </c>
      <c r="AA236" s="6">
        <f>AA97+14</f>
        <v>1150</v>
      </c>
      <c r="AB236" s="6" t="s">
        <v>335</v>
      </c>
      <c r="AC236" s="238"/>
      <c r="AE236" s="127"/>
      <c r="AF236" s="246"/>
      <c r="AG236" s="128"/>
      <c r="AI236" s="112"/>
      <c r="AJ236" s="244"/>
      <c r="AK236" s="113"/>
    </row>
    <row r="237" spans="9:38" x14ac:dyDescent="0.35">
      <c r="J237" s="6">
        <v>3</v>
      </c>
      <c r="K237" s="26" t="s">
        <v>300</v>
      </c>
      <c r="L237" s="6">
        <v>3</v>
      </c>
      <c r="M237" t="s">
        <v>301</v>
      </c>
      <c r="R237" s="238"/>
      <c r="S237" s="238"/>
      <c r="T237" s="238"/>
      <c r="U237" s="238"/>
      <c r="V237" s="6">
        <v>4</v>
      </c>
      <c r="W237" s="238"/>
      <c r="X237" s="238"/>
      <c r="Y237" s="23"/>
      <c r="Z237" s="6" t="s">
        <v>331</v>
      </c>
      <c r="AA237" s="6">
        <f>AA97+14</f>
        <v>1150</v>
      </c>
      <c r="AB237" s="6" t="s">
        <v>336</v>
      </c>
      <c r="AC237" s="238"/>
      <c r="AE237" s="129" t="s">
        <v>358</v>
      </c>
      <c r="AF237" s="121">
        <f>AA233</f>
        <v>1150</v>
      </c>
      <c r="AG237" s="130" t="s">
        <v>344</v>
      </c>
      <c r="AI237" s="112"/>
      <c r="AJ237" s="244"/>
      <c r="AK237" s="113"/>
    </row>
    <row r="238" spans="9:38" x14ac:dyDescent="0.35">
      <c r="J238" s="6">
        <v>4</v>
      </c>
      <c r="K238" s="26" t="s">
        <v>300</v>
      </c>
      <c r="L238" s="6">
        <v>4</v>
      </c>
      <c r="M238" t="s">
        <v>301</v>
      </c>
      <c r="R238" s="238"/>
      <c r="S238" s="238"/>
      <c r="T238" s="238"/>
      <c r="U238" s="238"/>
      <c r="V238" s="6">
        <v>5</v>
      </c>
      <c r="W238" s="238"/>
      <c r="X238" s="238"/>
      <c r="Y238" s="23"/>
      <c r="Z238" s="6" t="s">
        <v>331</v>
      </c>
      <c r="AA238" s="6">
        <f>AA97+14</f>
        <v>1150</v>
      </c>
      <c r="AB238" s="6" t="s">
        <v>337</v>
      </c>
      <c r="AC238" s="238"/>
      <c r="AE238" s="127"/>
      <c r="AF238" s="123"/>
      <c r="AG238" s="128"/>
      <c r="AI238" s="112"/>
      <c r="AJ238" s="244"/>
      <c r="AK238" s="113"/>
    </row>
    <row r="239" spans="9:38" x14ac:dyDescent="0.35">
      <c r="J239" s="6">
        <v>5</v>
      </c>
      <c r="K239" s="26" t="s">
        <v>300</v>
      </c>
      <c r="L239" s="6">
        <v>5</v>
      </c>
      <c r="M239" t="s">
        <v>301</v>
      </c>
      <c r="R239" s="238"/>
      <c r="S239" s="238"/>
      <c r="T239" s="238"/>
      <c r="U239" s="238"/>
      <c r="V239" s="6">
        <v>6</v>
      </c>
      <c r="W239" s="238"/>
      <c r="X239" s="238"/>
      <c r="Y239" s="23"/>
      <c r="Z239" s="6" t="s">
        <v>331</v>
      </c>
      <c r="AA239" s="6">
        <f>AA97+14</f>
        <v>1150</v>
      </c>
      <c r="AB239" s="6" t="s">
        <v>338</v>
      </c>
      <c r="AC239" s="238"/>
      <c r="AE239" s="127"/>
      <c r="AF239" s="123"/>
      <c r="AG239" s="128"/>
      <c r="AI239" s="112"/>
      <c r="AJ239" s="244"/>
      <c r="AK239" s="113"/>
    </row>
    <row r="240" spans="9:38" x14ac:dyDescent="0.35">
      <c r="J240" s="6">
        <v>6</v>
      </c>
      <c r="K240" s="26" t="s">
        <v>300</v>
      </c>
      <c r="L240" s="6">
        <v>6</v>
      </c>
      <c r="M240" t="s">
        <v>301</v>
      </c>
      <c r="R240" s="238"/>
      <c r="S240" s="238"/>
      <c r="T240" s="238"/>
      <c r="U240" s="238"/>
      <c r="V240" s="6">
        <v>7</v>
      </c>
      <c r="W240" s="238"/>
      <c r="X240" s="238"/>
      <c r="Y240" s="23"/>
      <c r="Z240" s="6" t="s">
        <v>331</v>
      </c>
      <c r="AA240" s="6">
        <f>AA97+14</f>
        <v>1150</v>
      </c>
      <c r="AB240" s="6" t="s">
        <v>339</v>
      </c>
      <c r="AC240" s="238"/>
      <c r="AE240" s="131"/>
      <c r="AF240" s="132"/>
      <c r="AG240" s="133"/>
      <c r="AI240" s="112"/>
      <c r="AJ240" s="244"/>
      <c r="AK240" s="113"/>
    </row>
    <row r="241" spans="9:38" x14ac:dyDescent="0.35">
      <c r="J241" s="6">
        <v>7</v>
      </c>
      <c r="K241" s="26" t="s">
        <v>300</v>
      </c>
      <c r="L241" s="6">
        <v>7</v>
      </c>
      <c r="M241" t="s">
        <v>301</v>
      </c>
      <c r="R241" s="238"/>
      <c r="S241" s="238"/>
      <c r="T241" s="238"/>
      <c r="U241" s="238"/>
      <c r="W241" s="238"/>
      <c r="X241" s="238"/>
      <c r="Y241" s="23"/>
      <c r="AC241" s="238"/>
      <c r="AI241" s="108" t="s">
        <v>357</v>
      </c>
      <c r="AJ241" s="107">
        <f>AA233</f>
        <v>1150</v>
      </c>
      <c r="AK241" s="109" t="s">
        <v>344</v>
      </c>
    </row>
    <row r="242" spans="9:38" ht="15" customHeight="1" x14ac:dyDescent="0.35">
      <c r="J242" s="6">
        <v>8</v>
      </c>
      <c r="K242" s="26" t="s">
        <v>300</v>
      </c>
      <c r="L242" s="6">
        <v>8</v>
      </c>
      <c r="M242" t="s">
        <v>301</v>
      </c>
      <c r="R242" s="238"/>
      <c r="S242" s="238"/>
      <c r="T242" s="238"/>
      <c r="U242" s="238"/>
      <c r="V242" s="6">
        <v>8</v>
      </c>
      <c r="W242" s="238"/>
      <c r="X242" s="238"/>
      <c r="Y242" s="23"/>
      <c r="Z242" s="6" t="s">
        <v>331</v>
      </c>
      <c r="AA242" s="6">
        <f>AA97+15</f>
        <v>1151</v>
      </c>
      <c r="AB242" s="6" t="s">
        <v>332</v>
      </c>
      <c r="AC242" s="238"/>
      <c r="AE242" s="125"/>
      <c r="AF242" s="245" t="s">
        <v>353</v>
      </c>
      <c r="AG242" s="126"/>
      <c r="AI242" s="112"/>
      <c r="AJ242" s="106"/>
      <c r="AK242" s="113"/>
    </row>
    <row r="243" spans="9:38" x14ac:dyDescent="0.35">
      <c r="J243" s="6">
        <v>9</v>
      </c>
      <c r="K243" s="26" t="s">
        <v>300</v>
      </c>
      <c r="L243" s="6">
        <v>9</v>
      </c>
      <c r="M243" t="s">
        <v>301</v>
      </c>
      <c r="R243" s="238"/>
      <c r="S243" s="238"/>
      <c r="T243" s="238"/>
      <c r="U243" s="238"/>
      <c r="V243" s="6">
        <v>9</v>
      </c>
      <c r="W243" s="238"/>
      <c r="X243" s="238"/>
      <c r="Y243" s="23"/>
      <c r="Z243" s="6" t="s">
        <v>331</v>
      </c>
      <c r="AA243" s="6">
        <f>AA97+15</f>
        <v>1151</v>
      </c>
      <c r="AB243" s="6" t="s">
        <v>333</v>
      </c>
      <c r="AC243" s="238"/>
      <c r="AE243" s="127"/>
      <c r="AF243" s="246"/>
      <c r="AG243" s="128"/>
      <c r="AI243" s="112"/>
      <c r="AJ243" s="106"/>
      <c r="AK243" s="113"/>
    </row>
    <row r="244" spans="9:38" x14ac:dyDescent="0.35">
      <c r="J244" s="6">
        <v>10</v>
      </c>
      <c r="K244" s="26" t="s">
        <v>300</v>
      </c>
      <c r="L244" s="6">
        <v>10</v>
      </c>
      <c r="M244" t="s">
        <v>301</v>
      </c>
      <c r="R244" s="238"/>
      <c r="S244" s="238"/>
      <c r="T244" s="238"/>
      <c r="U244" s="238"/>
      <c r="V244" s="6">
        <v>10</v>
      </c>
      <c r="W244" s="238"/>
      <c r="X244" s="238"/>
      <c r="Y244" s="23"/>
      <c r="Z244" s="6" t="s">
        <v>331</v>
      </c>
      <c r="AA244" s="6">
        <f>AA97+15</f>
        <v>1151</v>
      </c>
      <c r="AB244" s="6" t="s">
        <v>334</v>
      </c>
      <c r="AC244" s="238"/>
      <c r="AE244" s="127"/>
      <c r="AF244" s="246"/>
      <c r="AG244" s="128"/>
      <c r="AI244" s="112"/>
      <c r="AJ244" s="106"/>
      <c r="AK244" s="113"/>
    </row>
    <row r="245" spans="9:38" x14ac:dyDescent="0.35">
      <c r="R245" s="238"/>
      <c r="S245" s="238"/>
      <c r="T245" s="238"/>
      <c r="U245" s="238"/>
      <c r="V245" s="6">
        <v>11</v>
      </c>
      <c r="W245" s="238"/>
      <c r="X245" s="238"/>
      <c r="Y245" s="23"/>
      <c r="Z245" s="6" t="s">
        <v>331</v>
      </c>
      <c r="AA245" s="6">
        <f>AA97+15</f>
        <v>1151</v>
      </c>
      <c r="AB245" s="6" t="s">
        <v>335</v>
      </c>
      <c r="AC245" s="238"/>
      <c r="AE245" s="127"/>
      <c r="AF245" s="246"/>
      <c r="AG245" s="128"/>
      <c r="AI245" s="112"/>
      <c r="AJ245" s="106"/>
      <c r="AK245" s="113"/>
    </row>
    <row r="246" spans="9:38" x14ac:dyDescent="0.35">
      <c r="R246" s="238"/>
      <c r="S246" s="238"/>
      <c r="T246" s="238"/>
      <c r="U246" s="238"/>
      <c r="V246" s="6">
        <v>12</v>
      </c>
      <c r="W246" s="238"/>
      <c r="X246" s="238"/>
      <c r="Y246" s="23"/>
      <c r="Z246" s="6" t="s">
        <v>331</v>
      </c>
      <c r="AA246" s="6">
        <f>AA97+15</f>
        <v>1151</v>
      </c>
      <c r="AB246" s="6" t="s">
        <v>336</v>
      </c>
      <c r="AC246" s="238"/>
      <c r="AE246" s="129" t="s">
        <v>358</v>
      </c>
      <c r="AF246" s="121">
        <f>AA242</f>
        <v>1151</v>
      </c>
      <c r="AG246" s="130" t="s">
        <v>344</v>
      </c>
      <c r="AI246" s="112"/>
      <c r="AJ246" s="106"/>
      <c r="AK246" s="113"/>
    </row>
    <row r="247" spans="9:38" x14ac:dyDescent="0.35">
      <c r="R247" s="238"/>
      <c r="S247" s="238"/>
      <c r="T247" s="238"/>
      <c r="U247" s="238"/>
      <c r="V247" s="6">
        <v>13</v>
      </c>
      <c r="W247" s="238"/>
      <c r="X247" s="238"/>
      <c r="Y247" s="23"/>
      <c r="Z247" s="6" t="s">
        <v>331</v>
      </c>
      <c r="AA247" s="6">
        <f>AA97+15</f>
        <v>1151</v>
      </c>
      <c r="AB247" s="6" t="s">
        <v>337</v>
      </c>
      <c r="AC247" s="238"/>
      <c r="AE247" s="127"/>
      <c r="AF247" s="123"/>
      <c r="AG247" s="128"/>
      <c r="AI247" s="112"/>
      <c r="AJ247" s="106"/>
      <c r="AK247" s="113"/>
    </row>
    <row r="248" spans="9:38" x14ac:dyDescent="0.35">
      <c r="R248" s="238"/>
      <c r="S248" s="238"/>
      <c r="T248" s="238"/>
      <c r="U248" s="238"/>
      <c r="V248" s="6">
        <v>14</v>
      </c>
      <c r="W248" s="238"/>
      <c r="X248" s="238"/>
      <c r="Y248" s="23"/>
      <c r="Z248" s="6" t="s">
        <v>331</v>
      </c>
      <c r="AA248" s="6">
        <f>AA97+15</f>
        <v>1151</v>
      </c>
      <c r="AB248" s="6" t="s">
        <v>338</v>
      </c>
      <c r="AC248" s="238"/>
      <c r="AE248" s="127"/>
      <c r="AF248" s="123"/>
      <c r="AG248" s="128"/>
      <c r="AI248" s="112"/>
      <c r="AJ248" s="106"/>
      <c r="AK248" s="113"/>
    </row>
    <row r="249" spans="9:38" x14ac:dyDescent="0.35">
      <c r="R249" s="238"/>
      <c r="S249" s="238"/>
      <c r="T249" s="238"/>
      <c r="U249" s="238"/>
      <c r="V249" s="6">
        <v>15</v>
      </c>
      <c r="W249" s="238"/>
      <c r="X249" s="238"/>
      <c r="Y249" s="23"/>
      <c r="Z249" s="6" t="s">
        <v>331</v>
      </c>
      <c r="AA249" s="6">
        <f>AA97+15</f>
        <v>1151</v>
      </c>
      <c r="AB249" s="6" t="s">
        <v>339</v>
      </c>
      <c r="AC249" s="238"/>
      <c r="AE249" s="131"/>
      <c r="AF249" s="132"/>
      <c r="AG249" s="133"/>
      <c r="AI249" s="114"/>
      <c r="AJ249" s="115"/>
      <c r="AK249" s="116"/>
    </row>
    <row r="250" spans="9:38" x14ac:dyDescent="0.35"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  <c r="AA250" s="9"/>
      <c r="AB250" s="9"/>
      <c r="AC250" s="9"/>
      <c r="AD250" s="9"/>
      <c r="AE250" s="9"/>
      <c r="AF250" s="9"/>
      <c r="AG250" s="9"/>
      <c r="AH250" s="9"/>
      <c r="AI250" s="9"/>
      <c r="AJ250" s="9"/>
      <c r="AK250" s="9"/>
      <c r="AL250" s="9"/>
    </row>
    <row r="251" spans="9:38" x14ac:dyDescent="0.35"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  <c r="AA251" s="9"/>
      <c r="AB251" s="9"/>
      <c r="AC251" s="9"/>
      <c r="AD251" s="9"/>
      <c r="AE251" s="9"/>
      <c r="AF251" s="9"/>
      <c r="AG251" s="9"/>
      <c r="AH251" s="9"/>
      <c r="AI251" s="9"/>
      <c r="AJ251" s="9"/>
      <c r="AK251" s="9"/>
      <c r="AL251" s="9"/>
    </row>
    <row r="252" spans="9:38" ht="15" customHeight="1" x14ac:dyDescent="0.35">
      <c r="R252" s="238" t="s">
        <v>217</v>
      </c>
      <c r="S252" s="238"/>
      <c r="T252" s="238"/>
      <c r="U252" s="238"/>
      <c r="V252" s="6">
        <v>0</v>
      </c>
      <c r="W252" s="238" t="s">
        <v>216</v>
      </c>
      <c r="X252" s="238"/>
      <c r="Y252" s="23"/>
      <c r="Z252" s="6" t="s">
        <v>331</v>
      </c>
      <c r="AA252" s="6">
        <f>AA97+16</f>
        <v>1152</v>
      </c>
      <c r="AB252" s="6" t="s">
        <v>332</v>
      </c>
      <c r="AC252" s="238" t="s">
        <v>159</v>
      </c>
      <c r="AE252" s="125"/>
      <c r="AF252" s="245" t="s">
        <v>353</v>
      </c>
      <c r="AG252" s="126"/>
      <c r="AI252" s="110"/>
      <c r="AJ252" s="243" t="s">
        <v>364</v>
      </c>
      <c r="AK252" s="111"/>
    </row>
    <row r="253" spans="9:38" x14ac:dyDescent="0.35">
      <c r="R253" s="238"/>
      <c r="S253" s="238"/>
      <c r="T253" s="238"/>
      <c r="U253" s="238"/>
      <c r="V253" s="6">
        <v>1</v>
      </c>
      <c r="W253" s="238"/>
      <c r="X253" s="238"/>
      <c r="Y253" s="23"/>
      <c r="Z253" s="6" t="s">
        <v>331</v>
      </c>
      <c r="AA253" s="6">
        <f>AA97+16</f>
        <v>1152</v>
      </c>
      <c r="AB253" s="6" t="s">
        <v>333</v>
      </c>
      <c r="AC253" s="238"/>
      <c r="AE253" s="127"/>
      <c r="AF253" s="246"/>
      <c r="AG253" s="128"/>
      <c r="AI253" s="112"/>
      <c r="AJ253" s="244"/>
      <c r="AK253" s="113"/>
    </row>
    <row r="254" spans="9:38" x14ac:dyDescent="0.35">
      <c r="R254" s="238"/>
      <c r="S254" s="238"/>
      <c r="T254" s="238"/>
      <c r="U254" s="238"/>
      <c r="V254" s="6">
        <v>2</v>
      </c>
      <c r="W254" s="238"/>
      <c r="X254" s="238"/>
      <c r="Y254" s="23"/>
      <c r="Z254" s="6" t="s">
        <v>331</v>
      </c>
      <c r="AA254" s="6">
        <f>AA97+16</f>
        <v>1152</v>
      </c>
      <c r="AB254" s="6" t="s">
        <v>334</v>
      </c>
      <c r="AC254" s="238"/>
      <c r="AE254" s="127"/>
      <c r="AF254" s="246"/>
      <c r="AG254" s="128"/>
      <c r="AI254" s="112"/>
      <c r="AJ254" s="244"/>
      <c r="AK254" s="113"/>
    </row>
    <row r="255" spans="9:38" x14ac:dyDescent="0.35">
      <c r="R255" s="238"/>
      <c r="S255" s="238"/>
      <c r="T255" s="238"/>
      <c r="U255" s="238"/>
      <c r="V255" s="6">
        <v>3</v>
      </c>
      <c r="W255" s="238"/>
      <c r="X255" s="238"/>
      <c r="Y255" s="23"/>
      <c r="Z255" s="6" t="s">
        <v>331</v>
      </c>
      <c r="AA255" s="6">
        <f>AA97+16</f>
        <v>1152</v>
      </c>
      <c r="AB255" s="6" t="s">
        <v>335</v>
      </c>
      <c r="AC255" s="238"/>
      <c r="AE255" s="127"/>
      <c r="AF255" s="246"/>
      <c r="AG255" s="128"/>
      <c r="AI255" s="112"/>
      <c r="AJ255" s="244"/>
      <c r="AK255" s="113"/>
    </row>
    <row r="256" spans="9:38" x14ac:dyDescent="0.35">
      <c r="R256" s="238"/>
      <c r="S256" s="238"/>
      <c r="T256" s="238"/>
      <c r="U256" s="238"/>
      <c r="V256" s="6">
        <v>4</v>
      </c>
      <c r="W256" s="238"/>
      <c r="X256" s="238"/>
      <c r="Y256" s="23"/>
      <c r="Z256" s="6" t="s">
        <v>331</v>
      </c>
      <c r="AA256" s="6">
        <f>AA97+16</f>
        <v>1152</v>
      </c>
      <c r="AB256" s="6" t="s">
        <v>336</v>
      </c>
      <c r="AC256" s="238"/>
      <c r="AE256" s="129" t="s">
        <v>358</v>
      </c>
      <c r="AF256" s="121">
        <f>AA252</f>
        <v>1152</v>
      </c>
      <c r="AG256" s="130" t="s">
        <v>344</v>
      </c>
      <c r="AI256" s="112"/>
      <c r="AJ256" s="244"/>
      <c r="AK256" s="113"/>
    </row>
    <row r="257" spans="9:38" x14ac:dyDescent="0.35">
      <c r="R257" s="238"/>
      <c r="S257" s="238"/>
      <c r="T257" s="238"/>
      <c r="U257" s="238"/>
      <c r="V257" s="6">
        <v>5</v>
      </c>
      <c r="W257" s="238"/>
      <c r="X257" s="238"/>
      <c r="Y257" s="23"/>
      <c r="Z257" s="6" t="s">
        <v>331</v>
      </c>
      <c r="AA257" s="6">
        <f>AA97+16</f>
        <v>1152</v>
      </c>
      <c r="AB257" s="6" t="s">
        <v>337</v>
      </c>
      <c r="AC257" s="238"/>
      <c r="AE257" s="127"/>
      <c r="AF257" s="123"/>
      <c r="AG257" s="128"/>
      <c r="AI257" s="112"/>
      <c r="AJ257" s="244"/>
      <c r="AK257" s="113"/>
    </row>
    <row r="258" spans="9:38" x14ac:dyDescent="0.35">
      <c r="R258" s="238"/>
      <c r="S258" s="238"/>
      <c r="T258" s="238"/>
      <c r="U258" s="238"/>
      <c r="V258" s="6">
        <v>6</v>
      </c>
      <c r="W258" s="238"/>
      <c r="X258" s="238"/>
      <c r="Y258" s="23"/>
      <c r="Z258" s="6" t="s">
        <v>331</v>
      </c>
      <c r="AA258" s="6">
        <f>AA97+16</f>
        <v>1152</v>
      </c>
      <c r="AB258" s="6" t="s">
        <v>338</v>
      </c>
      <c r="AC258" s="238"/>
      <c r="AE258" s="127"/>
      <c r="AF258" s="123"/>
      <c r="AG258" s="128"/>
      <c r="AI258" s="112"/>
      <c r="AJ258" s="244"/>
      <c r="AK258" s="113"/>
    </row>
    <row r="259" spans="9:38" x14ac:dyDescent="0.35">
      <c r="R259" s="238"/>
      <c r="S259" s="238"/>
      <c r="T259" s="238"/>
      <c r="U259" s="238"/>
      <c r="V259" s="6">
        <v>7</v>
      </c>
      <c r="W259" s="238"/>
      <c r="X259" s="238"/>
      <c r="Y259" s="23"/>
      <c r="Z259" s="6" t="s">
        <v>331</v>
      </c>
      <c r="AA259" s="6">
        <f>AA97+16</f>
        <v>1152</v>
      </c>
      <c r="AB259" s="6" t="s">
        <v>339</v>
      </c>
      <c r="AC259" s="238"/>
      <c r="AE259" s="131"/>
      <c r="AF259" s="132"/>
      <c r="AG259" s="133"/>
      <c r="AI259" s="112"/>
      <c r="AJ259" s="244"/>
      <c r="AK259" s="113"/>
    </row>
    <row r="260" spans="9:38" x14ac:dyDescent="0.35">
      <c r="R260" s="238"/>
      <c r="S260" s="238"/>
      <c r="T260" s="238"/>
      <c r="U260" s="238"/>
      <c r="W260" s="238"/>
      <c r="X260" s="238"/>
      <c r="Y260" s="23"/>
      <c r="AC260" s="238"/>
      <c r="AI260" s="108" t="s">
        <v>357</v>
      </c>
      <c r="AJ260" s="107">
        <f>AA252</f>
        <v>1152</v>
      </c>
      <c r="AK260" s="109" t="s">
        <v>344</v>
      </c>
    </row>
    <row r="261" spans="9:38" ht="15" customHeight="1" x14ac:dyDescent="0.35">
      <c r="R261" s="238"/>
      <c r="S261" s="238"/>
      <c r="T261" s="238"/>
      <c r="U261" s="238"/>
      <c r="V261" s="6">
        <v>8</v>
      </c>
      <c r="W261" s="238"/>
      <c r="X261" s="238"/>
      <c r="Y261" s="23"/>
      <c r="Z261" s="6" t="s">
        <v>331</v>
      </c>
      <c r="AA261" s="6">
        <f>AA97+17</f>
        <v>1153</v>
      </c>
      <c r="AB261" s="6" t="s">
        <v>332</v>
      </c>
      <c r="AC261" s="238"/>
      <c r="AE261" s="125"/>
      <c r="AF261" s="245" t="s">
        <v>353</v>
      </c>
      <c r="AG261" s="126"/>
      <c r="AI261" s="112"/>
      <c r="AJ261" s="106"/>
      <c r="AK261" s="113"/>
    </row>
    <row r="262" spans="9:38" x14ac:dyDescent="0.35">
      <c r="R262" s="238"/>
      <c r="S262" s="238"/>
      <c r="T262" s="238"/>
      <c r="U262" s="238"/>
      <c r="V262" s="6">
        <v>9</v>
      </c>
      <c r="W262" s="238"/>
      <c r="X262" s="238"/>
      <c r="Y262" s="23"/>
      <c r="Z262" s="6" t="s">
        <v>331</v>
      </c>
      <c r="AA262" s="6">
        <f>AA97+17</f>
        <v>1153</v>
      </c>
      <c r="AB262" s="6" t="s">
        <v>333</v>
      </c>
      <c r="AC262" s="238"/>
      <c r="AE262" s="127"/>
      <c r="AF262" s="246"/>
      <c r="AG262" s="128"/>
      <c r="AI262" s="112"/>
      <c r="AJ262" s="106"/>
      <c r="AK262" s="113"/>
    </row>
    <row r="263" spans="9:38" x14ac:dyDescent="0.35">
      <c r="R263" s="238"/>
      <c r="S263" s="238"/>
      <c r="T263" s="238"/>
      <c r="U263" s="238"/>
      <c r="V263" s="6">
        <v>10</v>
      </c>
      <c r="W263" s="238"/>
      <c r="X263" s="238"/>
      <c r="Y263" s="23"/>
      <c r="Z263" s="6" t="s">
        <v>331</v>
      </c>
      <c r="AA263" s="6">
        <f>AA97+17</f>
        <v>1153</v>
      </c>
      <c r="AB263" s="6" t="s">
        <v>334</v>
      </c>
      <c r="AC263" s="238"/>
      <c r="AE263" s="127"/>
      <c r="AF263" s="246"/>
      <c r="AG263" s="128"/>
      <c r="AI263" s="112"/>
      <c r="AJ263" s="106"/>
      <c r="AK263" s="113"/>
    </row>
    <row r="264" spans="9:38" x14ac:dyDescent="0.35">
      <c r="R264" s="238"/>
      <c r="S264" s="238"/>
      <c r="T264" s="238"/>
      <c r="U264" s="238"/>
      <c r="V264" s="6">
        <v>11</v>
      </c>
      <c r="W264" s="238"/>
      <c r="X264" s="238"/>
      <c r="Y264" s="23"/>
      <c r="Z264" s="6" t="s">
        <v>331</v>
      </c>
      <c r="AA264" s="6">
        <f>AA97+17</f>
        <v>1153</v>
      </c>
      <c r="AB264" s="6" t="s">
        <v>335</v>
      </c>
      <c r="AC264" s="238"/>
      <c r="AE264" s="127"/>
      <c r="AF264" s="246"/>
      <c r="AG264" s="128"/>
      <c r="AI264" s="112"/>
      <c r="AJ264" s="106"/>
      <c r="AK264" s="113"/>
    </row>
    <row r="265" spans="9:38" x14ac:dyDescent="0.35">
      <c r="R265" s="238"/>
      <c r="S265" s="238"/>
      <c r="T265" s="238"/>
      <c r="U265" s="238"/>
      <c r="V265" s="6">
        <v>12</v>
      </c>
      <c r="W265" s="238"/>
      <c r="X265" s="238"/>
      <c r="Y265" s="23"/>
      <c r="Z265" s="6" t="s">
        <v>331</v>
      </c>
      <c r="AA265" s="6">
        <f>AA97+17</f>
        <v>1153</v>
      </c>
      <c r="AB265" s="6" t="s">
        <v>336</v>
      </c>
      <c r="AC265" s="238"/>
      <c r="AE265" s="129" t="s">
        <v>358</v>
      </c>
      <c r="AF265" s="121">
        <f>AA261</f>
        <v>1153</v>
      </c>
      <c r="AG265" s="130" t="s">
        <v>344</v>
      </c>
      <c r="AI265" s="112"/>
      <c r="AJ265" s="106"/>
      <c r="AK265" s="113"/>
    </row>
    <row r="266" spans="9:38" x14ac:dyDescent="0.35">
      <c r="R266" s="238"/>
      <c r="S266" s="238"/>
      <c r="T266" s="238"/>
      <c r="U266" s="238"/>
      <c r="V266" s="6">
        <v>13</v>
      </c>
      <c r="W266" s="238"/>
      <c r="X266" s="238"/>
      <c r="Y266" s="23"/>
      <c r="Z266" s="6" t="s">
        <v>331</v>
      </c>
      <c r="AA266" s="6">
        <f>AA97+17</f>
        <v>1153</v>
      </c>
      <c r="AB266" s="6" t="s">
        <v>337</v>
      </c>
      <c r="AC266" s="238"/>
      <c r="AE266" s="127"/>
      <c r="AF266" s="123"/>
      <c r="AG266" s="128"/>
      <c r="AI266" s="112"/>
      <c r="AJ266" s="106"/>
      <c r="AK266" s="113"/>
    </row>
    <row r="267" spans="9:38" x14ac:dyDescent="0.35">
      <c r="R267" s="238"/>
      <c r="S267" s="238"/>
      <c r="T267" s="238"/>
      <c r="U267" s="238"/>
      <c r="V267" s="6">
        <v>14</v>
      </c>
      <c r="W267" s="238"/>
      <c r="X267" s="238"/>
      <c r="Y267" s="23"/>
      <c r="Z267" s="6" t="s">
        <v>331</v>
      </c>
      <c r="AA267" s="6">
        <f>AA97+17</f>
        <v>1153</v>
      </c>
      <c r="AB267" s="6" t="s">
        <v>338</v>
      </c>
      <c r="AC267" s="238"/>
      <c r="AE267" s="127"/>
      <c r="AF267" s="123"/>
      <c r="AG267" s="128"/>
      <c r="AI267" s="112"/>
      <c r="AJ267" s="106"/>
      <c r="AK267" s="113"/>
    </row>
    <row r="268" spans="9:38" x14ac:dyDescent="0.35">
      <c r="R268" s="238"/>
      <c r="S268" s="238"/>
      <c r="T268" s="238"/>
      <c r="U268" s="238"/>
      <c r="V268" s="6">
        <v>15</v>
      </c>
      <c r="W268" s="238"/>
      <c r="X268" s="238"/>
      <c r="Y268" s="23"/>
      <c r="Z268" s="6" t="s">
        <v>331</v>
      </c>
      <c r="AA268" s="6">
        <f>AA97+17</f>
        <v>1153</v>
      </c>
      <c r="AB268" s="6" t="s">
        <v>339</v>
      </c>
      <c r="AC268" s="238"/>
      <c r="AE268" s="131"/>
      <c r="AF268" s="132"/>
      <c r="AG268" s="133"/>
      <c r="AI268" s="114"/>
      <c r="AJ268" s="115"/>
      <c r="AK268" s="116"/>
    </row>
    <row r="269" spans="9:38" x14ac:dyDescent="0.35"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  <c r="AA269" s="9"/>
      <c r="AB269" s="9"/>
      <c r="AC269" s="9"/>
      <c r="AD269" s="9"/>
      <c r="AE269" s="9"/>
      <c r="AF269" s="9"/>
      <c r="AG269" s="9"/>
      <c r="AH269" s="9"/>
      <c r="AI269" s="9"/>
      <c r="AJ269" s="9"/>
      <c r="AK269" s="9"/>
      <c r="AL269" s="9"/>
    </row>
    <row r="270" spans="9:38" x14ac:dyDescent="0.35"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  <c r="AA270" s="9"/>
      <c r="AB270" s="9"/>
      <c r="AC270" s="9"/>
      <c r="AD270" s="9"/>
      <c r="AE270" s="9"/>
      <c r="AF270" s="9"/>
      <c r="AG270" s="9"/>
      <c r="AH270" s="9"/>
      <c r="AI270" s="9"/>
      <c r="AJ270" s="9"/>
      <c r="AK270" s="9"/>
      <c r="AL270" s="9"/>
    </row>
    <row r="271" spans="9:38" ht="15" customHeight="1" x14ac:dyDescent="0.35">
      <c r="R271" s="238" t="s">
        <v>218</v>
      </c>
      <c r="S271" s="238"/>
      <c r="T271" s="238"/>
      <c r="U271" s="238"/>
      <c r="V271" s="6">
        <v>0</v>
      </c>
      <c r="W271" s="238" t="s">
        <v>219</v>
      </c>
      <c r="X271" s="238"/>
      <c r="Y271" s="23"/>
      <c r="Z271" s="6" t="s">
        <v>331</v>
      </c>
      <c r="AA271" s="6">
        <f>AA97+18</f>
        <v>1154</v>
      </c>
      <c r="AB271" s="6" t="s">
        <v>332</v>
      </c>
      <c r="AC271" s="238" t="s">
        <v>159</v>
      </c>
      <c r="AE271" s="125"/>
      <c r="AF271" s="245" t="s">
        <v>353</v>
      </c>
      <c r="AG271" s="126"/>
      <c r="AI271" s="110"/>
      <c r="AJ271" s="243" t="s">
        <v>365</v>
      </c>
      <c r="AK271" s="111"/>
    </row>
    <row r="272" spans="9:38" x14ac:dyDescent="0.35">
      <c r="R272" s="238"/>
      <c r="S272" s="238"/>
      <c r="T272" s="238"/>
      <c r="U272" s="238"/>
      <c r="V272" s="6">
        <v>1</v>
      </c>
      <c r="W272" s="238"/>
      <c r="X272" s="238"/>
      <c r="Y272" s="23"/>
      <c r="Z272" s="6" t="s">
        <v>331</v>
      </c>
      <c r="AA272" s="6">
        <f>AA97+18</f>
        <v>1154</v>
      </c>
      <c r="AB272" s="6" t="s">
        <v>333</v>
      </c>
      <c r="AC272" s="238"/>
      <c r="AE272" s="127"/>
      <c r="AF272" s="246"/>
      <c r="AG272" s="128"/>
      <c r="AI272" s="112"/>
      <c r="AJ272" s="244"/>
      <c r="AK272" s="113"/>
    </row>
    <row r="273" spans="9:38" x14ac:dyDescent="0.35">
      <c r="R273" s="238"/>
      <c r="S273" s="238"/>
      <c r="T273" s="238"/>
      <c r="U273" s="238"/>
      <c r="V273" s="6">
        <v>2</v>
      </c>
      <c r="W273" s="238"/>
      <c r="X273" s="238"/>
      <c r="Y273" s="23"/>
      <c r="Z273" s="6" t="s">
        <v>331</v>
      </c>
      <c r="AA273" s="6">
        <f>AA97+18</f>
        <v>1154</v>
      </c>
      <c r="AB273" s="6" t="s">
        <v>334</v>
      </c>
      <c r="AC273" s="238"/>
      <c r="AE273" s="127"/>
      <c r="AF273" s="246"/>
      <c r="AG273" s="128"/>
      <c r="AI273" s="112"/>
      <c r="AJ273" s="244"/>
      <c r="AK273" s="113"/>
    </row>
    <row r="274" spans="9:38" x14ac:dyDescent="0.35">
      <c r="R274" s="238"/>
      <c r="S274" s="238"/>
      <c r="T274" s="238"/>
      <c r="U274" s="238"/>
      <c r="V274" s="6">
        <v>3</v>
      </c>
      <c r="W274" s="238"/>
      <c r="X274" s="238"/>
      <c r="Y274" s="23"/>
      <c r="Z274" s="6" t="s">
        <v>331</v>
      </c>
      <c r="AA274" s="6">
        <f>AA97+18</f>
        <v>1154</v>
      </c>
      <c r="AB274" s="6" t="s">
        <v>335</v>
      </c>
      <c r="AC274" s="238"/>
      <c r="AE274" s="127"/>
      <c r="AF274" s="246"/>
      <c r="AG274" s="128"/>
      <c r="AI274" s="112"/>
      <c r="AJ274" s="244"/>
      <c r="AK274" s="113"/>
    </row>
    <row r="275" spans="9:38" x14ac:dyDescent="0.35">
      <c r="R275" s="238"/>
      <c r="S275" s="238"/>
      <c r="T275" s="238"/>
      <c r="U275" s="238"/>
      <c r="V275" s="6">
        <v>4</v>
      </c>
      <c r="W275" s="238"/>
      <c r="X275" s="238"/>
      <c r="Y275" s="23"/>
      <c r="Z275" s="6" t="s">
        <v>331</v>
      </c>
      <c r="AA275" s="6">
        <f>AA97+18</f>
        <v>1154</v>
      </c>
      <c r="AB275" s="6" t="s">
        <v>336</v>
      </c>
      <c r="AC275" s="238"/>
      <c r="AE275" s="129" t="s">
        <v>358</v>
      </c>
      <c r="AF275" s="121">
        <f>AA271</f>
        <v>1154</v>
      </c>
      <c r="AG275" s="130" t="s">
        <v>344</v>
      </c>
      <c r="AI275" s="112"/>
      <c r="AJ275" s="244"/>
      <c r="AK275" s="113"/>
    </row>
    <row r="276" spans="9:38" x14ac:dyDescent="0.35">
      <c r="R276" s="238"/>
      <c r="S276" s="238"/>
      <c r="T276" s="238"/>
      <c r="U276" s="238"/>
      <c r="V276" s="6">
        <v>5</v>
      </c>
      <c r="W276" s="238"/>
      <c r="X276" s="238"/>
      <c r="Y276" s="23"/>
      <c r="Z276" s="6" t="s">
        <v>331</v>
      </c>
      <c r="AA276" s="6">
        <f>AA97+18</f>
        <v>1154</v>
      </c>
      <c r="AB276" s="6" t="s">
        <v>337</v>
      </c>
      <c r="AC276" s="238"/>
      <c r="AE276" s="127"/>
      <c r="AF276" s="123"/>
      <c r="AG276" s="128"/>
      <c r="AI276" s="112"/>
      <c r="AJ276" s="244"/>
      <c r="AK276" s="113"/>
    </row>
    <row r="277" spans="9:38" x14ac:dyDescent="0.35">
      <c r="R277" s="238"/>
      <c r="S277" s="238"/>
      <c r="T277" s="238"/>
      <c r="U277" s="238"/>
      <c r="V277" s="6">
        <v>6</v>
      </c>
      <c r="W277" s="238"/>
      <c r="X277" s="238"/>
      <c r="Y277" s="23"/>
      <c r="Z277" s="6" t="s">
        <v>331</v>
      </c>
      <c r="AA277" s="6">
        <f>AA97+18</f>
        <v>1154</v>
      </c>
      <c r="AB277" s="6" t="s">
        <v>338</v>
      </c>
      <c r="AC277" s="238"/>
      <c r="AE277" s="127"/>
      <c r="AF277" s="123"/>
      <c r="AG277" s="128"/>
      <c r="AI277" s="112"/>
      <c r="AJ277" s="244"/>
      <c r="AK277" s="113"/>
    </row>
    <row r="278" spans="9:38" x14ac:dyDescent="0.35">
      <c r="R278" s="238"/>
      <c r="S278" s="238"/>
      <c r="T278" s="238"/>
      <c r="U278" s="238"/>
      <c r="V278" s="6">
        <v>7</v>
      </c>
      <c r="W278" s="238"/>
      <c r="X278" s="238"/>
      <c r="Y278" s="23"/>
      <c r="Z278" s="6" t="s">
        <v>331</v>
      </c>
      <c r="AA278" s="6">
        <f>AA97+18</f>
        <v>1154</v>
      </c>
      <c r="AB278" s="6" t="s">
        <v>339</v>
      </c>
      <c r="AC278" s="238"/>
      <c r="AE278" s="131"/>
      <c r="AF278" s="132"/>
      <c r="AG278" s="133"/>
      <c r="AI278" s="112"/>
      <c r="AJ278" s="244"/>
      <c r="AK278" s="113"/>
    </row>
    <row r="279" spans="9:38" x14ac:dyDescent="0.35">
      <c r="R279" s="238"/>
      <c r="S279" s="238"/>
      <c r="T279" s="238"/>
      <c r="U279" s="238"/>
      <c r="W279" s="238"/>
      <c r="X279" s="238"/>
      <c r="Y279" s="23"/>
      <c r="AC279" s="238"/>
      <c r="AI279" s="108" t="s">
        <v>357</v>
      </c>
      <c r="AJ279" s="107">
        <f>AA271</f>
        <v>1154</v>
      </c>
      <c r="AK279" s="109" t="s">
        <v>344</v>
      </c>
    </row>
    <row r="280" spans="9:38" ht="15" customHeight="1" x14ac:dyDescent="0.35">
      <c r="R280" s="238"/>
      <c r="S280" s="238"/>
      <c r="T280" s="238"/>
      <c r="U280" s="238"/>
      <c r="V280" s="6">
        <v>8</v>
      </c>
      <c r="W280" s="238"/>
      <c r="X280" s="238"/>
      <c r="Y280" s="23"/>
      <c r="Z280" s="6" t="s">
        <v>331</v>
      </c>
      <c r="AA280" s="6">
        <f>AA97+19</f>
        <v>1155</v>
      </c>
      <c r="AB280" s="6" t="s">
        <v>332</v>
      </c>
      <c r="AC280" s="238"/>
      <c r="AE280" s="125"/>
      <c r="AF280" s="245" t="s">
        <v>353</v>
      </c>
      <c r="AG280" s="126"/>
      <c r="AI280" s="112"/>
      <c r="AJ280" s="106"/>
      <c r="AK280" s="113"/>
    </row>
    <row r="281" spans="9:38" x14ac:dyDescent="0.35">
      <c r="R281" s="238"/>
      <c r="S281" s="238"/>
      <c r="T281" s="238"/>
      <c r="U281" s="238"/>
      <c r="V281" s="6">
        <v>9</v>
      </c>
      <c r="W281" s="238"/>
      <c r="X281" s="238"/>
      <c r="Y281" s="23"/>
      <c r="Z281" s="6" t="s">
        <v>331</v>
      </c>
      <c r="AA281" s="6">
        <f>AA97+19</f>
        <v>1155</v>
      </c>
      <c r="AB281" s="6" t="s">
        <v>333</v>
      </c>
      <c r="AC281" s="238"/>
      <c r="AE281" s="127"/>
      <c r="AF281" s="246"/>
      <c r="AG281" s="128"/>
      <c r="AI281" s="112"/>
      <c r="AJ281" s="106"/>
      <c r="AK281" s="113"/>
    </row>
    <row r="282" spans="9:38" x14ac:dyDescent="0.35">
      <c r="R282" s="238"/>
      <c r="S282" s="238"/>
      <c r="T282" s="238"/>
      <c r="U282" s="238"/>
      <c r="V282" s="6">
        <v>10</v>
      </c>
      <c r="W282" s="238"/>
      <c r="X282" s="238"/>
      <c r="Y282" s="23"/>
      <c r="Z282" s="6" t="s">
        <v>331</v>
      </c>
      <c r="AA282" s="6">
        <f>AA97+19</f>
        <v>1155</v>
      </c>
      <c r="AB282" s="6" t="s">
        <v>334</v>
      </c>
      <c r="AC282" s="238"/>
      <c r="AE282" s="127"/>
      <c r="AF282" s="246"/>
      <c r="AG282" s="128"/>
      <c r="AI282" s="112"/>
      <c r="AJ282" s="106"/>
      <c r="AK282" s="113"/>
    </row>
    <row r="283" spans="9:38" x14ac:dyDescent="0.35">
      <c r="R283" s="238"/>
      <c r="S283" s="238"/>
      <c r="T283" s="238"/>
      <c r="U283" s="238"/>
      <c r="V283" s="6">
        <v>11</v>
      </c>
      <c r="W283" s="238"/>
      <c r="X283" s="238"/>
      <c r="Y283" s="23"/>
      <c r="Z283" s="6" t="s">
        <v>331</v>
      </c>
      <c r="AA283" s="6">
        <f>AA97+19</f>
        <v>1155</v>
      </c>
      <c r="AB283" s="6" t="s">
        <v>335</v>
      </c>
      <c r="AC283" s="238"/>
      <c r="AE283" s="127"/>
      <c r="AF283" s="246"/>
      <c r="AG283" s="128"/>
      <c r="AI283" s="112"/>
      <c r="AJ283" s="106"/>
      <c r="AK283" s="113"/>
    </row>
    <row r="284" spans="9:38" x14ac:dyDescent="0.35">
      <c r="R284" s="238"/>
      <c r="S284" s="238"/>
      <c r="T284" s="238"/>
      <c r="U284" s="238"/>
      <c r="V284" s="6">
        <v>12</v>
      </c>
      <c r="W284" s="238"/>
      <c r="X284" s="238"/>
      <c r="Y284" s="23"/>
      <c r="Z284" s="6" t="s">
        <v>331</v>
      </c>
      <c r="AA284" s="6">
        <f>AA97+19</f>
        <v>1155</v>
      </c>
      <c r="AB284" s="6" t="s">
        <v>336</v>
      </c>
      <c r="AC284" s="238"/>
      <c r="AE284" s="129" t="s">
        <v>358</v>
      </c>
      <c r="AF284" s="121">
        <f>AA280</f>
        <v>1155</v>
      </c>
      <c r="AG284" s="130" t="s">
        <v>344</v>
      </c>
      <c r="AI284" s="112"/>
      <c r="AJ284" s="106"/>
      <c r="AK284" s="113"/>
    </row>
    <row r="285" spans="9:38" x14ac:dyDescent="0.35">
      <c r="R285" s="238"/>
      <c r="S285" s="238"/>
      <c r="T285" s="238"/>
      <c r="U285" s="238"/>
      <c r="V285" s="6">
        <v>13</v>
      </c>
      <c r="W285" s="238"/>
      <c r="X285" s="238"/>
      <c r="Y285" s="23"/>
      <c r="Z285" s="6" t="s">
        <v>331</v>
      </c>
      <c r="AA285" s="6">
        <f>AA97+19</f>
        <v>1155</v>
      </c>
      <c r="AB285" s="6" t="s">
        <v>337</v>
      </c>
      <c r="AC285" s="238"/>
      <c r="AE285" s="127"/>
      <c r="AF285" s="123"/>
      <c r="AG285" s="128"/>
      <c r="AI285" s="112"/>
      <c r="AJ285" s="106"/>
      <c r="AK285" s="113"/>
    </row>
    <row r="286" spans="9:38" x14ac:dyDescent="0.35">
      <c r="R286" s="238"/>
      <c r="S286" s="238"/>
      <c r="T286" s="238"/>
      <c r="U286" s="238"/>
      <c r="V286" s="6">
        <v>14</v>
      </c>
      <c r="W286" s="238"/>
      <c r="X286" s="238"/>
      <c r="Y286" s="23"/>
      <c r="Z286" s="6" t="s">
        <v>331</v>
      </c>
      <c r="AA286" s="6">
        <f>AA97+19</f>
        <v>1155</v>
      </c>
      <c r="AB286" s="6" t="s">
        <v>338</v>
      </c>
      <c r="AC286" s="238"/>
      <c r="AE286" s="127"/>
      <c r="AF286" s="123"/>
      <c r="AG286" s="128"/>
      <c r="AI286" s="112"/>
      <c r="AJ286" s="106"/>
      <c r="AK286" s="113"/>
    </row>
    <row r="287" spans="9:38" x14ac:dyDescent="0.35">
      <c r="R287" s="238"/>
      <c r="S287" s="238"/>
      <c r="T287" s="238"/>
      <c r="U287" s="238"/>
      <c r="V287" s="6">
        <v>15</v>
      </c>
      <c r="W287" s="238"/>
      <c r="X287" s="238"/>
      <c r="Y287" s="23"/>
      <c r="Z287" s="6" t="s">
        <v>331</v>
      </c>
      <c r="AA287" s="6">
        <f>AA97+19</f>
        <v>1155</v>
      </c>
      <c r="AB287" s="6" t="s">
        <v>339</v>
      </c>
      <c r="AC287" s="238"/>
      <c r="AE287" s="131"/>
      <c r="AF287" s="132"/>
      <c r="AG287" s="133"/>
      <c r="AI287" s="114"/>
      <c r="AJ287" s="115"/>
      <c r="AK287" s="116"/>
    </row>
    <row r="288" spans="9:38" x14ac:dyDescent="0.35"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  <c r="AA288" s="9"/>
      <c r="AB288" s="9"/>
      <c r="AC288" s="9"/>
      <c r="AD288" s="9"/>
      <c r="AE288" s="9"/>
      <c r="AF288" s="9"/>
      <c r="AG288" s="9"/>
      <c r="AH288" s="9"/>
      <c r="AI288" s="9"/>
      <c r="AJ288" s="9"/>
      <c r="AK288" s="9"/>
      <c r="AL288" s="9"/>
    </row>
    <row r="289" spans="9:38" x14ac:dyDescent="0.35"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  <c r="AA289" s="9"/>
      <c r="AB289" s="9"/>
      <c r="AC289" s="9"/>
      <c r="AD289" s="9"/>
      <c r="AE289" s="9"/>
      <c r="AF289" s="9"/>
      <c r="AG289" s="9"/>
      <c r="AH289" s="9"/>
      <c r="AI289" s="9"/>
      <c r="AJ289" s="9"/>
      <c r="AK289" s="9"/>
      <c r="AL289" s="9"/>
    </row>
    <row r="290" spans="9:38" ht="15" customHeight="1" x14ac:dyDescent="0.35">
      <c r="R290" s="238" t="s">
        <v>220</v>
      </c>
      <c r="S290" s="238"/>
      <c r="T290" s="238"/>
      <c r="U290" s="238"/>
      <c r="V290" s="6">
        <v>0</v>
      </c>
      <c r="W290" s="238" t="s">
        <v>221</v>
      </c>
      <c r="X290" s="238"/>
      <c r="Y290" s="23"/>
      <c r="Z290" s="6" t="s">
        <v>331</v>
      </c>
      <c r="AA290" s="6">
        <f>AA97+20</f>
        <v>1156</v>
      </c>
      <c r="AB290" s="6" t="s">
        <v>332</v>
      </c>
      <c r="AC290" s="238" t="s">
        <v>159</v>
      </c>
      <c r="AE290" s="125"/>
      <c r="AF290" s="245" t="s">
        <v>353</v>
      </c>
      <c r="AG290" s="126"/>
      <c r="AI290" s="110"/>
      <c r="AJ290" s="243" t="s">
        <v>366</v>
      </c>
      <c r="AK290" s="111"/>
    </row>
    <row r="291" spans="9:38" x14ac:dyDescent="0.35">
      <c r="R291" s="238"/>
      <c r="S291" s="238"/>
      <c r="T291" s="238"/>
      <c r="U291" s="238"/>
      <c r="V291" s="6">
        <v>1</v>
      </c>
      <c r="W291" s="238"/>
      <c r="X291" s="238"/>
      <c r="Y291" s="23"/>
      <c r="Z291" s="6" t="s">
        <v>331</v>
      </c>
      <c r="AA291" s="6">
        <f>AA97+20</f>
        <v>1156</v>
      </c>
      <c r="AB291" s="6" t="s">
        <v>333</v>
      </c>
      <c r="AC291" s="238"/>
      <c r="AE291" s="127"/>
      <c r="AF291" s="246"/>
      <c r="AG291" s="128"/>
      <c r="AI291" s="112"/>
      <c r="AJ291" s="244"/>
      <c r="AK291" s="113"/>
    </row>
    <row r="292" spans="9:38" x14ac:dyDescent="0.35">
      <c r="R292" s="238"/>
      <c r="S292" s="238"/>
      <c r="T292" s="238"/>
      <c r="U292" s="238"/>
      <c r="V292" s="6">
        <v>2</v>
      </c>
      <c r="W292" s="238"/>
      <c r="X292" s="238"/>
      <c r="Y292" s="23"/>
      <c r="Z292" s="6" t="s">
        <v>331</v>
      </c>
      <c r="AA292" s="6">
        <f>AA97+20</f>
        <v>1156</v>
      </c>
      <c r="AB292" s="6" t="s">
        <v>334</v>
      </c>
      <c r="AC292" s="238"/>
      <c r="AE292" s="127"/>
      <c r="AF292" s="246"/>
      <c r="AG292" s="128"/>
      <c r="AI292" s="112"/>
      <c r="AJ292" s="244"/>
      <c r="AK292" s="113"/>
    </row>
    <row r="293" spans="9:38" x14ac:dyDescent="0.35">
      <c r="R293" s="238"/>
      <c r="S293" s="238"/>
      <c r="T293" s="238"/>
      <c r="U293" s="238"/>
      <c r="V293" s="6">
        <v>3</v>
      </c>
      <c r="W293" s="238"/>
      <c r="X293" s="238"/>
      <c r="Y293" s="23"/>
      <c r="Z293" s="6" t="s">
        <v>331</v>
      </c>
      <c r="AA293" s="6">
        <f>AA97+20</f>
        <v>1156</v>
      </c>
      <c r="AB293" s="6" t="s">
        <v>335</v>
      </c>
      <c r="AC293" s="238"/>
      <c r="AE293" s="127"/>
      <c r="AF293" s="246"/>
      <c r="AG293" s="128"/>
      <c r="AI293" s="112"/>
      <c r="AJ293" s="244"/>
      <c r="AK293" s="113"/>
    </row>
    <row r="294" spans="9:38" x14ac:dyDescent="0.35">
      <c r="R294" s="238"/>
      <c r="S294" s="238"/>
      <c r="T294" s="238"/>
      <c r="U294" s="238"/>
      <c r="V294" s="6">
        <v>4</v>
      </c>
      <c r="W294" s="238"/>
      <c r="X294" s="238"/>
      <c r="Y294" s="23"/>
      <c r="Z294" s="6" t="s">
        <v>331</v>
      </c>
      <c r="AA294" s="6">
        <f>AA97+20</f>
        <v>1156</v>
      </c>
      <c r="AB294" s="6" t="s">
        <v>336</v>
      </c>
      <c r="AC294" s="238"/>
      <c r="AE294" s="129" t="s">
        <v>358</v>
      </c>
      <c r="AF294" s="121">
        <f>AA290</f>
        <v>1156</v>
      </c>
      <c r="AG294" s="130" t="s">
        <v>344</v>
      </c>
      <c r="AI294" s="112"/>
      <c r="AJ294" s="244"/>
      <c r="AK294" s="113"/>
    </row>
    <row r="295" spans="9:38" x14ac:dyDescent="0.35">
      <c r="R295" s="238"/>
      <c r="S295" s="238"/>
      <c r="T295" s="238"/>
      <c r="U295" s="238"/>
      <c r="V295" s="6">
        <v>5</v>
      </c>
      <c r="W295" s="238"/>
      <c r="X295" s="238"/>
      <c r="Y295" s="23"/>
      <c r="Z295" s="6" t="s">
        <v>331</v>
      </c>
      <c r="AA295" s="6">
        <f>AA97+20</f>
        <v>1156</v>
      </c>
      <c r="AB295" s="6" t="s">
        <v>337</v>
      </c>
      <c r="AC295" s="238"/>
      <c r="AE295" s="127"/>
      <c r="AF295" s="123"/>
      <c r="AG295" s="128"/>
      <c r="AI295" s="112"/>
      <c r="AJ295" s="244"/>
      <c r="AK295" s="113"/>
    </row>
    <row r="296" spans="9:38" x14ac:dyDescent="0.35">
      <c r="R296" s="238"/>
      <c r="S296" s="238"/>
      <c r="T296" s="238"/>
      <c r="U296" s="238"/>
      <c r="V296" s="6">
        <v>6</v>
      </c>
      <c r="W296" s="238"/>
      <c r="X296" s="238"/>
      <c r="Y296" s="23"/>
      <c r="Z296" s="6" t="s">
        <v>331</v>
      </c>
      <c r="AA296" s="6">
        <f>AA97+20</f>
        <v>1156</v>
      </c>
      <c r="AB296" s="6" t="s">
        <v>338</v>
      </c>
      <c r="AC296" s="238"/>
      <c r="AE296" s="127"/>
      <c r="AF296" s="123"/>
      <c r="AG296" s="128"/>
      <c r="AI296" s="112"/>
      <c r="AJ296" s="244"/>
      <c r="AK296" s="113"/>
    </row>
    <row r="297" spans="9:38" x14ac:dyDescent="0.35">
      <c r="R297" s="238"/>
      <c r="S297" s="238"/>
      <c r="T297" s="238"/>
      <c r="U297" s="238"/>
      <c r="V297" s="6">
        <v>7</v>
      </c>
      <c r="W297" s="238"/>
      <c r="X297" s="238"/>
      <c r="Y297" s="23"/>
      <c r="Z297" s="6" t="s">
        <v>331</v>
      </c>
      <c r="AA297" s="6">
        <f>AA97+20</f>
        <v>1156</v>
      </c>
      <c r="AB297" s="6" t="s">
        <v>339</v>
      </c>
      <c r="AC297" s="238"/>
      <c r="AE297" s="131"/>
      <c r="AF297" s="132"/>
      <c r="AG297" s="133"/>
      <c r="AI297" s="112"/>
      <c r="AJ297" s="244"/>
      <c r="AK297" s="113"/>
    </row>
    <row r="298" spans="9:38" x14ac:dyDescent="0.35">
      <c r="R298" s="238"/>
      <c r="S298" s="238"/>
      <c r="T298" s="238"/>
      <c r="U298" s="238"/>
      <c r="W298" s="238"/>
      <c r="X298" s="238"/>
      <c r="Y298" s="23"/>
      <c r="AC298" s="238"/>
      <c r="AI298" s="108" t="s">
        <v>357</v>
      </c>
      <c r="AJ298" s="107">
        <f>AA290</f>
        <v>1156</v>
      </c>
      <c r="AK298" s="109" t="s">
        <v>344</v>
      </c>
    </row>
    <row r="299" spans="9:38" ht="15" customHeight="1" x14ac:dyDescent="0.35">
      <c r="R299" s="238"/>
      <c r="S299" s="238"/>
      <c r="T299" s="238"/>
      <c r="U299" s="238"/>
      <c r="V299" s="6">
        <v>8</v>
      </c>
      <c r="W299" s="238"/>
      <c r="X299" s="238"/>
      <c r="Y299" s="23"/>
      <c r="Z299" s="6" t="s">
        <v>331</v>
      </c>
      <c r="AA299" s="6">
        <f>AA97+21</f>
        <v>1157</v>
      </c>
      <c r="AB299" s="6" t="s">
        <v>332</v>
      </c>
      <c r="AC299" s="238"/>
      <c r="AE299" s="125"/>
      <c r="AF299" s="245" t="s">
        <v>353</v>
      </c>
      <c r="AG299" s="126"/>
      <c r="AI299" s="112"/>
      <c r="AJ299" s="106"/>
      <c r="AK299" s="113"/>
    </row>
    <row r="300" spans="9:38" x14ac:dyDescent="0.35">
      <c r="R300" s="238"/>
      <c r="S300" s="238"/>
      <c r="T300" s="238"/>
      <c r="U300" s="238"/>
      <c r="V300" s="6">
        <v>9</v>
      </c>
      <c r="W300" s="238"/>
      <c r="X300" s="238"/>
      <c r="Y300" s="23"/>
      <c r="Z300" s="6" t="s">
        <v>331</v>
      </c>
      <c r="AA300" s="6">
        <f>AA97+21</f>
        <v>1157</v>
      </c>
      <c r="AB300" s="6" t="s">
        <v>333</v>
      </c>
      <c r="AC300" s="238"/>
      <c r="AE300" s="127"/>
      <c r="AF300" s="246"/>
      <c r="AG300" s="128"/>
      <c r="AI300" s="112"/>
      <c r="AJ300" s="106"/>
      <c r="AK300" s="113"/>
    </row>
    <row r="301" spans="9:38" x14ac:dyDescent="0.35">
      <c r="R301" s="238"/>
      <c r="S301" s="238"/>
      <c r="T301" s="238"/>
      <c r="U301" s="238"/>
      <c r="V301" s="6">
        <v>10</v>
      </c>
      <c r="W301" s="238"/>
      <c r="X301" s="238"/>
      <c r="Y301" s="23"/>
      <c r="Z301" s="6" t="s">
        <v>331</v>
      </c>
      <c r="AA301" s="6">
        <f>AA97+21</f>
        <v>1157</v>
      </c>
      <c r="AB301" s="6" t="s">
        <v>334</v>
      </c>
      <c r="AC301" s="238"/>
      <c r="AE301" s="127"/>
      <c r="AF301" s="246"/>
      <c r="AG301" s="128"/>
      <c r="AI301" s="112"/>
      <c r="AJ301" s="106"/>
      <c r="AK301" s="113"/>
    </row>
    <row r="302" spans="9:38" x14ac:dyDescent="0.35">
      <c r="R302" s="238"/>
      <c r="S302" s="238"/>
      <c r="T302" s="238"/>
      <c r="U302" s="238"/>
      <c r="V302" s="6">
        <v>11</v>
      </c>
      <c r="W302" s="238"/>
      <c r="X302" s="238"/>
      <c r="Y302" s="23"/>
      <c r="Z302" s="6" t="s">
        <v>331</v>
      </c>
      <c r="AA302" s="6">
        <f>AA97+21</f>
        <v>1157</v>
      </c>
      <c r="AB302" s="6" t="s">
        <v>335</v>
      </c>
      <c r="AC302" s="238"/>
      <c r="AE302" s="127"/>
      <c r="AF302" s="246"/>
      <c r="AG302" s="128"/>
      <c r="AI302" s="112"/>
      <c r="AJ302" s="106"/>
      <c r="AK302" s="113"/>
    </row>
    <row r="303" spans="9:38" x14ac:dyDescent="0.35">
      <c r="R303" s="238"/>
      <c r="S303" s="238"/>
      <c r="T303" s="238"/>
      <c r="U303" s="238"/>
      <c r="V303" s="6">
        <v>12</v>
      </c>
      <c r="W303" s="238"/>
      <c r="X303" s="238"/>
      <c r="Y303" s="23"/>
      <c r="Z303" s="6" t="s">
        <v>331</v>
      </c>
      <c r="AA303" s="6">
        <f>AA97+21</f>
        <v>1157</v>
      </c>
      <c r="AB303" s="6" t="s">
        <v>336</v>
      </c>
      <c r="AC303" s="238"/>
      <c r="AE303" s="129" t="s">
        <v>358</v>
      </c>
      <c r="AF303" s="121">
        <f>AA299</f>
        <v>1157</v>
      </c>
      <c r="AG303" s="130" t="s">
        <v>344</v>
      </c>
      <c r="AI303" s="112"/>
      <c r="AJ303" s="106"/>
      <c r="AK303" s="113"/>
    </row>
    <row r="304" spans="9:38" x14ac:dyDescent="0.35">
      <c r="R304" s="238"/>
      <c r="S304" s="238"/>
      <c r="T304" s="238"/>
      <c r="U304" s="238"/>
      <c r="V304" s="6">
        <v>13</v>
      </c>
      <c r="W304" s="238"/>
      <c r="X304" s="238"/>
      <c r="Y304" s="23"/>
      <c r="Z304" s="6" t="s">
        <v>331</v>
      </c>
      <c r="AA304" s="6">
        <f>AA97+21</f>
        <v>1157</v>
      </c>
      <c r="AB304" s="6" t="s">
        <v>337</v>
      </c>
      <c r="AC304" s="238"/>
      <c r="AE304" s="127"/>
      <c r="AF304" s="123"/>
      <c r="AG304" s="128"/>
      <c r="AI304" s="112"/>
      <c r="AJ304" s="106"/>
      <c r="AK304" s="113"/>
    </row>
    <row r="305" spans="9:38" x14ac:dyDescent="0.35">
      <c r="R305" s="238"/>
      <c r="S305" s="238"/>
      <c r="T305" s="238"/>
      <c r="U305" s="238"/>
      <c r="V305" s="6">
        <v>14</v>
      </c>
      <c r="W305" s="238"/>
      <c r="X305" s="238"/>
      <c r="Y305" s="23"/>
      <c r="Z305" s="6" t="s">
        <v>331</v>
      </c>
      <c r="AA305" s="6">
        <f>AA97+21</f>
        <v>1157</v>
      </c>
      <c r="AB305" s="6" t="s">
        <v>338</v>
      </c>
      <c r="AC305" s="238"/>
      <c r="AE305" s="127"/>
      <c r="AF305" s="123"/>
      <c r="AG305" s="128"/>
      <c r="AI305" s="112"/>
      <c r="AJ305" s="106"/>
      <c r="AK305" s="113"/>
    </row>
    <row r="306" spans="9:38" x14ac:dyDescent="0.35">
      <c r="R306" s="238"/>
      <c r="S306" s="238"/>
      <c r="T306" s="238"/>
      <c r="U306" s="238"/>
      <c r="V306" s="6">
        <v>15</v>
      </c>
      <c r="W306" s="238"/>
      <c r="X306" s="238"/>
      <c r="Y306" s="23"/>
      <c r="Z306" s="6" t="s">
        <v>331</v>
      </c>
      <c r="AA306" s="6">
        <f>AA97+21</f>
        <v>1157</v>
      </c>
      <c r="AB306" s="6" t="s">
        <v>339</v>
      </c>
      <c r="AC306" s="238"/>
      <c r="AE306" s="131"/>
      <c r="AF306" s="132"/>
      <c r="AG306" s="133"/>
      <c r="AI306" s="114"/>
      <c r="AJ306" s="115"/>
      <c r="AK306" s="116"/>
    </row>
    <row r="307" spans="9:38" x14ac:dyDescent="0.35"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  <c r="AA307" s="9"/>
      <c r="AB307" s="9"/>
      <c r="AC307" s="9"/>
      <c r="AD307" s="9"/>
      <c r="AE307" s="9"/>
      <c r="AF307" s="9"/>
      <c r="AG307" s="9"/>
      <c r="AH307" s="9"/>
      <c r="AI307" s="9"/>
      <c r="AJ307" s="9"/>
      <c r="AK307" s="9"/>
      <c r="AL307" s="9"/>
    </row>
    <row r="308" spans="9:38" x14ac:dyDescent="0.35"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  <c r="AA308" s="9"/>
      <c r="AB308" s="9"/>
      <c r="AC308" s="9"/>
      <c r="AD308" s="9"/>
      <c r="AE308" s="9"/>
      <c r="AF308" s="9"/>
      <c r="AG308" s="9"/>
      <c r="AH308" s="9"/>
      <c r="AI308" s="9"/>
      <c r="AJ308" s="9"/>
      <c r="AK308" s="9"/>
      <c r="AL308" s="9"/>
    </row>
    <row r="309" spans="9:38" ht="15" customHeight="1" x14ac:dyDescent="0.35">
      <c r="R309" s="238" t="s">
        <v>222</v>
      </c>
      <c r="S309" s="238"/>
      <c r="T309" s="238"/>
      <c r="U309" s="238"/>
      <c r="V309" s="6">
        <v>0</v>
      </c>
      <c r="W309" s="238" t="s">
        <v>223</v>
      </c>
      <c r="X309" s="238"/>
      <c r="Y309" s="23"/>
      <c r="Z309" s="6" t="s">
        <v>331</v>
      </c>
      <c r="AA309" s="6">
        <f>AA97+22</f>
        <v>1158</v>
      </c>
      <c r="AB309" s="6" t="s">
        <v>332</v>
      </c>
      <c r="AC309" s="238" t="s">
        <v>159</v>
      </c>
      <c r="AE309" s="125"/>
      <c r="AF309" s="245" t="s">
        <v>353</v>
      </c>
      <c r="AG309" s="126"/>
      <c r="AI309" s="110"/>
      <c r="AJ309" s="243" t="s">
        <v>367</v>
      </c>
      <c r="AK309" s="111"/>
    </row>
    <row r="310" spans="9:38" x14ac:dyDescent="0.35">
      <c r="R310" s="238"/>
      <c r="S310" s="238"/>
      <c r="T310" s="238"/>
      <c r="U310" s="238"/>
      <c r="V310" s="6">
        <v>1</v>
      </c>
      <c r="W310" s="238"/>
      <c r="X310" s="238"/>
      <c r="Y310" s="23"/>
      <c r="Z310" s="6" t="s">
        <v>331</v>
      </c>
      <c r="AA310" s="6">
        <f>AA97+22</f>
        <v>1158</v>
      </c>
      <c r="AB310" s="6" t="s">
        <v>333</v>
      </c>
      <c r="AC310" s="238"/>
      <c r="AE310" s="127"/>
      <c r="AF310" s="246"/>
      <c r="AG310" s="128"/>
      <c r="AI310" s="112"/>
      <c r="AJ310" s="244"/>
      <c r="AK310" s="113"/>
    </row>
    <row r="311" spans="9:38" x14ac:dyDescent="0.35">
      <c r="R311" s="238"/>
      <c r="S311" s="238"/>
      <c r="T311" s="238"/>
      <c r="U311" s="238"/>
      <c r="V311" s="6">
        <v>2</v>
      </c>
      <c r="W311" s="238"/>
      <c r="X311" s="238"/>
      <c r="Y311" s="23"/>
      <c r="Z311" s="6" t="s">
        <v>331</v>
      </c>
      <c r="AA311" s="6">
        <f>AA97+22</f>
        <v>1158</v>
      </c>
      <c r="AB311" s="6" t="s">
        <v>334</v>
      </c>
      <c r="AC311" s="238"/>
      <c r="AE311" s="127"/>
      <c r="AF311" s="246"/>
      <c r="AG311" s="128"/>
      <c r="AI311" s="112"/>
      <c r="AJ311" s="244"/>
      <c r="AK311" s="113"/>
    </row>
    <row r="312" spans="9:38" x14ac:dyDescent="0.35">
      <c r="R312" s="238"/>
      <c r="S312" s="238"/>
      <c r="T312" s="238"/>
      <c r="U312" s="238"/>
      <c r="V312" s="6">
        <v>3</v>
      </c>
      <c r="W312" s="238"/>
      <c r="X312" s="238"/>
      <c r="Y312" s="23"/>
      <c r="Z312" s="6" t="s">
        <v>331</v>
      </c>
      <c r="AA312" s="6">
        <f>AA97+22</f>
        <v>1158</v>
      </c>
      <c r="AB312" s="6" t="s">
        <v>335</v>
      </c>
      <c r="AC312" s="238"/>
      <c r="AE312" s="127"/>
      <c r="AF312" s="246"/>
      <c r="AG312" s="128"/>
      <c r="AI312" s="112"/>
      <c r="AJ312" s="244"/>
      <c r="AK312" s="113"/>
    </row>
    <row r="313" spans="9:38" x14ac:dyDescent="0.35">
      <c r="R313" s="238"/>
      <c r="S313" s="238"/>
      <c r="T313" s="238"/>
      <c r="U313" s="238"/>
      <c r="V313" s="6">
        <v>4</v>
      </c>
      <c r="W313" s="238"/>
      <c r="X313" s="238"/>
      <c r="Y313" s="23"/>
      <c r="Z313" s="6" t="s">
        <v>331</v>
      </c>
      <c r="AA313" s="6">
        <f>AA97+22</f>
        <v>1158</v>
      </c>
      <c r="AB313" s="6" t="s">
        <v>336</v>
      </c>
      <c r="AC313" s="238"/>
      <c r="AE313" s="129" t="s">
        <v>358</v>
      </c>
      <c r="AF313" s="121">
        <f>AA309</f>
        <v>1158</v>
      </c>
      <c r="AG313" s="130" t="s">
        <v>344</v>
      </c>
      <c r="AI313" s="112"/>
      <c r="AJ313" s="244"/>
      <c r="AK313" s="113"/>
    </row>
    <row r="314" spans="9:38" x14ac:dyDescent="0.35">
      <c r="R314" s="238"/>
      <c r="S314" s="238"/>
      <c r="T314" s="238"/>
      <c r="U314" s="238"/>
      <c r="V314" s="6">
        <v>5</v>
      </c>
      <c r="W314" s="238"/>
      <c r="X314" s="238"/>
      <c r="Y314" s="23"/>
      <c r="Z314" s="6" t="s">
        <v>331</v>
      </c>
      <c r="AA314" s="6">
        <f>AA97+22</f>
        <v>1158</v>
      </c>
      <c r="AB314" s="6" t="s">
        <v>337</v>
      </c>
      <c r="AC314" s="238"/>
      <c r="AE314" s="127"/>
      <c r="AF314" s="123"/>
      <c r="AG314" s="128"/>
      <c r="AI314" s="112"/>
      <c r="AJ314" s="244"/>
      <c r="AK314" s="113"/>
    </row>
    <row r="315" spans="9:38" x14ac:dyDescent="0.35">
      <c r="R315" s="238"/>
      <c r="S315" s="238"/>
      <c r="T315" s="238"/>
      <c r="U315" s="238"/>
      <c r="V315" s="6">
        <v>6</v>
      </c>
      <c r="W315" s="238"/>
      <c r="X315" s="238"/>
      <c r="Y315" s="23"/>
      <c r="Z315" s="6" t="s">
        <v>331</v>
      </c>
      <c r="AA315" s="6">
        <f>AA97+22</f>
        <v>1158</v>
      </c>
      <c r="AB315" s="6" t="s">
        <v>338</v>
      </c>
      <c r="AC315" s="238"/>
      <c r="AE315" s="127"/>
      <c r="AF315" s="123"/>
      <c r="AG315" s="128"/>
      <c r="AI315" s="112"/>
      <c r="AJ315" s="244"/>
      <c r="AK315" s="113"/>
    </row>
    <row r="316" spans="9:38" x14ac:dyDescent="0.35">
      <c r="R316" s="238"/>
      <c r="S316" s="238"/>
      <c r="T316" s="238"/>
      <c r="U316" s="238"/>
      <c r="V316" s="6">
        <v>7</v>
      </c>
      <c r="W316" s="238"/>
      <c r="X316" s="238"/>
      <c r="Y316" s="23"/>
      <c r="Z316" s="6" t="s">
        <v>331</v>
      </c>
      <c r="AA316" s="6">
        <f>AA97+22</f>
        <v>1158</v>
      </c>
      <c r="AB316" s="6" t="s">
        <v>339</v>
      </c>
      <c r="AC316" s="238"/>
      <c r="AE316" s="131"/>
      <c r="AF316" s="132"/>
      <c r="AG316" s="133"/>
      <c r="AI316" s="112"/>
      <c r="AJ316" s="244"/>
      <c r="AK316" s="113"/>
    </row>
    <row r="317" spans="9:38" x14ac:dyDescent="0.35">
      <c r="R317" s="238"/>
      <c r="S317" s="238"/>
      <c r="T317" s="238"/>
      <c r="U317" s="238"/>
      <c r="W317" s="238"/>
      <c r="X317" s="238"/>
      <c r="Y317" s="23"/>
      <c r="AC317" s="238"/>
      <c r="AI317" s="108" t="s">
        <v>357</v>
      </c>
      <c r="AJ317" s="107">
        <f>AA309</f>
        <v>1158</v>
      </c>
      <c r="AK317" s="109" t="s">
        <v>344</v>
      </c>
    </row>
    <row r="318" spans="9:38" ht="15" customHeight="1" x14ac:dyDescent="0.35">
      <c r="R318" s="238"/>
      <c r="S318" s="238"/>
      <c r="T318" s="238"/>
      <c r="U318" s="238"/>
      <c r="V318" s="6">
        <v>8</v>
      </c>
      <c r="W318" s="238"/>
      <c r="X318" s="238"/>
      <c r="Y318" s="23"/>
      <c r="Z318" s="6" t="s">
        <v>331</v>
      </c>
      <c r="AA318" s="6">
        <f>AA97+23</f>
        <v>1159</v>
      </c>
      <c r="AB318" s="6" t="s">
        <v>332</v>
      </c>
      <c r="AC318" s="238"/>
      <c r="AE318" s="125"/>
      <c r="AF318" s="245" t="s">
        <v>353</v>
      </c>
      <c r="AG318" s="126"/>
      <c r="AI318" s="112"/>
      <c r="AJ318" s="106"/>
      <c r="AK318" s="113"/>
    </row>
    <row r="319" spans="9:38" x14ac:dyDescent="0.35">
      <c r="R319" s="238"/>
      <c r="S319" s="238"/>
      <c r="T319" s="238"/>
      <c r="U319" s="238"/>
      <c r="V319" s="6">
        <v>9</v>
      </c>
      <c r="W319" s="238"/>
      <c r="X319" s="238"/>
      <c r="Y319" s="23"/>
      <c r="Z319" s="6" t="s">
        <v>331</v>
      </c>
      <c r="AA319" s="6">
        <f>AA97+23</f>
        <v>1159</v>
      </c>
      <c r="AB319" s="6" t="s">
        <v>333</v>
      </c>
      <c r="AC319" s="238"/>
      <c r="AE319" s="127"/>
      <c r="AF319" s="246"/>
      <c r="AG319" s="128"/>
      <c r="AI319" s="112"/>
      <c r="AJ319" s="106"/>
      <c r="AK319" s="113"/>
    </row>
    <row r="320" spans="9:38" x14ac:dyDescent="0.35">
      <c r="R320" s="238"/>
      <c r="S320" s="238"/>
      <c r="T320" s="238"/>
      <c r="U320" s="238"/>
      <c r="V320" s="6">
        <v>10</v>
      </c>
      <c r="W320" s="238"/>
      <c r="X320" s="238"/>
      <c r="Y320" s="23"/>
      <c r="Z320" s="6" t="s">
        <v>331</v>
      </c>
      <c r="AA320" s="6">
        <f>AA97+23</f>
        <v>1159</v>
      </c>
      <c r="AB320" s="6" t="s">
        <v>334</v>
      </c>
      <c r="AC320" s="238"/>
      <c r="AE320" s="127"/>
      <c r="AF320" s="246"/>
      <c r="AG320" s="128"/>
      <c r="AI320" s="112"/>
      <c r="AJ320" s="106"/>
      <c r="AK320" s="113"/>
    </row>
    <row r="321" spans="9:38" x14ac:dyDescent="0.35">
      <c r="R321" s="238"/>
      <c r="S321" s="238"/>
      <c r="T321" s="238"/>
      <c r="U321" s="238"/>
      <c r="V321" s="6">
        <v>11</v>
      </c>
      <c r="W321" s="238"/>
      <c r="X321" s="238"/>
      <c r="Y321" s="23"/>
      <c r="Z321" s="6" t="s">
        <v>331</v>
      </c>
      <c r="AA321" s="6">
        <f>AA97+23</f>
        <v>1159</v>
      </c>
      <c r="AB321" s="6" t="s">
        <v>335</v>
      </c>
      <c r="AC321" s="238"/>
      <c r="AE321" s="127"/>
      <c r="AF321" s="246"/>
      <c r="AG321" s="128"/>
      <c r="AI321" s="112"/>
      <c r="AJ321" s="106"/>
      <c r="AK321" s="113"/>
    </row>
    <row r="322" spans="9:38" x14ac:dyDescent="0.35">
      <c r="R322" s="238"/>
      <c r="S322" s="238"/>
      <c r="T322" s="238"/>
      <c r="U322" s="238"/>
      <c r="V322" s="6">
        <v>12</v>
      </c>
      <c r="W322" s="238"/>
      <c r="X322" s="238"/>
      <c r="Y322" s="23"/>
      <c r="Z322" s="6" t="s">
        <v>331</v>
      </c>
      <c r="AA322" s="6">
        <f>AA97+23</f>
        <v>1159</v>
      </c>
      <c r="AB322" s="6" t="s">
        <v>336</v>
      </c>
      <c r="AC322" s="238"/>
      <c r="AE322" s="129" t="s">
        <v>358</v>
      </c>
      <c r="AF322" s="121">
        <f>AA318</f>
        <v>1159</v>
      </c>
      <c r="AG322" s="128"/>
      <c r="AI322" s="112"/>
      <c r="AJ322" s="106"/>
      <c r="AK322" s="113"/>
    </row>
    <row r="323" spans="9:38" x14ac:dyDescent="0.35">
      <c r="R323" s="238"/>
      <c r="S323" s="238"/>
      <c r="T323" s="238"/>
      <c r="U323" s="238"/>
      <c r="V323" s="6">
        <v>13</v>
      </c>
      <c r="W323" s="238"/>
      <c r="X323" s="238"/>
      <c r="Y323" s="23"/>
      <c r="Z323" s="6" t="s">
        <v>331</v>
      </c>
      <c r="AA323" s="6">
        <f>AA97+23</f>
        <v>1159</v>
      </c>
      <c r="AB323" s="6" t="s">
        <v>337</v>
      </c>
      <c r="AC323" s="238"/>
      <c r="AE323" s="127"/>
      <c r="AF323" s="123"/>
      <c r="AG323" s="128"/>
      <c r="AI323" s="112"/>
      <c r="AJ323" s="106"/>
      <c r="AK323" s="113"/>
    </row>
    <row r="324" spans="9:38" x14ac:dyDescent="0.35">
      <c r="R324" s="238"/>
      <c r="S324" s="238"/>
      <c r="T324" s="238"/>
      <c r="U324" s="238"/>
      <c r="V324" s="6">
        <v>14</v>
      </c>
      <c r="W324" s="238"/>
      <c r="X324" s="238"/>
      <c r="Y324" s="23"/>
      <c r="Z324" s="6" t="s">
        <v>331</v>
      </c>
      <c r="AA324" s="6">
        <f>AA97+23</f>
        <v>1159</v>
      </c>
      <c r="AB324" s="6" t="s">
        <v>338</v>
      </c>
      <c r="AC324" s="238"/>
      <c r="AE324" s="127"/>
      <c r="AF324" s="123"/>
      <c r="AG324" s="128"/>
      <c r="AI324" s="112"/>
      <c r="AJ324" s="106"/>
      <c r="AK324" s="113"/>
    </row>
    <row r="325" spans="9:38" x14ac:dyDescent="0.35">
      <c r="R325" s="238"/>
      <c r="S325" s="238"/>
      <c r="T325" s="238"/>
      <c r="U325" s="238"/>
      <c r="V325" s="6">
        <v>15</v>
      </c>
      <c r="W325" s="238"/>
      <c r="X325" s="238"/>
      <c r="Y325" s="23"/>
      <c r="Z325" s="6" t="s">
        <v>331</v>
      </c>
      <c r="AA325" s="6">
        <f>AA97+23</f>
        <v>1159</v>
      </c>
      <c r="AB325" s="6" t="s">
        <v>339</v>
      </c>
      <c r="AC325" s="238"/>
      <c r="AE325" s="131"/>
      <c r="AF325" s="132"/>
      <c r="AG325" s="133"/>
      <c r="AI325" s="114"/>
      <c r="AJ325" s="115"/>
      <c r="AK325" s="116"/>
    </row>
    <row r="326" spans="9:38" x14ac:dyDescent="0.35"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  <c r="AA326" s="9"/>
      <c r="AB326" s="9"/>
      <c r="AC326" s="9"/>
      <c r="AD326" s="9"/>
      <c r="AE326" s="9"/>
      <c r="AF326" s="9"/>
      <c r="AG326" s="9"/>
      <c r="AH326" s="9"/>
      <c r="AI326" s="9"/>
      <c r="AJ326" s="9"/>
      <c r="AK326" s="9"/>
      <c r="AL326" s="9"/>
    </row>
    <row r="327" spans="9:38" x14ac:dyDescent="0.35"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  <c r="AA327" s="9"/>
      <c r="AB327" s="9"/>
      <c r="AC327" s="9"/>
      <c r="AD327" s="9"/>
      <c r="AE327" s="9"/>
      <c r="AF327" s="9"/>
      <c r="AG327" s="9"/>
      <c r="AH327" s="9"/>
      <c r="AI327" s="9"/>
      <c r="AJ327" s="9"/>
      <c r="AK327" s="9"/>
      <c r="AL327" s="9"/>
    </row>
    <row r="328" spans="9:38" ht="15" customHeight="1" x14ac:dyDescent="0.35">
      <c r="R328" s="238" t="s">
        <v>224</v>
      </c>
      <c r="S328" s="238"/>
      <c r="T328" s="238"/>
      <c r="U328" s="238"/>
      <c r="V328" s="6">
        <v>0</v>
      </c>
      <c r="W328" s="238" t="s">
        <v>225</v>
      </c>
      <c r="X328" s="238"/>
      <c r="Y328" s="23"/>
      <c r="Z328" s="6" t="s">
        <v>331</v>
      </c>
      <c r="AA328" s="6">
        <f>AA97+24</f>
        <v>1160</v>
      </c>
      <c r="AB328" s="6" t="s">
        <v>332</v>
      </c>
      <c r="AC328" s="238" t="s">
        <v>159</v>
      </c>
      <c r="AE328" s="120"/>
      <c r="AF328" s="246" t="s">
        <v>353</v>
      </c>
      <c r="AG328" s="104"/>
      <c r="AI328" s="110"/>
      <c r="AJ328" s="243" t="s">
        <v>368</v>
      </c>
      <c r="AK328" s="111"/>
    </row>
    <row r="329" spans="9:38" x14ac:dyDescent="0.35">
      <c r="R329" s="238"/>
      <c r="S329" s="238"/>
      <c r="T329" s="238"/>
      <c r="U329" s="238"/>
      <c r="V329" s="6">
        <v>1</v>
      </c>
      <c r="W329" s="238"/>
      <c r="X329" s="238"/>
      <c r="Y329" s="23"/>
      <c r="Z329" s="6" t="s">
        <v>331</v>
      </c>
      <c r="AA329" s="6">
        <f>AA97+24</f>
        <v>1160</v>
      </c>
      <c r="AB329" s="6" t="s">
        <v>333</v>
      </c>
      <c r="AC329" s="238"/>
      <c r="AE329" s="120"/>
      <c r="AF329" s="246"/>
      <c r="AG329" s="105"/>
      <c r="AI329" s="112"/>
      <c r="AJ329" s="244"/>
      <c r="AK329" s="113"/>
    </row>
    <row r="330" spans="9:38" x14ac:dyDescent="0.35">
      <c r="R330" s="238"/>
      <c r="S330" s="238"/>
      <c r="T330" s="238"/>
      <c r="U330" s="238"/>
      <c r="V330" s="6">
        <v>2</v>
      </c>
      <c r="W330" s="238"/>
      <c r="X330" s="238"/>
      <c r="Y330" s="23"/>
      <c r="Z330" s="6" t="s">
        <v>331</v>
      </c>
      <c r="AA330" s="6">
        <f>AA97+24</f>
        <v>1160</v>
      </c>
      <c r="AB330" s="6" t="s">
        <v>334</v>
      </c>
      <c r="AC330" s="238"/>
      <c r="AE330" s="120"/>
      <c r="AF330" s="246"/>
      <c r="AG330" s="105"/>
      <c r="AI330" s="112"/>
      <c r="AJ330" s="244"/>
      <c r="AK330" s="113"/>
    </row>
    <row r="331" spans="9:38" x14ac:dyDescent="0.35">
      <c r="R331" s="238"/>
      <c r="S331" s="238"/>
      <c r="T331" s="238"/>
      <c r="U331" s="238"/>
      <c r="V331" s="6">
        <v>3</v>
      </c>
      <c r="W331" s="238"/>
      <c r="X331" s="238"/>
      <c r="Y331" s="23"/>
      <c r="Z331" s="6" t="s">
        <v>331</v>
      </c>
      <c r="AA331" s="6">
        <f>AA97+24</f>
        <v>1160</v>
      </c>
      <c r="AB331" s="6" t="s">
        <v>335</v>
      </c>
      <c r="AC331" s="238"/>
      <c r="AE331" s="120"/>
      <c r="AF331" s="246"/>
      <c r="AG331" s="105"/>
      <c r="AI331" s="112"/>
      <c r="AJ331" s="244"/>
      <c r="AK331" s="113"/>
    </row>
    <row r="332" spans="9:38" x14ac:dyDescent="0.35">
      <c r="R332" s="238"/>
      <c r="S332" s="238"/>
      <c r="T332" s="238"/>
      <c r="U332" s="238"/>
      <c r="V332" s="6">
        <v>4</v>
      </c>
      <c r="W332" s="238"/>
      <c r="X332" s="238"/>
      <c r="Y332" s="23"/>
      <c r="Z332" s="6" t="s">
        <v>331</v>
      </c>
      <c r="AA332" s="6">
        <f>AA97+24</f>
        <v>1160</v>
      </c>
      <c r="AB332" s="6" t="s">
        <v>336</v>
      </c>
      <c r="AC332" s="238"/>
      <c r="AE332" s="122" t="s">
        <v>358</v>
      </c>
      <c r="AF332" s="121">
        <f>AA328</f>
        <v>1160</v>
      </c>
      <c r="AG332" s="121" t="s">
        <v>344</v>
      </c>
      <c r="AI332" s="112"/>
      <c r="AJ332" s="244"/>
      <c r="AK332" s="113"/>
    </row>
    <row r="333" spans="9:38" x14ac:dyDescent="0.35">
      <c r="R333" s="238"/>
      <c r="S333" s="238"/>
      <c r="T333" s="238"/>
      <c r="U333" s="238"/>
      <c r="V333" s="6">
        <v>5</v>
      </c>
      <c r="W333" s="238"/>
      <c r="X333" s="238"/>
      <c r="Y333" s="23"/>
      <c r="Z333" s="6" t="s">
        <v>331</v>
      </c>
      <c r="AA333" s="6">
        <f>AA97+24</f>
        <v>1160</v>
      </c>
      <c r="AB333" s="6" t="s">
        <v>337</v>
      </c>
      <c r="AC333" s="238"/>
      <c r="AE333" s="120"/>
      <c r="AF333" s="123"/>
      <c r="AG333" s="105"/>
      <c r="AI333" s="112"/>
      <c r="AJ333" s="244"/>
      <c r="AK333" s="113"/>
    </row>
    <row r="334" spans="9:38" x14ac:dyDescent="0.35">
      <c r="R334" s="238"/>
      <c r="S334" s="238"/>
      <c r="T334" s="238"/>
      <c r="U334" s="238"/>
      <c r="V334" s="6">
        <v>6</v>
      </c>
      <c r="W334" s="238"/>
      <c r="X334" s="238"/>
      <c r="Y334" s="23"/>
      <c r="Z334" s="6" t="s">
        <v>331</v>
      </c>
      <c r="AA334" s="6">
        <f>AA97+24</f>
        <v>1160</v>
      </c>
      <c r="AB334" s="6" t="s">
        <v>338</v>
      </c>
      <c r="AC334" s="238"/>
      <c r="AE334" s="120"/>
      <c r="AF334" s="123"/>
      <c r="AG334" s="105"/>
      <c r="AI334" s="112"/>
      <c r="AJ334" s="244"/>
      <c r="AK334" s="113"/>
    </row>
    <row r="335" spans="9:38" x14ac:dyDescent="0.35">
      <c r="R335" s="238"/>
      <c r="S335" s="238"/>
      <c r="T335" s="238"/>
      <c r="U335" s="238"/>
      <c r="V335" s="6">
        <v>7</v>
      </c>
      <c r="W335" s="238"/>
      <c r="X335" s="238"/>
      <c r="Y335" s="23"/>
      <c r="Z335" s="6" t="s">
        <v>331</v>
      </c>
      <c r="AA335" s="6">
        <f>AA97+24</f>
        <v>1160</v>
      </c>
      <c r="AB335" s="6" t="s">
        <v>339</v>
      </c>
      <c r="AC335" s="238"/>
      <c r="AE335" s="120"/>
      <c r="AF335" s="123"/>
      <c r="AG335" s="105"/>
      <c r="AI335" s="112"/>
      <c r="AJ335" s="244"/>
      <c r="AK335" s="113"/>
    </row>
    <row r="336" spans="9:38" x14ac:dyDescent="0.35">
      <c r="R336" s="238"/>
      <c r="S336" s="238"/>
      <c r="T336" s="238"/>
      <c r="U336" s="238"/>
      <c r="W336" s="238"/>
      <c r="X336" s="238"/>
      <c r="Y336" s="23"/>
      <c r="AC336" s="238"/>
      <c r="AI336" s="108" t="s">
        <v>357</v>
      </c>
      <c r="AJ336" s="107">
        <f>AA328</f>
        <v>1160</v>
      </c>
      <c r="AK336" s="109" t="s">
        <v>344</v>
      </c>
    </row>
    <row r="337" spans="9:38" ht="15" customHeight="1" x14ac:dyDescent="0.35">
      <c r="R337" s="238"/>
      <c r="S337" s="238"/>
      <c r="T337" s="238"/>
      <c r="U337" s="238"/>
      <c r="V337" s="6">
        <v>8</v>
      </c>
      <c r="W337" s="238"/>
      <c r="X337" s="238"/>
      <c r="Y337" s="23"/>
      <c r="Z337" s="6" t="s">
        <v>331</v>
      </c>
      <c r="AA337" s="6">
        <f>AA97+25</f>
        <v>1161</v>
      </c>
      <c r="AB337" s="6" t="s">
        <v>332</v>
      </c>
      <c r="AC337" s="238"/>
      <c r="AE337" s="120"/>
      <c r="AF337" s="246" t="s">
        <v>353</v>
      </c>
      <c r="AG337" s="104"/>
      <c r="AI337" s="112"/>
      <c r="AJ337" s="106"/>
      <c r="AK337" s="113"/>
    </row>
    <row r="338" spans="9:38" x14ac:dyDescent="0.35">
      <c r="R338" s="238"/>
      <c r="S338" s="238"/>
      <c r="T338" s="238"/>
      <c r="U338" s="238"/>
      <c r="V338" s="6">
        <v>9</v>
      </c>
      <c r="W338" s="238"/>
      <c r="X338" s="238"/>
      <c r="Y338" s="23"/>
      <c r="Z338" s="6" t="s">
        <v>331</v>
      </c>
      <c r="AA338" s="6">
        <f>AA97+25</f>
        <v>1161</v>
      </c>
      <c r="AB338" s="6" t="s">
        <v>333</v>
      </c>
      <c r="AC338" s="238"/>
      <c r="AE338" s="120"/>
      <c r="AF338" s="246"/>
      <c r="AG338" s="105"/>
      <c r="AI338" s="112"/>
      <c r="AJ338" s="106"/>
      <c r="AK338" s="113"/>
    </row>
    <row r="339" spans="9:38" x14ac:dyDescent="0.35">
      <c r="R339" s="238"/>
      <c r="S339" s="238"/>
      <c r="T339" s="238"/>
      <c r="U339" s="238"/>
      <c r="V339" s="6">
        <v>10</v>
      </c>
      <c r="W339" s="238"/>
      <c r="X339" s="238"/>
      <c r="Y339" s="23"/>
      <c r="Z339" s="6" t="s">
        <v>331</v>
      </c>
      <c r="AA339" s="6">
        <f>AA97+25</f>
        <v>1161</v>
      </c>
      <c r="AB339" s="6" t="s">
        <v>334</v>
      </c>
      <c r="AC339" s="238"/>
      <c r="AE339" s="120"/>
      <c r="AF339" s="246"/>
      <c r="AG339" s="105"/>
      <c r="AI339" s="112"/>
      <c r="AJ339" s="106"/>
      <c r="AK339" s="113"/>
    </row>
    <row r="340" spans="9:38" x14ac:dyDescent="0.35">
      <c r="R340" s="238"/>
      <c r="S340" s="238"/>
      <c r="T340" s="238"/>
      <c r="U340" s="238"/>
      <c r="V340" s="6">
        <v>11</v>
      </c>
      <c r="W340" s="238"/>
      <c r="X340" s="238"/>
      <c r="Y340" s="23"/>
      <c r="Z340" s="6" t="s">
        <v>331</v>
      </c>
      <c r="AA340" s="6">
        <f>AA97+25</f>
        <v>1161</v>
      </c>
      <c r="AB340" s="6" t="s">
        <v>335</v>
      </c>
      <c r="AC340" s="238"/>
      <c r="AE340" s="120"/>
      <c r="AF340" s="246"/>
      <c r="AG340" s="105"/>
      <c r="AI340" s="112"/>
      <c r="AJ340" s="106"/>
      <c r="AK340" s="113"/>
    </row>
    <row r="341" spans="9:38" x14ac:dyDescent="0.35">
      <c r="R341" s="238"/>
      <c r="S341" s="238"/>
      <c r="T341" s="238"/>
      <c r="U341" s="238"/>
      <c r="V341" s="6">
        <v>12</v>
      </c>
      <c r="W341" s="238"/>
      <c r="X341" s="238"/>
      <c r="Y341" s="23"/>
      <c r="Z341" s="6" t="s">
        <v>331</v>
      </c>
      <c r="AA341" s="6">
        <f>AA97+25</f>
        <v>1161</v>
      </c>
      <c r="AB341" s="6" t="s">
        <v>336</v>
      </c>
      <c r="AC341" s="238"/>
      <c r="AE341" s="122" t="s">
        <v>358</v>
      </c>
      <c r="AF341" s="105">
        <f>AA337</f>
        <v>1161</v>
      </c>
      <c r="AG341" s="121" t="s">
        <v>344</v>
      </c>
      <c r="AI341" s="112"/>
      <c r="AJ341" s="106"/>
      <c r="AK341" s="113"/>
    </row>
    <row r="342" spans="9:38" x14ac:dyDescent="0.35">
      <c r="R342" s="238"/>
      <c r="S342" s="238"/>
      <c r="T342" s="238"/>
      <c r="U342" s="238"/>
      <c r="V342" s="6">
        <v>13</v>
      </c>
      <c r="W342" s="238"/>
      <c r="X342" s="238"/>
      <c r="Y342" s="23"/>
      <c r="Z342" s="6" t="s">
        <v>331</v>
      </c>
      <c r="AA342" s="6">
        <f>AA97+25</f>
        <v>1161</v>
      </c>
      <c r="AB342" s="6" t="s">
        <v>337</v>
      </c>
      <c r="AC342" s="238"/>
      <c r="AE342" s="120"/>
      <c r="AF342" s="123"/>
      <c r="AG342" s="105"/>
      <c r="AI342" s="112"/>
      <c r="AJ342" s="106"/>
      <c r="AK342" s="113"/>
    </row>
    <row r="343" spans="9:38" x14ac:dyDescent="0.35">
      <c r="R343" s="238"/>
      <c r="S343" s="238"/>
      <c r="T343" s="238"/>
      <c r="U343" s="238"/>
      <c r="V343" s="6">
        <v>14</v>
      </c>
      <c r="W343" s="238"/>
      <c r="X343" s="238"/>
      <c r="Y343" s="23"/>
      <c r="Z343" s="6" t="s">
        <v>331</v>
      </c>
      <c r="AA343" s="6">
        <f>AA97+25</f>
        <v>1161</v>
      </c>
      <c r="AB343" s="6" t="s">
        <v>338</v>
      </c>
      <c r="AC343" s="238"/>
      <c r="AE343" s="120"/>
      <c r="AF343" s="123"/>
      <c r="AG343" s="105"/>
      <c r="AI343" s="112"/>
      <c r="AJ343" s="106"/>
      <c r="AK343" s="113"/>
    </row>
    <row r="344" spans="9:38" x14ac:dyDescent="0.35">
      <c r="R344" s="238"/>
      <c r="S344" s="238"/>
      <c r="T344" s="238"/>
      <c r="U344" s="238"/>
      <c r="V344" s="6">
        <v>15</v>
      </c>
      <c r="W344" s="238"/>
      <c r="X344" s="238"/>
      <c r="Y344" s="23"/>
      <c r="Z344" s="6" t="s">
        <v>331</v>
      </c>
      <c r="AA344" s="6">
        <f>AA97+25</f>
        <v>1161</v>
      </c>
      <c r="AB344" s="6" t="s">
        <v>339</v>
      </c>
      <c r="AC344" s="238"/>
      <c r="AE344" s="120"/>
      <c r="AF344" s="123"/>
      <c r="AG344" s="105"/>
      <c r="AI344" s="114"/>
      <c r="AJ344" s="115"/>
      <c r="AK344" s="116"/>
    </row>
    <row r="345" spans="9:38" x14ac:dyDescent="0.35"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  <c r="AA345" s="9"/>
      <c r="AB345" s="9"/>
      <c r="AC345" s="9"/>
      <c r="AD345" s="9"/>
      <c r="AE345" s="9"/>
      <c r="AF345" s="9"/>
      <c r="AG345" s="9"/>
      <c r="AH345" s="9"/>
      <c r="AI345" s="9"/>
      <c r="AJ345" s="9"/>
      <c r="AK345" s="9"/>
      <c r="AL345" s="9"/>
    </row>
    <row r="346" spans="9:38" x14ac:dyDescent="0.35"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  <c r="AA346" s="9"/>
      <c r="AB346" s="9"/>
      <c r="AC346" s="9"/>
      <c r="AD346" s="9"/>
      <c r="AE346" s="9"/>
      <c r="AF346" s="9"/>
      <c r="AG346" s="9"/>
      <c r="AH346" s="9"/>
      <c r="AI346" s="9"/>
      <c r="AJ346" s="9"/>
      <c r="AK346" s="9"/>
      <c r="AL346" s="9"/>
    </row>
    <row r="347" spans="9:38" ht="15" customHeight="1" x14ac:dyDescent="0.35">
      <c r="R347" s="238" t="s">
        <v>226</v>
      </c>
      <c r="S347" s="238"/>
      <c r="T347" s="238"/>
      <c r="U347" s="238"/>
      <c r="V347" s="6">
        <v>0</v>
      </c>
      <c r="W347" s="238" t="s">
        <v>227</v>
      </c>
      <c r="X347" s="238"/>
      <c r="Y347" s="23"/>
      <c r="Z347" s="6" t="s">
        <v>331</v>
      </c>
      <c r="AA347" s="6">
        <f>AA97+26</f>
        <v>1162</v>
      </c>
      <c r="AB347" s="6" t="s">
        <v>332</v>
      </c>
      <c r="AC347" s="238" t="s">
        <v>159</v>
      </c>
      <c r="AE347" s="125"/>
      <c r="AF347" s="245" t="s">
        <v>353</v>
      </c>
      <c r="AG347" s="126"/>
      <c r="AI347" s="110"/>
      <c r="AJ347" s="243" t="s">
        <v>369</v>
      </c>
      <c r="AK347" s="111"/>
    </row>
    <row r="348" spans="9:38" x14ac:dyDescent="0.35">
      <c r="R348" s="238"/>
      <c r="S348" s="238"/>
      <c r="T348" s="238"/>
      <c r="U348" s="238"/>
      <c r="V348" s="6">
        <v>1</v>
      </c>
      <c r="W348" s="238"/>
      <c r="X348" s="238"/>
      <c r="Y348" s="23"/>
      <c r="Z348" s="6" t="s">
        <v>331</v>
      </c>
      <c r="AA348" s="6">
        <f>AA97+26</f>
        <v>1162</v>
      </c>
      <c r="AB348" s="6" t="s">
        <v>333</v>
      </c>
      <c r="AC348" s="238"/>
      <c r="AE348" s="127"/>
      <c r="AF348" s="246"/>
      <c r="AG348" s="128"/>
      <c r="AI348" s="112"/>
      <c r="AJ348" s="244"/>
      <c r="AK348" s="113"/>
    </row>
    <row r="349" spans="9:38" x14ac:dyDescent="0.35">
      <c r="R349" s="238"/>
      <c r="S349" s="238"/>
      <c r="T349" s="238"/>
      <c r="U349" s="238"/>
      <c r="V349" s="6">
        <v>2</v>
      </c>
      <c r="W349" s="238"/>
      <c r="X349" s="238"/>
      <c r="Y349" s="23"/>
      <c r="Z349" s="6" t="s">
        <v>331</v>
      </c>
      <c r="AA349" s="6">
        <f>AA97+26</f>
        <v>1162</v>
      </c>
      <c r="AB349" s="6" t="s">
        <v>334</v>
      </c>
      <c r="AC349" s="238"/>
      <c r="AE349" s="127"/>
      <c r="AF349" s="246"/>
      <c r="AG349" s="128"/>
      <c r="AI349" s="112"/>
      <c r="AJ349" s="244"/>
      <c r="AK349" s="113"/>
    </row>
    <row r="350" spans="9:38" x14ac:dyDescent="0.35">
      <c r="R350" s="238"/>
      <c r="S350" s="238"/>
      <c r="T350" s="238"/>
      <c r="U350" s="238"/>
      <c r="V350" s="6">
        <v>3</v>
      </c>
      <c r="W350" s="238"/>
      <c r="X350" s="238"/>
      <c r="Y350" s="23"/>
      <c r="Z350" s="6" t="s">
        <v>331</v>
      </c>
      <c r="AA350" s="6">
        <f>AA97+26</f>
        <v>1162</v>
      </c>
      <c r="AB350" s="6" t="s">
        <v>335</v>
      </c>
      <c r="AC350" s="238"/>
      <c r="AE350" s="127"/>
      <c r="AF350" s="246"/>
      <c r="AG350" s="128"/>
      <c r="AI350" s="112"/>
      <c r="AJ350" s="244"/>
      <c r="AK350" s="113"/>
    </row>
    <row r="351" spans="9:38" x14ac:dyDescent="0.35">
      <c r="R351" s="238"/>
      <c r="S351" s="238"/>
      <c r="T351" s="238"/>
      <c r="U351" s="238"/>
      <c r="V351" s="6">
        <v>4</v>
      </c>
      <c r="W351" s="238"/>
      <c r="X351" s="238"/>
      <c r="Y351" s="23"/>
      <c r="Z351" s="6" t="s">
        <v>331</v>
      </c>
      <c r="AA351" s="6">
        <f>AA97+26</f>
        <v>1162</v>
      </c>
      <c r="AB351" s="6" t="s">
        <v>336</v>
      </c>
      <c r="AC351" s="238"/>
      <c r="AE351" s="129" t="s">
        <v>358</v>
      </c>
      <c r="AF351" s="121">
        <f>AA347</f>
        <v>1162</v>
      </c>
      <c r="AG351" s="130" t="s">
        <v>344</v>
      </c>
      <c r="AI351" s="112"/>
      <c r="AJ351" s="244"/>
      <c r="AK351" s="113"/>
    </row>
    <row r="352" spans="9:38" x14ac:dyDescent="0.35">
      <c r="R352" s="238"/>
      <c r="S352" s="238"/>
      <c r="T352" s="238"/>
      <c r="U352" s="238"/>
      <c r="V352" s="6">
        <v>5</v>
      </c>
      <c r="W352" s="238"/>
      <c r="X352" s="238"/>
      <c r="Y352" s="23"/>
      <c r="Z352" s="6" t="s">
        <v>331</v>
      </c>
      <c r="AA352" s="6">
        <f>AA97+26</f>
        <v>1162</v>
      </c>
      <c r="AB352" s="6" t="s">
        <v>337</v>
      </c>
      <c r="AC352" s="238"/>
      <c r="AE352" s="127"/>
      <c r="AF352" s="123"/>
      <c r="AG352" s="128"/>
      <c r="AI352" s="112"/>
      <c r="AJ352" s="244"/>
      <c r="AK352" s="113"/>
    </row>
    <row r="353" spans="9:38" x14ac:dyDescent="0.35">
      <c r="R353" s="238"/>
      <c r="S353" s="238"/>
      <c r="T353" s="238"/>
      <c r="U353" s="238"/>
      <c r="V353" s="6">
        <v>6</v>
      </c>
      <c r="W353" s="238"/>
      <c r="X353" s="238"/>
      <c r="Y353" s="23"/>
      <c r="Z353" s="6" t="s">
        <v>331</v>
      </c>
      <c r="AA353" s="6">
        <f>AA97+26</f>
        <v>1162</v>
      </c>
      <c r="AB353" s="6" t="s">
        <v>338</v>
      </c>
      <c r="AC353" s="238"/>
      <c r="AE353" s="127"/>
      <c r="AF353" s="123"/>
      <c r="AG353" s="128"/>
      <c r="AI353" s="112"/>
      <c r="AJ353" s="244"/>
      <c r="AK353" s="113"/>
    </row>
    <row r="354" spans="9:38" x14ac:dyDescent="0.35">
      <c r="R354" s="238"/>
      <c r="S354" s="238"/>
      <c r="T354" s="238"/>
      <c r="U354" s="238"/>
      <c r="V354" s="6">
        <v>7</v>
      </c>
      <c r="W354" s="238"/>
      <c r="X354" s="238"/>
      <c r="Y354" s="23"/>
      <c r="Z354" s="6" t="s">
        <v>331</v>
      </c>
      <c r="AA354" s="6">
        <f>AA97+26</f>
        <v>1162</v>
      </c>
      <c r="AB354" s="6" t="s">
        <v>339</v>
      </c>
      <c r="AC354" s="238"/>
      <c r="AE354" s="131"/>
      <c r="AF354" s="132"/>
      <c r="AG354" s="133"/>
      <c r="AI354" s="112"/>
      <c r="AJ354" s="244"/>
      <c r="AK354" s="113"/>
    </row>
    <row r="355" spans="9:38" x14ac:dyDescent="0.35">
      <c r="R355" s="238"/>
      <c r="S355" s="238"/>
      <c r="T355" s="238"/>
      <c r="U355" s="238"/>
      <c r="W355" s="238"/>
      <c r="X355" s="238"/>
      <c r="Y355" s="23"/>
      <c r="AC355" s="238"/>
      <c r="AI355" s="108" t="s">
        <v>357</v>
      </c>
      <c r="AJ355" s="107">
        <f>AA347</f>
        <v>1162</v>
      </c>
      <c r="AK355" s="109" t="s">
        <v>344</v>
      </c>
    </row>
    <row r="356" spans="9:38" ht="15" customHeight="1" x14ac:dyDescent="0.35">
      <c r="R356" s="238"/>
      <c r="S356" s="238"/>
      <c r="T356" s="238"/>
      <c r="U356" s="238"/>
      <c r="V356" s="6">
        <v>8</v>
      </c>
      <c r="W356" s="238"/>
      <c r="X356" s="238"/>
      <c r="Y356" s="23"/>
      <c r="Z356" s="6" t="s">
        <v>331</v>
      </c>
      <c r="AA356" s="6">
        <f>AA97+27</f>
        <v>1163</v>
      </c>
      <c r="AB356" s="6" t="s">
        <v>332</v>
      </c>
      <c r="AC356" s="238"/>
      <c r="AE356" s="125"/>
      <c r="AF356" s="245" t="s">
        <v>353</v>
      </c>
      <c r="AG356" s="126"/>
      <c r="AI356" s="112"/>
      <c r="AJ356" s="106"/>
      <c r="AK356" s="113"/>
    </row>
    <row r="357" spans="9:38" x14ac:dyDescent="0.35">
      <c r="R357" s="238"/>
      <c r="S357" s="238"/>
      <c r="T357" s="238"/>
      <c r="U357" s="238"/>
      <c r="V357" s="6">
        <v>9</v>
      </c>
      <c r="W357" s="238"/>
      <c r="X357" s="238"/>
      <c r="Y357" s="23"/>
      <c r="Z357" s="6" t="s">
        <v>331</v>
      </c>
      <c r="AA357" s="6">
        <f>AA97+27</f>
        <v>1163</v>
      </c>
      <c r="AB357" s="6" t="s">
        <v>333</v>
      </c>
      <c r="AC357" s="238"/>
      <c r="AE357" s="127"/>
      <c r="AF357" s="246"/>
      <c r="AG357" s="128"/>
      <c r="AI357" s="112"/>
      <c r="AJ357" s="106"/>
      <c r="AK357" s="113"/>
    </row>
    <row r="358" spans="9:38" x14ac:dyDescent="0.35">
      <c r="R358" s="238"/>
      <c r="S358" s="238"/>
      <c r="T358" s="238"/>
      <c r="U358" s="238"/>
      <c r="V358" s="6">
        <v>10</v>
      </c>
      <c r="W358" s="238"/>
      <c r="X358" s="238"/>
      <c r="Y358" s="23"/>
      <c r="Z358" s="6" t="s">
        <v>331</v>
      </c>
      <c r="AA358" s="6">
        <f>AA97+27</f>
        <v>1163</v>
      </c>
      <c r="AB358" s="6" t="s">
        <v>334</v>
      </c>
      <c r="AC358" s="238"/>
      <c r="AE358" s="127"/>
      <c r="AF358" s="246"/>
      <c r="AG358" s="128"/>
      <c r="AI358" s="112"/>
      <c r="AJ358" s="106"/>
      <c r="AK358" s="113"/>
    </row>
    <row r="359" spans="9:38" x14ac:dyDescent="0.35">
      <c r="R359" s="238"/>
      <c r="S359" s="238"/>
      <c r="T359" s="238"/>
      <c r="U359" s="238"/>
      <c r="V359" s="6">
        <v>11</v>
      </c>
      <c r="W359" s="238"/>
      <c r="X359" s="238"/>
      <c r="Y359" s="23"/>
      <c r="Z359" s="6" t="s">
        <v>331</v>
      </c>
      <c r="AA359" s="6">
        <f>AA97+27</f>
        <v>1163</v>
      </c>
      <c r="AB359" s="6" t="s">
        <v>335</v>
      </c>
      <c r="AC359" s="238"/>
      <c r="AE359" s="127"/>
      <c r="AF359" s="246"/>
      <c r="AG359" s="128"/>
      <c r="AI359" s="112"/>
      <c r="AJ359" s="106"/>
      <c r="AK359" s="113"/>
    </row>
    <row r="360" spans="9:38" x14ac:dyDescent="0.35">
      <c r="R360" s="238"/>
      <c r="S360" s="238"/>
      <c r="T360" s="238"/>
      <c r="U360" s="238"/>
      <c r="V360" s="6">
        <v>12</v>
      </c>
      <c r="W360" s="238"/>
      <c r="X360" s="238"/>
      <c r="Y360" s="23"/>
      <c r="Z360" s="6" t="s">
        <v>331</v>
      </c>
      <c r="AA360" s="6">
        <f>AA97+27</f>
        <v>1163</v>
      </c>
      <c r="AB360" s="6" t="s">
        <v>336</v>
      </c>
      <c r="AC360" s="238"/>
      <c r="AE360" s="129" t="s">
        <v>358</v>
      </c>
      <c r="AF360" s="121">
        <f>AA356</f>
        <v>1163</v>
      </c>
      <c r="AG360" s="130" t="s">
        <v>344</v>
      </c>
      <c r="AI360" s="112"/>
      <c r="AJ360" s="106"/>
      <c r="AK360" s="113"/>
    </row>
    <row r="361" spans="9:38" x14ac:dyDescent="0.35">
      <c r="R361" s="238"/>
      <c r="S361" s="238"/>
      <c r="T361" s="238"/>
      <c r="U361" s="238"/>
      <c r="V361" s="6">
        <v>13</v>
      </c>
      <c r="W361" s="238"/>
      <c r="X361" s="238"/>
      <c r="Y361" s="23"/>
      <c r="Z361" s="6" t="s">
        <v>331</v>
      </c>
      <c r="AA361" s="6">
        <f>AA97+27</f>
        <v>1163</v>
      </c>
      <c r="AB361" s="6" t="s">
        <v>337</v>
      </c>
      <c r="AC361" s="238"/>
      <c r="AE361" s="127"/>
      <c r="AF361" s="123"/>
      <c r="AG361" s="128"/>
      <c r="AI361" s="112"/>
      <c r="AJ361" s="106"/>
      <c r="AK361" s="113"/>
    </row>
    <row r="362" spans="9:38" x14ac:dyDescent="0.35">
      <c r="R362" s="238"/>
      <c r="S362" s="238"/>
      <c r="T362" s="238"/>
      <c r="U362" s="238"/>
      <c r="V362" s="6">
        <v>14</v>
      </c>
      <c r="W362" s="238"/>
      <c r="X362" s="238"/>
      <c r="Y362" s="23"/>
      <c r="Z362" s="6" t="s">
        <v>331</v>
      </c>
      <c r="AA362" s="6">
        <f>AA97+27</f>
        <v>1163</v>
      </c>
      <c r="AB362" s="6" t="s">
        <v>338</v>
      </c>
      <c r="AC362" s="238"/>
      <c r="AE362" s="127"/>
      <c r="AF362" s="123"/>
      <c r="AG362" s="128"/>
      <c r="AI362" s="112"/>
      <c r="AJ362" s="106"/>
      <c r="AK362" s="113"/>
    </row>
    <row r="363" spans="9:38" x14ac:dyDescent="0.35">
      <c r="R363" s="238"/>
      <c r="S363" s="238"/>
      <c r="T363" s="238"/>
      <c r="U363" s="238"/>
      <c r="V363" s="6">
        <v>15</v>
      </c>
      <c r="W363" s="238"/>
      <c r="X363" s="238"/>
      <c r="Y363" s="23"/>
      <c r="Z363" s="6" t="s">
        <v>331</v>
      </c>
      <c r="AA363" s="6">
        <f>AA97+27</f>
        <v>1163</v>
      </c>
      <c r="AB363" s="6" t="s">
        <v>339</v>
      </c>
      <c r="AC363" s="238"/>
      <c r="AE363" s="131"/>
      <c r="AF363" s="132"/>
      <c r="AG363" s="133"/>
      <c r="AI363" s="114"/>
      <c r="AJ363" s="115"/>
      <c r="AK363" s="116"/>
    </row>
    <row r="364" spans="9:38" x14ac:dyDescent="0.35"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  <c r="AA364" s="9"/>
      <c r="AB364" s="9"/>
      <c r="AC364" s="9"/>
      <c r="AD364" s="9"/>
      <c r="AE364" s="9"/>
      <c r="AF364" s="9"/>
      <c r="AG364" s="9"/>
      <c r="AH364" s="9"/>
      <c r="AI364" s="9"/>
      <c r="AJ364" s="9"/>
      <c r="AK364" s="9"/>
      <c r="AL364" s="9"/>
    </row>
    <row r="365" spans="9:38" x14ac:dyDescent="0.35"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  <c r="AA365" s="9"/>
      <c r="AB365" s="9"/>
      <c r="AC365" s="9"/>
      <c r="AD365" s="9"/>
      <c r="AE365" s="9"/>
      <c r="AF365" s="9"/>
      <c r="AG365" s="9"/>
      <c r="AH365" s="9"/>
      <c r="AI365" s="9"/>
      <c r="AJ365" s="9"/>
      <c r="AK365" s="9"/>
      <c r="AL365" s="9"/>
    </row>
    <row r="366" spans="9:38" ht="15" customHeight="1" x14ac:dyDescent="0.35">
      <c r="R366" s="238" t="s">
        <v>228</v>
      </c>
      <c r="S366" s="238"/>
      <c r="T366" s="238"/>
      <c r="U366" s="238"/>
      <c r="V366" s="6">
        <v>0</v>
      </c>
      <c r="W366" s="238" t="s">
        <v>229</v>
      </c>
      <c r="X366" s="238"/>
      <c r="Y366" s="23"/>
      <c r="Z366" s="6" t="s">
        <v>331</v>
      </c>
      <c r="AA366" s="6">
        <f>AA97+28</f>
        <v>1164</v>
      </c>
      <c r="AB366" s="6" t="s">
        <v>332</v>
      </c>
      <c r="AC366" s="238" t="s">
        <v>159</v>
      </c>
      <c r="AE366" s="125"/>
      <c r="AF366" s="245" t="s">
        <v>353</v>
      </c>
      <c r="AG366" s="126"/>
      <c r="AI366" s="110"/>
      <c r="AJ366" s="243" t="s">
        <v>370</v>
      </c>
      <c r="AK366" s="111"/>
    </row>
    <row r="367" spans="9:38" x14ac:dyDescent="0.35">
      <c r="R367" s="238"/>
      <c r="S367" s="238"/>
      <c r="T367" s="238"/>
      <c r="U367" s="238"/>
      <c r="V367" s="6">
        <v>1</v>
      </c>
      <c r="W367" s="238"/>
      <c r="X367" s="238"/>
      <c r="Y367" s="23"/>
      <c r="Z367" s="6" t="s">
        <v>331</v>
      </c>
      <c r="AA367" s="6">
        <f>AA97+28</f>
        <v>1164</v>
      </c>
      <c r="AB367" s="6" t="s">
        <v>333</v>
      </c>
      <c r="AC367" s="238"/>
      <c r="AE367" s="127"/>
      <c r="AF367" s="246"/>
      <c r="AG367" s="128"/>
      <c r="AI367" s="112"/>
      <c r="AJ367" s="244"/>
      <c r="AK367" s="113"/>
    </row>
    <row r="368" spans="9:38" x14ac:dyDescent="0.35">
      <c r="R368" s="238"/>
      <c r="S368" s="238"/>
      <c r="T368" s="238"/>
      <c r="U368" s="238"/>
      <c r="V368" s="6">
        <v>2</v>
      </c>
      <c r="W368" s="238"/>
      <c r="X368" s="238"/>
      <c r="Y368" s="23"/>
      <c r="Z368" s="6" t="s">
        <v>331</v>
      </c>
      <c r="AA368" s="6">
        <f>AA97+28</f>
        <v>1164</v>
      </c>
      <c r="AB368" s="6" t="s">
        <v>334</v>
      </c>
      <c r="AC368" s="238"/>
      <c r="AE368" s="127"/>
      <c r="AF368" s="246"/>
      <c r="AG368" s="128"/>
      <c r="AI368" s="112"/>
      <c r="AJ368" s="244"/>
      <c r="AK368" s="113"/>
    </row>
    <row r="369" spans="9:38" x14ac:dyDescent="0.35">
      <c r="R369" s="238"/>
      <c r="S369" s="238"/>
      <c r="T369" s="238"/>
      <c r="U369" s="238"/>
      <c r="V369" s="6">
        <v>3</v>
      </c>
      <c r="W369" s="238"/>
      <c r="X369" s="238"/>
      <c r="Y369" s="23"/>
      <c r="Z369" s="6" t="s">
        <v>331</v>
      </c>
      <c r="AA369" s="6">
        <f>AA97+28</f>
        <v>1164</v>
      </c>
      <c r="AB369" s="6" t="s">
        <v>335</v>
      </c>
      <c r="AC369" s="238"/>
      <c r="AE369" s="127"/>
      <c r="AF369" s="246"/>
      <c r="AG369" s="128"/>
      <c r="AI369" s="112"/>
      <c r="AJ369" s="244"/>
      <c r="AK369" s="113"/>
    </row>
    <row r="370" spans="9:38" x14ac:dyDescent="0.35">
      <c r="R370" s="238"/>
      <c r="S370" s="238"/>
      <c r="T370" s="238"/>
      <c r="U370" s="238"/>
      <c r="V370" s="6">
        <v>4</v>
      </c>
      <c r="W370" s="238"/>
      <c r="X370" s="238"/>
      <c r="Y370" s="23"/>
      <c r="Z370" s="6" t="s">
        <v>331</v>
      </c>
      <c r="AA370" s="6">
        <f>AA97+28</f>
        <v>1164</v>
      </c>
      <c r="AB370" s="6" t="s">
        <v>336</v>
      </c>
      <c r="AC370" s="238"/>
      <c r="AE370" s="129" t="s">
        <v>358</v>
      </c>
      <c r="AF370" s="121">
        <f>AA366</f>
        <v>1164</v>
      </c>
      <c r="AG370" s="130" t="s">
        <v>344</v>
      </c>
      <c r="AI370" s="112"/>
      <c r="AJ370" s="244"/>
      <c r="AK370" s="113"/>
    </row>
    <row r="371" spans="9:38" x14ac:dyDescent="0.35">
      <c r="R371" s="238"/>
      <c r="S371" s="238"/>
      <c r="T371" s="238"/>
      <c r="U371" s="238"/>
      <c r="V371" s="6">
        <v>5</v>
      </c>
      <c r="W371" s="238"/>
      <c r="X371" s="238"/>
      <c r="Y371" s="23"/>
      <c r="Z371" s="6" t="s">
        <v>331</v>
      </c>
      <c r="AA371" s="6">
        <f>AA97+28</f>
        <v>1164</v>
      </c>
      <c r="AB371" s="6" t="s">
        <v>337</v>
      </c>
      <c r="AC371" s="238"/>
      <c r="AE371" s="127"/>
      <c r="AF371" s="123"/>
      <c r="AG371" s="128"/>
      <c r="AI371" s="112"/>
      <c r="AJ371" s="244"/>
      <c r="AK371" s="113"/>
    </row>
    <row r="372" spans="9:38" x14ac:dyDescent="0.35">
      <c r="R372" s="238"/>
      <c r="S372" s="238"/>
      <c r="T372" s="238"/>
      <c r="U372" s="238"/>
      <c r="V372" s="6">
        <v>6</v>
      </c>
      <c r="W372" s="238"/>
      <c r="X372" s="238"/>
      <c r="Y372" s="23"/>
      <c r="Z372" s="6" t="s">
        <v>331</v>
      </c>
      <c r="AA372" s="6">
        <f>AA97+28</f>
        <v>1164</v>
      </c>
      <c r="AB372" s="6" t="s">
        <v>338</v>
      </c>
      <c r="AC372" s="238"/>
      <c r="AE372" s="127"/>
      <c r="AF372" s="123"/>
      <c r="AG372" s="128"/>
      <c r="AI372" s="112"/>
      <c r="AJ372" s="244"/>
      <c r="AK372" s="113"/>
    </row>
    <row r="373" spans="9:38" x14ac:dyDescent="0.35">
      <c r="R373" s="238"/>
      <c r="S373" s="238"/>
      <c r="T373" s="238"/>
      <c r="U373" s="238"/>
      <c r="V373" s="6">
        <v>7</v>
      </c>
      <c r="W373" s="238"/>
      <c r="X373" s="238"/>
      <c r="Y373" s="23"/>
      <c r="Z373" s="6" t="s">
        <v>331</v>
      </c>
      <c r="AA373" s="6">
        <f>AA97+28</f>
        <v>1164</v>
      </c>
      <c r="AB373" s="6" t="s">
        <v>339</v>
      </c>
      <c r="AC373" s="238"/>
      <c r="AE373" s="131"/>
      <c r="AF373" s="132"/>
      <c r="AG373" s="133"/>
      <c r="AI373" s="112"/>
      <c r="AJ373" s="244"/>
      <c r="AK373" s="113"/>
    </row>
    <row r="374" spans="9:38" x14ac:dyDescent="0.35">
      <c r="R374" s="238"/>
      <c r="S374" s="238"/>
      <c r="T374" s="238"/>
      <c r="U374" s="238"/>
      <c r="W374" s="238"/>
      <c r="X374" s="238"/>
      <c r="Y374" s="23"/>
      <c r="AC374" s="238"/>
      <c r="AI374" s="108" t="s">
        <v>357</v>
      </c>
      <c r="AJ374" s="107">
        <f>AA366</f>
        <v>1164</v>
      </c>
      <c r="AK374" s="109" t="s">
        <v>344</v>
      </c>
    </row>
    <row r="375" spans="9:38" ht="15" customHeight="1" x14ac:dyDescent="0.35">
      <c r="R375" s="238"/>
      <c r="S375" s="238"/>
      <c r="T375" s="238"/>
      <c r="U375" s="238"/>
      <c r="V375" s="6">
        <v>8</v>
      </c>
      <c r="W375" s="238"/>
      <c r="X375" s="238"/>
      <c r="Y375" s="23"/>
      <c r="Z375" s="6" t="s">
        <v>331</v>
      </c>
      <c r="AA375" s="6">
        <f>AA97+29</f>
        <v>1165</v>
      </c>
      <c r="AB375" s="6" t="s">
        <v>332</v>
      </c>
      <c r="AC375" s="238"/>
      <c r="AE375" s="125"/>
      <c r="AF375" s="245" t="s">
        <v>353</v>
      </c>
      <c r="AG375" s="126"/>
      <c r="AI375" s="112"/>
      <c r="AJ375" s="106"/>
      <c r="AK375" s="113"/>
    </row>
    <row r="376" spans="9:38" x14ac:dyDescent="0.35">
      <c r="R376" s="238"/>
      <c r="S376" s="238"/>
      <c r="T376" s="238"/>
      <c r="U376" s="238"/>
      <c r="V376" s="6">
        <v>9</v>
      </c>
      <c r="W376" s="238"/>
      <c r="X376" s="238"/>
      <c r="Y376" s="23"/>
      <c r="Z376" s="6" t="s">
        <v>331</v>
      </c>
      <c r="AA376" s="6">
        <f>AA97+29</f>
        <v>1165</v>
      </c>
      <c r="AB376" s="6" t="s">
        <v>333</v>
      </c>
      <c r="AC376" s="238"/>
      <c r="AE376" s="127"/>
      <c r="AF376" s="246"/>
      <c r="AG376" s="128"/>
      <c r="AI376" s="112"/>
      <c r="AJ376" s="106"/>
      <c r="AK376" s="113"/>
    </row>
    <row r="377" spans="9:38" x14ac:dyDescent="0.35">
      <c r="R377" s="238"/>
      <c r="S377" s="238"/>
      <c r="T377" s="238"/>
      <c r="U377" s="238"/>
      <c r="V377" s="6">
        <v>10</v>
      </c>
      <c r="W377" s="238"/>
      <c r="X377" s="238"/>
      <c r="Y377" s="23"/>
      <c r="Z377" s="6" t="s">
        <v>331</v>
      </c>
      <c r="AA377" s="6">
        <f>AA97+29</f>
        <v>1165</v>
      </c>
      <c r="AB377" s="6" t="s">
        <v>334</v>
      </c>
      <c r="AC377" s="238"/>
      <c r="AE377" s="127"/>
      <c r="AF377" s="246"/>
      <c r="AG377" s="128"/>
      <c r="AI377" s="112"/>
      <c r="AJ377" s="106"/>
      <c r="AK377" s="113"/>
    </row>
    <row r="378" spans="9:38" x14ac:dyDescent="0.35">
      <c r="R378" s="238"/>
      <c r="S378" s="238"/>
      <c r="T378" s="238"/>
      <c r="U378" s="238"/>
      <c r="V378" s="6">
        <v>11</v>
      </c>
      <c r="W378" s="238"/>
      <c r="X378" s="238"/>
      <c r="Y378" s="23"/>
      <c r="Z378" s="6" t="s">
        <v>331</v>
      </c>
      <c r="AA378" s="6">
        <f>AA97+29</f>
        <v>1165</v>
      </c>
      <c r="AB378" s="6" t="s">
        <v>335</v>
      </c>
      <c r="AC378" s="238"/>
      <c r="AE378" s="127"/>
      <c r="AF378" s="246"/>
      <c r="AG378" s="128"/>
      <c r="AI378" s="112"/>
      <c r="AJ378" s="106"/>
      <c r="AK378" s="113"/>
    </row>
    <row r="379" spans="9:38" x14ac:dyDescent="0.35">
      <c r="R379" s="238"/>
      <c r="S379" s="238"/>
      <c r="T379" s="238"/>
      <c r="U379" s="238"/>
      <c r="V379" s="6">
        <v>12</v>
      </c>
      <c r="W379" s="238"/>
      <c r="X379" s="238"/>
      <c r="Y379" s="23"/>
      <c r="Z379" s="6" t="s">
        <v>331</v>
      </c>
      <c r="AA379" s="6">
        <f>AA97+29</f>
        <v>1165</v>
      </c>
      <c r="AB379" s="6" t="s">
        <v>336</v>
      </c>
      <c r="AC379" s="238"/>
      <c r="AE379" s="129" t="s">
        <v>358</v>
      </c>
      <c r="AF379" s="121">
        <f>AA375</f>
        <v>1165</v>
      </c>
      <c r="AG379" s="130" t="s">
        <v>344</v>
      </c>
      <c r="AI379" s="112"/>
      <c r="AJ379" s="106"/>
      <c r="AK379" s="113"/>
    </row>
    <row r="380" spans="9:38" x14ac:dyDescent="0.35">
      <c r="R380" s="238"/>
      <c r="S380" s="238"/>
      <c r="T380" s="238"/>
      <c r="U380" s="238"/>
      <c r="V380" s="6">
        <v>13</v>
      </c>
      <c r="W380" s="238"/>
      <c r="X380" s="238"/>
      <c r="Y380" s="23"/>
      <c r="Z380" s="6" t="s">
        <v>331</v>
      </c>
      <c r="AA380" s="6">
        <f>AA97+29</f>
        <v>1165</v>
      </c>
      <c r="AB380" s="6" t="s">
        <v>337</v>
      </c>
      <c r="AC380" s="238"/>
      <c r="AE380" s="127"/>
      <c r="AF380" s="123"/>
      <c r="AG380" s="128"/>
      <c r="AI380" s="112"/>
      <c r="AJ380" s="106"/>
      <c r="AK380" s="113"/>
    </row>
    <row r="381" spans="9:38" x14ac:dyDescent="0.35">
      <c r="R381" s="238"/>
      <c r="S381" s="238"/>
      <c r="T381" s="238"/>
      <c r="U381" s="238"/>
      <c r="V381" s="6">
        <v>14</v>
      </c>
      <c r="W381" s="238"/>
      <c r="X381" s="238"/>
      <c r="Y381" s="23"/>
      <c r="Z381" s="6" t="s">
        <v>331</v>
      </c>
      <c r="AA381" s="6">
        <f>AA97+29</f>
        <v>1165</v>
      </c>
      <c r="AB381" s="6" t="s">
        <v>338</v>
      </c>
      <c r="AC381" s="238"/>
      <c r="AE381" s="127"/>
      <c r="AF381" s="123"/>
      <c r="AG381" s="128"/>
      <c r="AI381" s="112"/>
      <c r="AJ381" s="106"/>
      <c r="AK381" s="113"/>
    </row>
    <row r="382" spans="9:38" x14ac:dyDescent="0.35">
      <c r="R382" s="238"/>
      <c r="S382" s="238"/>
      <c r="T382" s="238"/>
      <c r="U382" s="238"/>
      <c r="V382" s="6">
        <v>15</v>
      </c>
      <c r="W382" s="238"/>
      <c r="X382" s="238"/>
      <c r="Y382" s="23"/>
      <c r="Z382" s="6" t="s">
        <v>331</v>
      </c>
      <c r="AA382" s="6">
        <f>AA97+29</f>
        <v>1165</v>
      </c>
      <c r="AB382" s="6" t="s">
        <v>339</v>
      </c>
      <c r="AC382" s="238"/>
      <c r="AE382" s="131"/>
      <c r="AF382" s="132"/>
      <c r="AG382" s="133"/>
      <c r="AI382" s="114"/>
      <c r="AJ382" s="115"/>
      <c r="AK382" s="116"/>
    </row>
    <row r="383" spans="9:38" x14ac:dyDescent="0.35"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  <c r="AA383" s="9"/>
      <c r="AB383" s="9"/>
      <c r="AC383" s="9"/>
      <c r="AD383" s="9"/>
      <c r="AE383" s="9"/>
      <c r="AF383" s="9"/>
      <c r="AG383" s="9"/>
      <c r="AH383" s="9"/>
      <c r="AI383" s="9"/>
      <c r="AJ383" s="9"/>
      <c r="AK383" s="9"/>
      <c r="AL383" s="9"/>
    </row>
    <row r="384" spans="9:38" x14ac:dyDescent="0.35"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  <c r="AA384" s="9"/>
      <c r="AB384" s="9"/>
      <c r="AC384" s="9"/>
      <c r="AD384" s="9"/>
      <c r="AE384" s="9"/>
      <c r="AF384" s="9"/>
      <c r="AG384" s="9"/>
      <c r="AH384" s="9"/>
      <c r="AI384" s="9"/>
      <c r="AJ384" s="9"/>
      <c r="AK384" s="9"/>
      <c r="AL384" s="9"/>
    </row>
    <row r="385" spans="18:37" ht="15" customHeight="1" x14ac:dyDescent="0.35">
      <c r="R385" s="238" t="s">
        <v>230</v>
      </c>
      <c r="S385" s="238"/>
      <c r="T385" s="238"/>
      <c r="U385" s="238"/>
      <c r="V385" s="6">
        <v>0</v>
      </c>
      <c r="W385" s="238" t="s">
        <v>231</v>
      </c>
      <c r="X385" s="238"/>
      <c r="Y385" s="23"/>
      <c r="Z385" s="6" t="s">
        <v>331</v>
      </c>
      <c r="AA385" s="6">
        <f>AA97+30</f>
        <v>1166</v>
      </c>
      <c r="AB385" s="6" t="s">
        <v>332</v>
      </c>
      <c r="AC385" s="238" t="s">
        <v>159</v>
      </c>
      <c r="AE385" s="125"/>
      <c r="AF385" s="245" t="s">
        <v>353</v>
      </c>
      <c r="AG385" s="126"/>
      <c r="AI385" s="110"/>
      <c r="AJ385" s="243" t="s">
        <v>371</v>
      </c>
      <c r="AK385" s="111"/>
    </row>
    <row r="386" spans="18:37" x14ac:dyDescent="0.35">
      <c r="R386" s="238"/>
      <c r="S386" s="238"/>
      <c r="T386" s="238"/>
      <c r="U386" s="238"/>
      <c r="V386" s="6">
        <v>1</v>
      </c>
      <c r="W386" s="238"/>
      <c r="X386" s="238"/>
      <c r="Y386" s="23"/>
      <c r="Z386" s="6" t="s">
        <v>331</v>
      </c>
      <c r="AA386" s="6">
        <f>AA97+30</f>
        <v>1166</v>
      </c>
      <c r="AB386" s="6" t="s">
        <v>333</v>
      </c>
      <c r="AC386" s="238"/>
      <c r="AE386" s="127"/>
      <c r="AF386" s="246"/>
      <c r="AG386" s="128"/>
      <c r="AI386" s="112"/>
      <c r="AJ386" s="244"/>
      <c r="AK386" s="113"/>
    </row>
    <row r="387" spans="18:37" x14ac:dyDescent="0.35">
      <c r="R387" s="238"/>
      <c r="S387" s="238"/>
      <c r="T387" s="238"/>
      <c r="U387" s="238"/>
      <c r="V387" s="6">
        <v>2</v>
      </c>
      <c r="W387" s="238"/>
      <c r="X387" s="238"/>
      <c r="Y387" s="23"/>
      <c r="Z387" s="6" t="s">
        <v>331</v>
      </c>
      <c r="AA387" s="6">
        <f>AA97+30</f>
        <v>1166</v>
      </c>
      <c r="AB387" s="6" t="s">
        <v>334</v>
      </c>
      <c r="AC387" s="238"/>
      <c r="AE387" s="127"/>
      <c r="AF387" s="246"/>
      <c r="AG387" s="128"/>
      <c r="AI387" s="112"/>
      <c r="AJ387" s="244"/>
      <c r="AK387" s="113"/>
    </row>
    <row r="388" spans="18:37" x14ac:dyDescent="0.35">
      <c r="R388" s="238"/>
      <c r="S388" s="238"/>
      <c r="T388" s="238"/>
      <c r="U388" s="238"/>
      <c r="V388" s="6">
        <v>3</v>
      </c>
      <c r="W388" s="238"/>
      <c r="X388" s="238"/>
      <c r="Y388" s="23"/>
      <c r="Z388" s="6" t="s">
        <v>331</v>
      </c>
      <c r="AA388" s="6">
        <f>AA97+30</f>
        <v>1166</v>
      </c>
      <c r="AB388" s="6" t="s">
        <v>335</v>
      </c>
      <c r="AC388" s="238"/>
      <c r="AE388" s="127"/>
      <c r="AF388" s="246"/>
      <c r="AG388" s="128"/>
      <c r="AI388" s="112"/>
      <c r="AJ388" s="244"/>
      <c r="AK388" s="113"/>
    </row>
    <row r="389" spans="18:37" x14ac:dyDescent="0.35">
      <c r="R389" s="238"/>
      <c r="S389" s="238"/>
      <c r="T389" s="238"/>
      <c r="U389" s="238"/>
      <c r="V389" s="6">
        <v>4</v>
      </c>
      <c r="W389" s="238"/>
      <c r="X389" s="238"/>
      <c r="Y389" s="23"/>
      <c r="Z389" s="6" t="s">
        <v>331</v>
      </c>
      <c r="AA389" s="6">
        <f>AA97+30</f>
        <v>1166</v>
      </c>
      <c r="AB389" s="6" t="s">
        <v>336</v>
      </c>
      <c r="AC389" s="238"/>
      <c r="AE389" s="129" t="s">
        <v>358</v>
      </c>
      <c r="AF389" s="121">
        <f>AA385</f>
        <v>1166</v>
      </c>
      <c r="AG389" s="130" t="s">
        <v>344</v>
      </c>
      <c r="AI389" s="112"/>
      <c r="AJ389" s="244"/>
      <c r="AK389" s="113"/>
    </row>
    <row r="390" spans="18:37" x14ac:dyDescent="0.35">
      <c r="R390" s="238"/>
      <c r="S390" s="238"/>
      <c r="T390" s="238"/>
      <c r="U390" s="238"/>
      <c r="V390" s="6">
        <v>5</v>
      </c>
      <c r="W390" s="238"/>
      <c r="X390" s="238"/>
      <c r="Y390" s="23"/>
      <c r="Z390" s="6" t="s">
        <v>331</v>
      </c>
      <c r="AA390" s="6">
        <f>AA97+30</f>
        <v>1166</v>
      </c>
      <c r="AB390" s="6" t="s">
        <v>337</v>
      </c>
      <c r="AC390" s="238"/>
      <c r="AE390" s="127"/>
      <c r="AF390" s="123"/>
      <c r="AG390" s="128"/>
      <c r="AI390" s="112"/>
      <c r="AJ390" s="244"/>
      <c r="AK390" s="113"/>
    </row>
    <row r="391" spans="18:37" x14ac:dyDescent="0.35">
      <c r="R391" s="238"/>
      <c r="S391" s="238"/>
      <c r="T391" s="238"/>
      <c r="U391" s="238"/>
      <c r="V391" s="6">
        <v>6</v>
      </c>
      <c r="W391" s="238"/>
      <c r="X391" s="238"/>
      <c r="Y391" s="23"/>
      <c r="Z391" s="6" t="s">
        <v>331</v>
      </c>
      <c r="AA391" s="6">
        <f>AA97+30</f>
        <v>1166</v>
      </c>
      <c r="AB391" s="6" t="s">
        <v>338</v>
      </c>
      <c r="AC391" s="238"/>
      <c r="AE391" s="127"/>
      <c r="AF391" s="123"/>
      <c r="AG391" s="128"/>
      <c r="AI391" s="112"/>
      <c r="AJ391" s="244"/>
      <c r="AK391" s="113"/>
    </row>
    <row r="392" spans="18:37" x14ac:dyDescent="0.35">
      <c r="R392" s="238"/>
      <c r="S392" s="238"/>
      <c r="T392" s="238"/>
      <c r="U392" s="238"/>
      <c r="V392" s="6">
        <v>7</v>
      </c>
      <c r="W392" s="238"/>
      <c r="X392" s="238"/>
      <c r="Y392" s="23"/>
      <c r="Z392" s="6" t="s">
        <v>331</v>
      </c>
      <c r="AA392" s="6">
        <f>AA97+30</f>
        <v>1166</v>
      </c>
      <c r="AB392" s="6" t="s">
        <v>339</v>
      </c>
      <c r="AC392" s="238"/>
      <c r="AE392" s="131"/>
      <c r="AF392" s="132"/>
      <c r="AG392" s="133"/>
      <c r="AI392" s="112"/>
      <c r="AJ392" s="244"/>
      <c r="AK392" s="113"/>
    </row>
    <row r="393" spans="18:37" x14ac:dyDescent="0.35">
      <c r="R393" s="238"/>
      <c r="S393" s="238"/>
      <c r="T393" s="238"/>
      <c r="U393" s="238"/>
      <c r="W393" s="238"/>
      <c r="X393" s="238"/>
      <c r="Y393" s="23"/>
      <c r="AC393" s="238"/>
      <c r="AI393" s="108" t="s">
        <v>357</v>
      </c>
      <c r="AJ393" s="107">
        <f>AA385</f>
        <v>1166</v>
      </c>
      <c r="AK393" s="109" t="s">
        <v>344</v>
      </c>
    </row>
    <row r="394" spans="18:37" ht="15" customHeight="1" x14ac:dyDescent="0.35">
      <c r="R394" s="238"/>
      <c r="S394" s="238"/>
      <c r="T394" s="238"/>
      <c r="U394" s="238"/>
      <c r="V394" s="6">
        <v>8</v>
      </c>
      <c r="W394" s="238"/>
      <c r="X394" s="238"/>
      <c r="Y394" s="23"/>
      <c r="Z394" s="6" t="s">
        <v>331</v>
      </c>
      <c r="AA394" s="6">
        <f>AA97+31</f>
        <v>1167</v>
      </c>
      <c r="AB394" s="6" t="s">
        <v>332</v>
      </c>
      <c r="AC394" s="238"/>
      <c r="AE394" s="125"/>
      <c r="AF394" s="245" t="s">
        <v>353</v>
      </c>
      <c r="AG394" s="126"/>
      <c r="AI394" s="112"/>
      <c r="AJ394" s="106"/>
      <c r="AK394" s="113"/>
    </row>
    <row r="395" spans="18:37" x14ac:dyDescent="0.35">
      <c r="R395" s="238"/>
      <c r="S395" s="238"/>
      <c r="T395" s="238"/>
      <c r="U395" s="238"/>
      <c r="V395" s="6">
        <v>9</v>
      </c>
      <c r="W395" s="238"/>
      <c r="X395" s="238"/>
      <c r="Y395" s="23"/>
      <c r="Z395" s="6" t="s">
        <v>331</v>
      </c>
      <c r="AA395" s="6">
        <f>AA97+31</f>
        <v>1167</v>
      </c>
      <c r="AB395" s="6" t="s">
        <v>333</v>
      </c>
      <c r="AC395" s="238"/>
      <c r="AE395" s="127"/>
      <c r="AF395" s="246"/>
      <c r="AG395" s="128"/>
      <c r="AI395" s="112"/>
      <c r="AJ395" s="106"/>
      <c r="AK395" s="113"/>
    </row>
    <row r="396" spans="18:37" x14ac:dyDescent="0.35">
      <c r="R396" s="238"/>
      <c r="S396" s="238"/>
      <c r="T396" s="238"/>
      <c r="U396" s="238"/>
      <c r="V396" s="6">
        <v>10</v>
      </c>
      <c r="W396" s="238"/>
      <c r="X396" s="238"/>
      <c r="Y396" s="23"/>
      <c r="Z396" s="6" t="s">
        <v>331</v>
      </c>
      <c r="AA396" s="6">
        <f>AA97+31</f>
        <v>1167</v>
      </c>
      <c r="AB396" s="6" t="s">
        <v>334</v>
      </c>
      <c r="AC396" s="238"/>
      <c r="AE396" s="127"/>
      <c r="AF396" s="246"/>
      <c r="AG396" s="128"/>
      <c r="AI396" s="112"/>
      <c r="AJ396" s="106"/>
      <c r="AK396" s="113"/>
    </row>
    <row r="397" spans="18:37" x14ac:dyDescent="0.35">
      <c r="R397" s="238"/>
      <c r="S397" s="238"/>
      <c r="T397" s="238"/>
      <c r="U397" s="238"/>
      <c r="V397" s="6">
        <v>11</v>
      </c>
      <c r="W397" s="238"/>
      <c r="X397" s="238"/>
      <c r="Y397" s="23"/>
      <c r="Z397" s="6" t="s">
        <v>331</v>
      </c>
      <c r="AA397" s="6">
        <f>AA97+31</f>
        <v>1167</v>
      </c>
      <c r="AB397" s="6" t="s">
        <v>335</v>
      </c>
      <c r="AC397" s="238"/>
      <c r="AE397" s="127"/>
      <c r="AF397" s="246"/>
      <c r="AG397" s="128"/>
      <c r="AI397" s="112"/>
      <c r="AJ397" s="106"/>
      <c r="AK397" s="113"/>
    </row>
    <row r="398" spans="18:37" x14ac:dyDescent="0.35">
      <c r="R398" s="238"/>
      <c r="S398" s="238"/>
      <c r="T398" s="238"/>
      <c r="U398" s="238"/>
      <c r="V398" s="6">
        <v>12</v>
      </c>
      <c r="W398" s="238"/>
      <c r="X398" s="238"/>
      <c r="Y398" s="23"/>
      <c r="Z398" s="6" t="s">
        <v>331</v>
      </c>
      <c r="AA398" s="6">
        <f>AA97+31</f>
        <v>1167</v>
      </c>
      <c r="AB398" s="6" t="s">
        <v>336</v>
      </c>
      <c r="AC398" s="238"/>
      <c r="AE398" s="129" t="s">
        <v>358</v>
      </c>
      <c r="AF398" s="121">
        <f>AA394</f>
        <v>1167</v>
      </c>
      <c r="AG398" s="130" t="s">
        <v>344</v>
      </c>
      <c r="AI398" s="112"/>
      <c r="AJ398" s="106"/>
      <c r="AK398" s="113"/>
    </row>
    <row r="399" spans="18:37" x14ac:dyDescent="0.35">
      <c r="R399" s="238"/>
      <c r="S399" s="238"/>
      <c r="T399" s="238"/>
      <c r="U399" s="238"/>
      <c r="V399" s="6">
        <v>13</v>
      </c>
      <c r="W399" s="238"/>
      <c r="X399" s="238"/>
      <c r="Y399" s="23"/>
      <c r="Z399" s="6" t="s">
        <v>331</v>
      </c>
      <c r="AA399" s="6">
        <f>AA97+31</f>
        <v>1167</v>
      </c>
      <c r="AB399" s="6" t="s">
        <v>337</v>
      </c>
      <c r="AC399" s="238"/>
      <c r="AE399" s="127"/>
      <c r="AF399" s="123"/>
      <c r="AG399" s="128"/>
      <c r="AI399" s="112"/>
      <c r="AJ399" s="106"/>
      <c r="AK399" s="113"/>
    </row>
    <row r="400" spans="18:37" x14ac:dyDescent="0.35">
      <c r="R400" s="238"/>
      <c r="S400" s="238"/>
      <c r="T400" s="238"/>
      <c r="U400" s="238"/>
      <c r="V400" s="6">
        <v>14</v>
      </c>
      <c r="W400" s="238"/>
      <c r="X400" s="238"/>
      <c r="Y400" s="23"/>
      <c r="Z400" s="6" t="s">
        <v>331</v>
      </c>
      <c r="AA400" s="6">
        <f>AA97+31</f>
        <v>1167</v>
      </c>
      <c r="AB400" s="6" t="s">
        <v>338</v>
      </c>
      <c r="AC400" s="238"/>
      <c r="AE400" s="127"/>
      <c r="AF400" s="123"/>
      <c r="AG400" s="128"/>
      <c r="AI400" s="112"/>
      <c r="AJ400" s="106"/>
      <c r="AK400" s="113"/>
    </row>
    <row r="401" spans="18:37" x14ac:dyDescent="0.35">
      <c r="R401" s="238"/>
      <c r="S401" s="238"/>
      <c r="T401" s="238"/>
      <c r="U401" s="238"/>
      <c r="V401" s="6">
        <v>15</v>
      </c>
      <c r="W401" s="238"/>
      <c r="X401" s="238"/>
      <c r="Y401" s="23"/>
      <c r="Z401" s="6" t="s">
        <v>331</v>
      </c>
      <c r="AA401" s="6">
        <f>AA97+31</f>
        <v>1167</v>
      </c>
      <c r="AB401" s="6" t="s">
        <v>339</v>
      </c>
      <c r="AC401" s="238"/>
      <c r="AE401" s="131"/>
      <c r="AF401" s="132"/>
      <c r="AG401" s="133"/>
      <c r="AI401" s="114"/>
      <c r="AJ401" s="115"/>
      <c r="AK401" s="116"/>
    </row>
  </sheetData>
  <mergeCells count="104">
    <mergeCell ref="W119:X135"/>
    <mergeCell ref="R119:U135"/>
    <mergeCell ref="R138:U154"/>
    <mergeCell ref="R157:U173"/>
    <mergeCell ref="W100:X116"/>
    <mergeCell ref="W138:X154"/>
    <mergeCell ref="AJ119:AJ126"/>
    <mergeCell ref="AJ138:AJ145"/>
    <mergeCell ref="R195:U211"/>
    <mergeCell ref="W195:X211"/>
    <mergeCell ref="AC195:AC211"/>
    <mergeCell ref="R176:U192"/>
    <mergeCell ref="W176:X192"/>
    <mergeCell ref="AC176:AC192"/>
    <mergeCell ref="AF204:AF207"/>
    <mergeCell ref="AF109:AF112"/>
    <mergeCell ref="W157:X173"/>
    <mergeCell ref="AC119:AC135"/>
    <mergeCell ref="AC138:AC154"/>
    <mergeCell ref="AC157:AC173"/>
    <mergeCell ref="AJ157:AJ164"/>
    <mergeCell ref="AJ176:AJ183"/>
    <mergeCell ref="AJ195:AJ202"/>
    <mergeCell ref="AC99:AJ99"/>
    <mergeCell ref="A7:B7"/>
    <mergeCell ref="W7:X7"/>
    <mergeCell ref="B10:C10"/>
    <mergeCell ref="X10:Z10"/>
    <mergeCell ref="W97:Z97"/>
    <mergeCell ref="R99:U99"/>
    <mergeCell ref="W99:X99"/>
    <mergeCell ref="AJ100:AJ107"/>
    <mergeCell ref="AF100:AF103"/>
    <mergeCell ref="AC100:AC116"/>
    <mergeCell ref="R100:U116"/>
    <mergeCell ref="R233:U249"/>
    <mergeCell ref="W233:X249"/>
    <mergeCell ref="AC233:AC249"/>
    <mergeCell ref="R214:U230"/>
    <mergeCell ref="W214:X230"/>
    <mergeCell ref="AC214:AC230"/>
    <mergeCell ref="AF214:AF217"/>
    <mergeCell ref="AF223:AF226"/>
    <mergeCell ref="AF233:AF236"/>
    <mergeCell ref="AF242:AF245"/>
    <mergeCell ref="R271:U287"/>
    <mergeCell ref="W271:X287"/>
    <mergeCell ref="AC271:AC287"/>
    <mergeCell ref="R252:U268"/>
    <mergeCell ref="W252:X268"/>
    <mergeCell ref="AC252:AC268"/>
    <mergeCell ref="AF252:AF255"/>
    <mergeCell ref="AF261:AF264"/>
    <mergeCell ref="AF271:AF274"/>
    <mergeCell ref="AF280:AF283"/>
    <mergeCell ref="R309:U325"/>
    <mergeCell ref="W309:X325"/>
    <mergeCell ref="AC309:AC325"/>
    <mergeCell ref="R290:U306"/>
    <mergeCell ref="W290:X306"/>
    <mergeCell ref="AC290:AC306"/>
    <mergeCell ref="AF290:AF293"/>
    <mergeCell ref="AF299:AF302"/>
    <mergeCell ref="AF309:AF312"/>
    <mergeCell ref="AF318:AF321"/>
    <mergeCell ref="R347:U363"/>
    <mergeCell ref="W347:X363"/>
    <mergeCell ref="AC347:AC363"/>
    <mergeCell ref="R328:U344"/>
    <mergeCell ref="W328:X344"/>
    <mergeCell ref="AC328:AC344"/>
    <mergeCell ref="AJ328:AJ335"/>
    <mergeCell ref="AJ347:AJ354"/>
    <mergeCell ref="AF328:AF331"/>
    <mergeCell ref="AF337:AF340"/>
    <mergeCell ref="AF347:AF350"/>
    <mergeCell ref="AF356:AF359"/>
    <mergeCell ref="R385:U401"/>
    <mergeCell ref="W385:X401"/>
    <mergeCell ref="AC385:AC401"/>
    <mergeCell ref="R366:U382"/>
    <mergeCell ref="W366:X382"/>
    <mergeCell ref="AC366:AC382"/>
    <mergeCell ref="AJ366:AJ373"/>
    <mergeCell ref="AJ385:AJ392"/>
    <mergeCell ref="AF366:AF369"/>
    <mergeCell ref="AF375:AF378"/>
    <mergeCell ref="AF385:AF388"/>
    <mergeCell ref="AF394:AF397"/>
    <mergeCell ref="AJ214:AJ221"/>
    <mergeCell ref="AJ233:AJ240"/>
    <mergeCell ref="AJ252:AJ259"/>
    <mergeCell ref="AJ271:AJ278"/>
    <mergeCell ref="AJ290:AJ297"/>
    <mergeCell ref="AJ309:AJ316"/>
    <mergeCell ref="AF119:AF122"/>
    <mergeCell ref="AF128:AF131"/>
    <mergeCell ref="AF138:AF141"/>
    <mergeCell ref="AF147:AF150"/>
    <mergeCell ref="AF157:AF160"/>
    <mergeCell ref="AF166:AF169"/>
    <mergeCell ref="AF176:AF179"/>
    <mergeCell ref="AF185:AF188"/>
    <mergeCell ref="AF195:AF198"/>
  </mergeCells>
  <phoneticPr fontId="3" type="noConversion"/>
  <pageMargins left="0.7" right="0.7" top="0.75" bottom="0.75" header="0.3" footer="0.3"/>
  <pageSetup paperSize="9" orientation="portrait" horizontalDpi="90" verticalDpi="90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FB59BC-A2D9-4FF1-83EA-2B5BAE4D816D}">
  <dimension ref="A1:AM400"/>
  <sheetViews>
    <sheetView topLeftCell="C101" zoomScale="85" zoomScaleNormal="85" workbookViewId="0">
      <selection activeCell="O126" sqref="O126"/>
    </sheetView>
  </sheetViews>
  <sheetFormatPr defaultColWidth="9.1796875" defaultRowHeight="14.5" x14ac:dyDescent="0.35"/>
  <cols>
    <col min="1" max="1" width="14.453125" customWidth="1"/>
    <col min="23" max="23" width="4.81640625" customWidth="1"/>
    <col min="24" max="24" width="14.453125" customWidth="1"/>
    <col min="27" max="27" width="2.7265625" customWidth="1"/>
    <col min="29" max="29" width="2.7265625" customWidth="1"/>
    <col min="31" max="31" width="4.81640625" customWidth="1"/>
    <col min="32" max="32" width="4.26953125" customWidth="1"/>
    <col min="33" max="33" width="6.1796875" customWidth="1"/>
    <col min="34" max="34" width="1.7265625" customWidth="1"/>
    <col min="35" max="35" width="4.81640625" customWidth="1"/>
    <col min="36" max="36" width="4.26953125" customWidth="1"/>
    <col min="37" max="37" width="6.81640625" customWidth="1"/>
    <col min="38" max="38" width="1.7265625" customWidth="1"/>
  </cols>
  <sheetData>
    <row r="1" spans="1:32" x14ac:dyDescent="0.35">
      <c r="A1" s="2" t="s">
        <v>2</v>
      </c>
      <c r="B1" s="1" t="s">
        <v>4</v>
      </c>
      <c r="C1" s="1"/>
      <c r="D1" s="1"/>
      <c r="M1" s="3"/>
      <c r="N1" s="3"/>
      <c r="Y1" s="3"/>
      <c r="Z1" s="3"/>
      <c r="AA1" s="3"/>
      <c r="AB1" s="3"/>
      <c r="AC1" s="3"/>
      <c r="AD1" s="3"/>
      <c r="AE1" s="3"/>
      <c r="AF1" s="3"/>
    </row>
    <row r="2" spans="1:32" x14ac:dyDescent="0.35">
      <c r="A2" s="2" t="s">
        <v>0</v>
      </c>
      <c r="B2" s="1" t="s">
        <v>5</v>
      </c>
      <c r="C2" s="1"/>
      <c r="D2" s="1"/>
      <c r="M2" s="3"/>
      <c r="N2" s="3"/>
      <c r="Y2" s="3"/>
      <c r="Z2" s="3"/>
      <c r="AA2" s="3"/>
      <c r="AB2" s="3"/>
      <c r="AC2" s="3"/>
      <c r="AD2" s="3"/>
      <c r="AE2" s="3"/>
      <c r="AF2" s="3"/>
    </row>
    <row r="4" spans="1:32" x14ac:dyDescent="0.35">
      <c r="A4" s="2" t="s">
        <v>1</v>
      </c>
      <c r="B4" s="1" t="s">
        <v>3</v>
      </c>
      <c r="C4" s="1"/>
      <c r="D4" s="1"/>
      <c r="M4" s="5"/>
      <c r="N4" s="3"/>
      <c r="Y4" s="3"/>
      <c r="Z4" s="3"/>
      <c r="AA4" s="3"/>
      <c r="AB4" s="3"/>
      <c r="AC4" s="3"/>
      <c r="AD4" s="3"/>
      <c r="AE4" s="3"/>
      <c r="AF4" s="3"/>
    </row>
    <row r="5" spans="1:32" x14ac:dyDescent="0.35">
      <c r="B5" s="3"/>
      <c r="C5" s="3"/>
      <c r="D5" s="3"/>
      <c r="M5" s="5"/>
      <c r="N5" s="3"/>
      <c r="Y5" s="3"/>
      <c r="Z5" s="3"/>
      <c r="AA5" s="3"/>
      <c r="AB5" s="3"/>
      <c r="AC5" s="3"/>
      <c r="AD5" s="3"/>
      <c r="AE5" s="3"/>
      <c r="AF5" s="3"/>
    </row>
    <row r="6" spans="1:32" x14ac:dyDescent="0.35">
      <c r="B6" s="3"/>
      <c r="C6" s="3"/>
      <c r="D6" s="3"/>
      <c r="Y6" s="3"/>
      <c r="Z6" s="3"/>
      <c r="AA6" s="3"/>
      <c r="AB6" s="3"/>
      <c r="AC6" s="3"/>
      <c r="AD6" s="3"/>
      <c r="AE6" s="3"/>
      <c r="AF6" s="3"/>
    </row>
    <row r="7" spans="1:32" x14ac:dyDescent="0.35">
      <c r="A7" s="246" t="s">
        <v>6</v>
      </c>
      <c r="B7" s="246"/>
      <c r="X7" s="247" t="s">
        <v>10</v>
      </c>
      <c r="Y7" s="247"/>
      <c r="Z7" s="31"/>
    </row>
    <row r="8" spans="1:32" x14ac:dyDescent="0.35">
      <c r="B8" t="s">
        <v>7</v>
      </c>
      <c r="D8" t="s">
        <v>559</v>
      </c>
      <c r="Y8" t="s">
        <v>11</v>
      </c>
      <c r="AB8" t="s">
        <v>555</v>
      </c>
    </row>
    <row r="10" spans="1:32" x14ac:dyDescent="0.35">
      <c r="B10" s="248" t="s">
        <v>8</v>
      </c>
      <c r="C10" s="248"/>
      <c r="Y10" s="249" t="s">
        <v>8</v>
      </c>
      <c r="Z10" s="249"/>
      <c r="AA10" s="249"/>
    </row>
    <row r="11" spans="1:32" x14ac:dyDescent="0.35">
      <c r="D11" s="7" t="s">
        <v>9</v>
      </c>
      <c r="AB11" s="8" t="s">
        <v>12</v>
      </c>
      <c r="AC11" s="8"/>
      <c r="AD11" s="8"/>
      <c r="AE11" s="8"/>
      <c r="AF11" s="8"/>
    </row>
    <row r="60" spans="16:16" x14ac:dyDescent="0.35">
      <c r="P60" s="4"/>
    </row>
    <row r="96" spans="24:29" x14ac:dyDescent="0.35">
      <c r="X96" s="240" t="s">
        <v>158</v>
      </c>
      <c r="Y96" s="240"/>
      <c r="Z96" s="240"/>
      <c r="AA96" s="240"/>
      <c r="AB96" s="14">
        <f>'HW config'!L19</f>
        <v>1108</v>
      </c>
      <c r="AC96" s="6"/>
    </row>
    <row r="98" spans="18:38" ht="29" x14ac:dyDescent="0.35">
      <c r="R98" s="239" t="s">
        <v>34</v>
      </c>
      <c r="S98" s="239"/>
      <c r="T98" s="239"/>
      <c r="U98" s="239"/>
      <c r="V98" s="12" t="s">
        <v>13</v>
      </c>
      <c r="W98" s="12" t="s">
        <v>290</v>
      </c>
      <c r="X98" s="239" t="s">
        <v>31</v>
      </c>
      <c r="Y98" s="239"/>
      <c r="Z98" s="12"/>
      <c r="AA98" s="4"/>
      <c r="AB98" s="13" t="s">
        <v>33</v>
      </c>
      <c r="AC98" s="13"/>
      <c r="AD98" s="239" t="s">
        <v>32</v>
      </c>
      <c r="AE98" s="239"/>
      <c r="AF98" s="239"/>
      <c r="AG98" s="239"/>
      <c r="AH98" s="239"/>
      <c r="AI98" s="239"/>
      <c r="AJ98" s="239"/>
      <c r="AK98" s="239"/>
      <c r="AL98" s="12"/>
    </row>
    <row r="99" spans="18:38" ht="15" customHeight="1" x14ac:dyDescent="0.35">
      <c r="R99" s="238" t="s">
        <v>163</v>
      </c>
      <c r="S99" s="238"/>
      <c r="T99" s="238"/>
      <c r="U99" s="238"/>
      <c r="V99" s="19">
        <v>0</v>
      </c>
      <c r="W99" s="22">
        <v>0</v>
      </c>
      <c r="X99" s="238" t="s">
        <v>162</v>
      </c>
      <c r="Y99" s="238"/>
      <c r="Z99" s="23"/>
      <c r="AA99" t="s">
        <v>340</v>
      </c>
      <c r="AB99" s="6">
        <f>AB96</f>
        <v>1108</v>
      </c>
      <c r="AC99" s="6" t="s">
        <v>332</v>
      </c>
      <c r="AD99" s="238" t="s">
        <v>159</v>
      </c>
      <c r="AE99" s="6"/>
      <c r="AF99" s="100"/>
      <c r="AG99" s="271" t="s">
        <v>353</v>
      </c>
      <c r="AH99" s="92"/>
      <c r="AJ99" s="81"/>
      <c r="AK99" s="269" t="s">
        <v>341</v>
      </c>
      <c r="AL99" s="82"/>
    </row>
    <row r="100" spans="18:38" x14ac:dyDescent="0.35">
      <c r="R100" s="238"/>
      <c r="S100" s="238"/>
      <c r="T100" s="238"/>
      <c r="U100" s="238"/>
      <c r="V100" s="19">
        <v>1</v>
      </c>
      <c r="W100" s="22">
        <v>1</v>
      </c>
      <c r="X100" s="238"/>
      <c r="Y100" s="238"/>
      <c r="Z100" s="23"/>
      <c r="AA100" t="s">
        <v>340</v>
      </c>
      <c r="AB100" s="6">
        <f>AB96</f>
        <v>1108</v>
      </c>
      <c r="AC100" s="6" t="s">
        <v>333</v>
      </c>
      <c r="AD100" s="238"/>
      <c r="AE100" s="6"/>
      <c r="AF100" s="101"/>
      <c r="AG100" s="272"/>
      <c r="AH100" s="94"/>
      <c r="AJ100" s="83"/>
      <c r="AK100" s="270"/>
      <c r="AL100" s="84"/>
    </row>
    <row r="101" spans="18:38" x14ac:dyDescent="0.35">
      <c r="R101" s="238"/>
      <c r="S101" s="238"/>
      <c r="T101" s="238"/>
      <c r="U101" s="238"/>
      <c r="V101" s="19">
        <v>2</v>
      </c>
      <c r="W101" s="22">
        <v>2</v>
      </c>
      <c r="X101" s="238"/>
      <c r="Y101" s="238"/>
      <c r="Z101" s="23"/>
      <c r="AA101" t="s">
        <v>340</v>
      </c>
      <c r="AB101" s="6">
        <f>AB96</f>
        <v>1108</v>
      </c>
      <c r="AC101" s="6" t="s">
        <v>334</v>
      </c>
      <c r="AD101" s="238"/>
      <c r="AE101" s="6"/>
      <c r="AF101" s="101"/>
      <c r="AG101" s="272"/>
      <c r="AH101" s="94"/>
      <c r="AJ101" s="83"/>
      <c r="AK101" s="270"/>
      <c r="AL101" s="84"/>
    </row>
    <row r="102" spans="18:38" x14ac:dyDescent="0.35">
      <c r="R102" s="238"/>
      <c r="S102" s="238"/>
      <c r="T102" s="238"/>
      <c r="U102" s="238"/>
      <c r="V102" s="19">
        <v>3</v>
      </c>
      <c r="W102" s="22">
        <v>3</v>
      </c>
      <c r="X102" s="238"/>
      <c r="Y102" s="238"/>
      <c r="Z102" s="23"/>
      <c r="AA102" t="s">
        <v>340</v>
      </c>
      <c r="AB102" s="6">
        <f>AB96</f>
        <v>1108</v>
      </c>
      <c r="AC102" s="6" t="s">
        <v>335</v>
      </c>
      <c r="AD102" s="238"/>
      <c r="AE102" s="6"/>
      <c r="AF102" s="101"/>
      <c r="AG102" s="272"/>
      <c r="AH102" s="94"/>
      <c r="AJ102" s="83"/>
      <c r="AK102" s="270"/>
      <c r="AL102" s="84"/>
    </row>
    <row r="103" spans="18:38" x14ac:dyDescent="0.35">
      <c r="R103" s="238"/>
      <c r="S103" s="238"/>
      <c r="T103" s="238"/>
      <c r="U103" s="238"/>
      <c r="V103" s="19">
        <v>4</v>
      </c>
      <c r="W103" s="22">
        <v>4</v>
      </c>
      <c r="X103" s="238"/>
      <c r="Y103" s="238"/>
      <c r="Z103" s="23"/>
      <c r="AA103" t="s">
        <v>340</v>
      </c>
      <c r="AB103" s="6">
        <f>AB96</f>
        <v>1108</v>
      </c>
      <c r="AC103" s="6" t="s">
        <v>336</v>
      </c>
      <c r="AD103" s="238"/>
      <c r="AE103" s="6"/>
      <c r="AF103" s="95" t="s">
        <v>354</v>
      </c>
      <c r="AG103" s="89">
        <f>AB99</f>
        <v>1108</v>
      </c>
      <c r="AH103" s="96" t="s">
        <v>344</v>
      </c>
      <c r="AJ103" s="83"/>
      <c r="AK103" s="270"/>
      <c r="AL103" s="84"/>
    </row>
    <row r="104" spans="18:38" x14ac:dyDescent="0.35">
      <c r="R104" s="238"/>
      <c r="S104" s="238"/>
      <c r="T104" s="238"/>
      <c r="U104" s="238"/>
      <c r="V104" s="19">
        <v>5</v>
      </c>
      <c r="W104" s="22">
        <v>5</v>
      </c>
      <c r="X104" s="238"/>
      <c r="Y104" s="238"/>
      <c r="Z104" s="23"/>
      <c r="AA104" t="s">
        <v>340</v>
      </c>
      <c r="AB104" s="6">
        <f>AB96</f>
        <v>1108</v>
      </c>
      <c r="AC104" s="6" t="s">
        <v>337</v>
      </c>
      <c r="AD104" s="238"/>
      <c r="AE104" s="6"/>
      <c r="AF104" s="101"/>
      <c r="AG104" s="90"/>
      <c r="AH104" s="94"/>
      <c r="AJ104" s="83"/>
      <c r="AK104" s="270"/>
      <c r="AL104" s="84"/>
    </row>
    <row r="105" spans="18:38" x14ac:dyDescent="0.35">
      <c r="R105" s="238"/>
      <c r="S105" s="238"/>
      <c r="T105" s="238"/>
      <c r="U105" s="238"/>
      <c r="V105" s="19">
        <v>6</v>
      </c>
      <c r="W105" s="22">
        <v>6</v>
      </c>
      <c r="X105" s="238"/>
      <c r="Y105" s="238"/>
      <c r="Z105" s="23"/>
      <c r="AA105" t="s">
        <v>340</v>
      </c>
      <c r="AB105" s="6">
        <f>AB96</f>
        <v>1108</v>
      </c>
      <c r="AC105" s="6" t="s">
        <v>338</v>
      </c>
      <c r="AD105" s="238"/>
      <c r="AE105" s="6"/>
      <c r="AF105" s="101"/>
      <c r="AG105" s="90"/>
      <c r="AH105" s="94"/>
      <c r="AJ105" s="83"/>
      <c r="AK105" s="270"/>
      <c r="AL105" s="84"/>
    </row>
    <row r="106" spans="18:38" x14ac:dyDescent="0.35">
      <c r="R106" s="238"/>
      <c r="S106" s="238"/>
      <c r="T106" s="238"/>
      <c r="U106" s="238"/>
      <c r="V106" s="19">
        <v>7</v>
      </c>
      <c r="W106" s="22">
        <v>7</v>
      </c>
      <c r="X106" s="238"/>
      <c r="Y106" s="238"/>
      <c r="Z106" s="23"/>
      <c r="AA106" t="s">
        <v>340</v>
      </c>
      <c r="AB106" s="6">
        <f>AB96</f>
        <v>1108</v>
      </c>
      <c r="AC106" s="6" t="s">
        <v>339</v>
      </c>
      <c r="AD106" s="238"/>
      <c r="AE106" s="6"/>
      <c r="AF106" s="102"/>
      <c r="AG106" s="98"/>
      <c r="AH106" s="99"/>
      <c r="AJ106" s="83"/>
      <c r="AK106" s="270"/>
      <c r="AL106" s="84"/>
    </row>
    <row r="107" spans="18:38" x14ac:dyDescent="0.35">
      <c r="R107" s="238"/>
      <c r="S107" s="238"/>
      <c r="T107" s="238"/>
      <c r="U107" s="238"/>
      <c r="X107" s="238"/>
      <c r="Y107" s="238"/>
      <c r="Z107" s="23"/>
      <c r="AD107" s="238"/>
      <c r="AJ107" s="77" t="s">
        <v>343</v>
      </c>
      <c r="AK107" s="80">
        <f>AB99</f>
        <v>1108</v>
      </c>
      <c r="AL107" s="78" t="s">
        <v>344</v>
      </c>
    </row>
    <row r="108" spans="18:38" ht="15" customHeight="1" x14ac:dyDescent="0.35">
      <c r="R108" s="238"/>
      <c r="S108" s="238"/>
      <c r="T108" s="238"/>
      <c r="U108" s="238"/>
      <c r="V108" s="19">
        <v>0</v>
      </c>
      <c r="W108" s="22">
        <v>8</v>
      </c>
      <c r="X108" s="238"/>
      <c r="Y108" s="238"/>
      <c r="Z108" s="23"/>
      <c r="AA108" t="s">
        <v>340</v>
      </c>
      <c r="AB108" s="6">
        <f>AB96+1</f>
        <v>1109</v>
      </c>
      <c r="AC108" s="6" t="s">
        <v>332</v>
      </c>
      <c r="AD108" s="238"/>
      <c r="AE108" s="6"/>
      <c r="AF108" s="100"/>
      <c r="AG108" s="271" t="s">
        <v>353</v>
      </c>
      <c r="AH108" s="92"/>
      <c r="AJ108" s="83"/>
      <c r="AK108" s="79"/>
      <c r="AL108" s="84"/>
    </row>
    <row r="109" spans="18:38" x14ac:dyDescent="0.35">
      <c r="R109" s="238"/>
      <c r="S109" s="238"/>
      <c r="T109" s="238"/>
      <c r="U109" s="238"/>
      <c r="V109" s="19">
        <v>1</v>
      </c>
      <c r="W109" s="22">
        <v>9</v>
      </c>
      <c r="X109" s="238"/>
      <c r="Y109" s="238"/>
      <c r="Z109" s="23"/>
      <c r="AA109" t="s">
        <v>340</v>
      </c>
      <c r="AB109" s="6">
        <f>AB96+1</f>
        <v>1109</v>
      </c>
      <c r="AC109" s="6" t="s">
        <v>333</v>
      </c>
      <c r="AD109" s="238"/>
      <c r="AE109" s="6"/>
      <c r="AF109" s="101"/>
      <c r="AG109" s="272"/>
      <c r="AH109" s="94"/>
      <c r="AJ109" s="83"/>
      <c r="AK109" s="79"/>
      <c r="AL109" s="84"/>
    </row>
    <row r="110" spans="18:38" x14ac:dyDescent="0.35">
      <c r="R110" s="238"/>
      <c r="S110" s="238"/>
      <c r="T110" s="238"/>
      <c r="U110" s="238"/>
      <c r="V110" s="19">
        <v>2</v>
      </c>
      <c r="W110" s="22">
        <v>10</v>
      </c>
      <c r="X110" s="238"/>
      <c r="Y110" s="238"/>
      <c r="Z110" s="23"/>
      <c r="AA110" t="s">
        <v>340</v>
      </c>
      <c r="AB110" s="6">
        <f>AB96+1</f>
        <v>1109</v>
      </c>
      <c r="AC110" s="6" t="s">
        <v>334</v>
      </c>
      <c r="AD110" s="238"/>
      <c r="AE110" s="6"/>
      <c r="AF110" s="101"/>
      <c r="AG110" s="272"/>
      <c r="AH110" s="94"/>
      <c r="AJ110" s="83"/>
      <c r="AK110" s="79"/>
      <c r="AL110" s="84"/>
    </row>
    <row r="111" spans="18:38" x14ac:dyDescent="0.35">
      <c r="R111" s="238"/>
      <c r="S111" s="238"/>
      <c r="T111" s="238"/>
      <c r="U111" s="238"/>
      <c r="V111" s="19">
        <v>3</v>
      </c>
      <c r="W111" s="22">
        <v>11</v>
      </c>
      <c r="X111" s="238"/>
      <c r="Y111" s="238"/>
      <c r="Z111" s="23"/>
      <c r="AA111" t="s">
        <v>340</v>
      </c>
      <c r="AB111" s="6">
        <f>AB96+1</f>
        <v>1109</v>
      </c>
      <c r="AC111" s="6" t="s">
        <v>335</v>
      </c>
      <c r="AD111" s="238"/>
      <c r="AE111" s="6"/>
      <c r="AF111" s="101"/>
      <c r="AG111" s="272"/>
      <c r="AH111" s="94"/>
      <c r="AJ111" s="83"/>
      <c r="AK111" s="79"/>
      <c r="AL111" s="84"/>
    </row>
    <row r="112" spans="18:38" x14ac:dyDescent="0.35">
      <c r="R112" s="238"/>
      <c r="S112" s="238"/>
      <c r="T112" s="238"/>
      <c r="U112" s="238"/>
      <c r="V112" s="19">
        <v>4</v>
      </c>
      <c r="W112" s="22">
        <v>12</v>
      </c>
      <c r="X112" s="238"/>
      <c r="Y112" s="238"/>
      <c r="Z112" s="23"/>
      <c r="AA112" t="s">
        <v>340</v>
      </c>
      <c r="AB112" s="6">
        <f>AB96+1</f>
        <v>1109</v>
      </c>
      <c r="AC112" s="6" t="s">
        <v>336</v>
      </c>
      <c r="AD112" s="238"/>
      <c r="AE112" s="6"/>
      <c r="AF112" s="95" t="s">
        <v>354</v>
      </c>
      <c r="AG112" s="89">
        <f>AB108</f>
        <v>1109</v>
      </c>
      <c r="AH112" s="96" t="s">
        <v>344</v>
      </c>
      <c r="AJ112" s="83"/>
      <c r="AK112" s="79"/>
      <c r="AL112" s="84"/>
    </row>
    <row r="113" spans="9:39" x14ac:dyDescent="0.35">
      <c r="R113" s="238"/>
      <c r="S113" s="238"/>
      <c r="T113" s="238"/>
      <c r="U113" s="238"/>
      <c r="V113" s="19">
        <v>5</v>
      </c>
      <c r="W113" s="22">
        <v>13</v>
      </c>
      <c r="X113" s="238"/>
      <c r="Y113" s="238"/>
      <c r="Z113" s="23"/>
      <c r="AA113" t="s">
        <v>340</v>
      </c>
      <c r="AB113" s="6">
        <f>AB96+1</f>
        <v>1109</v>
      </c>
      <c r="AC113" s="6" t="s">
        <v>337</v>
      </c>
      <c r="AD113" s="238"/>
      <c r="AE113" s="6"/>
      <c r="AF113" s="101"/>
      <c r="AG113" s="90"/>
      <c r="AH113" s="94"/>
      <c r="AJ113" s="83"/>
      <c r="AK113" s="79"/>
      <c r="AL113" s="84"/>
    </row>
    <row r="114" spans="9:39" x14ac:dyDescent="0.35">
      <c r="R114" s="238"/>
      <c r="S114" s="238"/>
      <c r="T114" s="238"/>
      <c r="U114" s="238"/>
      <c r="V114" s="19">
        <v>6</v>
      </c>
      <c r="W114" s="22">
        <v>14</v>
      </c>
      <c r="X114" s="238"/>
      <c r="Y114" s="238"/>
      <c r="Z114" s="23"/>
      <c r="AA114" t="s">
        <v>340</v>
      </c>
      <c r="AB114" s="6">
        <f>AB96+1</f>
        <v>1109</v>
      </c>
      <c r="AC114" s="6" t="s">
        <v>338</v>
      </c>
      <c r="AD114" s="238"/>
      <c r="AE114" s="6"/>
      <c r="AF114" s="101"/>
      <c r="AG114" s="90"/>
      <c r="AH114" s="94"/>
      <c r="AJ114" s="83"/>
      <c r="AK114" s="79"/>
      <c r="AL114" s="84"/>
    </row>
    <row r="115" spans="9:39" x14ac:dyDescent="0.35">
      <c r="R115" s="238"/>
      <c r="S115" s="238"/>
      <c r="T115" s="238"/>
      <c r="U115" s="238"/>
      <c r="V115" s="19">
        <v>7</v>
      </c>
      <c r="W115" s="22">
        <v>15</v>
      </c>
      <c r="X115" s="238"/>
      <c r="Y115" s="238"/>
      <c r="Z115" s="23"/>
      <c r="AA115" t="s">
        <v>340</v>
      </c>
      <c r="AB115" s="6">
        <f>AB96+1</f>
        <v>1109</v>
      </c>
      <c r="AC115" s="6" t="s">
        <v>339</v>
      </c>
      <c r="AD115" s="238"/>
      <c r="AE115" s="6"/>
      <c r="AF115" s="102"/>
      <c r="AG115" s="98"/>
      <c r="AH115" s="99"/>
      <c r="AJ115" s="85"/>
      <c r="AK115" s="86"/>
      <c r="AL115" s="87"/>
    </row>
    <row r="116" spans="9:39" x14ac:dyDescent="0.35"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  <c r="AA116" s="9"/>
      <c r="AB116" s="10"/>
      <c r="AC116" s="10"/>
      <c r="AD116" s="10"/>
      <c r="AE116" s="10"/>
      <c r="AF116" s="10"/>
      <c r="AG116" s="11"/>
      <c r="AH116" s="11"/>
      <c r="AI116" s="9"/>
      <c r="AJ116" s="9"/>
      <c r="AK116" s="11"/>
      <c r="AL116" s="11"/>
      <c r="AM116" s="9"/>
    </row>
    <row r="117" spans="9:39" x14ac:dyDescent="0.35"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  <c r="AA117" s="9"/>
      <c r="AB117" s="9"/>
      <c r="AC117" s="9"/>
      <c r="AD117" s="9"/>
      <c r="AE117" s="9"/>
      <c r="AF117" s="9"/>
      <c r="AG117" s="9"/>
      <c r="AH117" s="9"/>
      <c r="AI117" s="9"/>
      <c r="AJ117" s="9"/>
      <c r="AK117" s="9"/>
      <c r="AL117" s="9"/>
      <c r="AM117" s="9"/>
    </row>
    <row r="118" spans="9:39" ht="15" customHeight="1" x14ac:dyDescent="0.35">
      <c r="I118" s="232" t="s">
        <v>560</v>
      </c>
      <c r="J118" s="232"/>
      <c r="K118" s="232"/>
      <c r="L118" s="232"/>
      <c r="M118" s="232"/>
      <c r="R118" s="238" t="s">
        <v>563</v>
      </c>
      <c r="S118" s="238"/>
      <c r="T118" s="238"/>
      <c r="U118" s="238"/>
      <c r="V118" s="19">
        <v>0</v>
      </c>
      <c r="W118" s="22">
        <v>16</v>
      </c>
      <c r="X118" s="238" t="s">
        <v>164</v>
      </c>
      <c r="Y118" s="238"/>
      <c r="Z118" s="23"/>
      <c r="AA118" t="s">
        <v>340</v>
      </c>
      <c r="AB118" s="6">
        <f>AB96+2</f>
        <v>1110</v>
      </c>
      <c r="AC118" s="6" t="s">
        <v>332</v>
      </c>
      <c r="AD118" s="238" t="s">
        <v>159</v>
      </c>
      <c r="AF118" s="91"/>
      <c r="AG118" s="271" t="s">
        <v>353</v>
      </c>
      <c r="AH118" s="92"/>
      <c r="AJ118" s="81"/>
      <c r="AK118" s="269" t="s">
        <v>359</v>
      </c>
      <c r="AL118" s="82"/>
    </row>
    <row r="119" spans="9:39" x14ac:dyDescent="0.35">
      <c r="R119" s="238"/>
      <c r="S119" s="238"/>
      <c r="T119" s="238"/>
      <c r="U119" s="238"/>
      <c r="V119" s="19">
        <v>1</v>
      </c>
      <c r="W119" s="22">
        <v>17</v>
      </c>
      <c r="X119" s="238"/>
      <c r="Y119" s="238"/>
      <c r="Z119" s="23"/>
      <c r="AA119" t="s">
        <v>340</v>
      </c>
      <c r="AB119" s="6">
        <f>AB96+2</f>
        <v>1110</v>
      </c>
      <c r="AC119" s="6" t="s">
        <v>333</v>
      </c>
      <c r="AD119" s="238"/>
      <c r="AF119" s="93"/>
      <c r="AG119" s="272"/>
      <c r="AH119" s="94"/>
      <c r="AJ119" s="83"/>
      <c r="AK119" s="270"/>
      <c r="AL119" s="84"/>
    </row>
    <row r="120" spans="9:39" x14ac:dyDescent="0.35">
      <c r="I120" t="s">
        <v>294</v>
      </c>
      <c r="J120" s="6">
        <v>1</v>
      </c>
      <c r="K120" t="s">
        <v>561</v>
      </c>
      <c r="R120" s="238"/>
      <c r="S120" s="238"/>
      <c r="T120" s="238"/>
      <c r="U120" s="238"/>
      <c r="V120" s="19">
        <v>2</v>
      </c>
      <c r="W120" s="22">
        <v>18</v>
      </c>
      <c r="X120" s="238"/>
      <c r="Y120" s="238"/>
      <c r="Z120" s="23"/>
      <c r="AA120" t="s">
        <v>340</v>
      </c>
      <c r="AB120" s="6">
        <f>AB96+2</f>
        <v>1110</v>
      </c>
      <c r="AC120" s="6" t="s">
        <v>334</v>
      </c>
      <c r="AD120" s="238"/>
      <c r="AF120" s="93"/>
      <c r="AG120" s="272"/>
      <c r="AH120" s="94"/>
      <c r="AJ120" s="83"/>
      <c r="AK120" s="270"/>
      <c r="AL120" s="84"/>
    </row>
    <row r="121" spans="9:39" x14ac:dyDescent="0.35">
      <c r="J121" s="6">
        <v>2</v>
      </c>
      <c r="K121" t="s">
        <v>562</v>
      </c>
      <c r="R121" s="238"/>
      <c r="S121" s="238"/>
      <c r="T121" s="238"/>
      <c r="U121" s="238"/>
      <c r="V121" s="19">
        <v>3</v>
      </c>
      <c r="W121" s="22">
        <v>19</v>
      </c>
      <c r="X121" s="238"/>
      <c r="Y121" s="238"/>
      <c r="Z121" s="23"/>
      <c r="AA121" t="s">
        <v>340</v>
      </c>
      <c r="AB121" s="6">
        <f>AB96+2</f>
        <v>1110</v>
      </c>
      <c r="AC121" s="6" t="s">
        <v>335</v>
      </c>
      <c r="AD121" s="238"/>
      <c r="AF121" s="93"/>
      <c r="AG121" s="272"/>
      <c r="AH121" s="94"/>
      <c r="AJ121" s="83"/>
      <c r="AK121" s="270"/>
      <c r="AL121" s="84"/>
    </row>
    <row r="122" spans="9:39" x14ac:dyDescent="0.35">
      <c r="J122" s="6">
        <v>3</v>
      </c>
      <c r="K122" t="s">
        <v>588</v>
      </c>
      <c r="R122" s="238"/>
      <c r="S122" s="238"/>
      <c r="T122" s="238"/>
      <c r="U122" s="238"/>
      <c r="V122" s="19">
        <v>4</v>
      </c>
      <c r="W122" s="22">
        <v>20</v>
      </c>
      <c r="X122" s="238"/>
      <c r="Y122" s="238"/>
      <c r="Z122" s="23"/>
      <c r="AA122" t="s">
        <v>340</v>
      </c>
      <c r="AB122" s="6">
        <f>AB96+2</f>
        <v>1110</v>
      </c>
      <c r="AC122" s="6" t="s">
        <v>336</v>
      </c>
      <c r="AD122" s="238"/>
      <c r="AF122" s="95" t="s">
        <v>354</v>
      </c>
      <c r="AG122" s="89">
        <f>AB118</f>
        <v>1110</v>
      </c>
      <c r="AH122" s="96" t="s">
        <v>344</v>
      </c>
      <c r="AJ122" s="83"/>
      <c r="AK122" s="270"/>
      <c r="AL122" s="84"/>
    </row>
    <row r="123" spans="9:39" x14ac:dyDescent="0.35">
      <c r="J123" s="6">
        <v>4</v>
      </c>
      <c r="K123" t="s">
        <v>589</v>
      </c>
      <c r="R123" s="238"/>
      <c r="S123" s="238"/>
      <c r="T123" s="238"/>
      <c r="U123" s="238"/>
      <c r="V123" s="19">
        <v>5</v>
      </c>
      <c r="W123" s="22">
        <v>21</v>
      </c>
      <c r="X123" s="238"/>
      <c r="Y123" s="238"/>
      <c r="Z123" s="23"/>
      <c r="AA123" t="s">
        <v>340</v>
      </c>
      <c r="AB123" s="6">
        <f>AB96+2</f>
        <v>1110</v>
      </c>
      <c r="AC123" s="6" t="s">
        <v>337</v>
      </c>
      <c r="AD123" s="238"/>
      <c r="AF123" s="93"/>
      <c r="AG123" s="90"/>
      <c r="AH123" s="94"/>
      <c r="AJ123" s="83"/>
      <c r="AK123" s="270"/>
      <c r="AL123" s="84"/>
    </row>
    <row r="124" spans="9:39" x14ac:dyDescent="0.35">
      <c r="J124" s="6">
        <v>5</v>
      </c>
      <c r="K124" t="s">
        <v>590</v>
      </c>
      <c r="R124" s="238"/>
      <c r="S124" s="238"/>
      <c r="T124" s="238"/>
      <c r="U124" s="238"/>
      <c r="V124" s="19">
        <v>6</v>
      </c>
      <c r="W124" s="22">
        <v>22</v>
      </c>
      <c r="X124" s="238"/>
      <c r="Y124" s="238"/>
      <c r="Z124" s="23"/>
      <c r="AA124" t="s">
        <v>340</v>
      </c>
      <c r="AB124" s="6">
        <f>AB96+2</f>
        <v>1110</v>
      </c>
      <c r="AC124" s="6" t="s">
        <v>338</v>
      </c>
      <c r="AD124" s="238"/>
      <c r="AF124" s="93"/>
      <c r="AG124" s="90"/>
      <c r="AH124" s="94"/>
      <c r="AJ124" s="83"/>
      <c r="AK124" s="270"/>
      <c r="AL124" s="84"/>
    </row>
    <row r="125" spans="9:39" x14ac:dyDescent="0.35">
      <c r="J125" s="6">
        <v>6</v>
      </c>
      <c r="K125" t="s">
        <v>591</v>
      </c>
      <c r="R125" s="238"/>
      <c r="S125" s="238"/>
      <c r="T125" s="238"/>
      <c r="U125" s="238"/>
      <c r="V125" s="19">
        <v>7</v>
      </c>
      <c r="W125" s="22">
        <v>23</v>
      </c>
      <c r="X125" s="238"/>
      <c r="Y125" s="238"/>
      <c r="Z125" s="23"/>
      <c r="AA125" t="s">
        <v>340</v>
      </c>
      <c r="AB125" s="6">
        <f>AB96+2</f>
        <v>1110</v>
      </c>
      <c r="AC125" s="6" t="s">
        <v>339</v>
      </c>
      <c r="AD125" s="238"/>
      <c r="AF125" s="97"/>
      <c r="AG125" s="98"/>
      <c r="AH125" s="99"/>
      <c r="AJ125" s="83"/>
      <c r="AK125" s="270"/>
      <c r="AL125" s="84"/>
    </row>
    <row r="126" spans="9:39" x14ac:dyDescent="0.35">
      <c r="J126" s="6">
        <v>7</v>
      </c>
      <c r="K126" t="s">
        <v>592</v>
      </c>
      <c r="R126" s="238"/>
      <c r="S126" s="238"/>
      <c r="T126" s="238"/>
      <c r="U126" s="238"/>
      <c r="X126" s="238"/>
      <c r="Y126" s="238"/>
      <c r="Z126" s="23"/>
      <c r="AD126" s="238"/>
      <c r="AJ126" s="77" t="s">
        <v>343</v>
      </c>
      <c r="AK126" s="80">
        <f>AB118</f>
        <v>1110</v>
      </c>
      <c r="AL126" s="78" t="s">
        <v>344</v>
      </c>
    </row>
    <row r="127" spans="9:39" ht="15" customHeight="1" x14ac:dyDescent="0.35">
      <c r="R127" s="238"/>
      <c r="S127" s="238"/>
      <c r="T127" s="238"/>
      <c r="U127" s="238"/>
      <c r="V127" s="19">
        <v>0</v>
      </c>
      <c r="W127" s="22">
        <v>24</v>
      </c>
      <c r="X127" s="238"/>
      <c r="Y127" s="238"/>
      <c r="Z127" s="23"/>
      <c r="AA127" t="s">
        <v>340</v>
      </c>
      <c r="AB127" s="6">
        <f>AB96+3</f>
        <v>1111</v>
      </c>
      <c r="AC127" s="6" t="s">
        <v>332</v>
      </c>
      <c r="AD127" s="238"/>
      <c r="AF127" s="91"/>
      <c r="AG127" s="271" t="s">
        <v>353</v>
      </c>
      <c r="AH127" s="92"/>
      <c r="AJ127" s="83"/>
      <c r="AK127" s="79"/>
      <c r="AL127" s="84"/>
    </row>
    <row r="128" spans="9:39" x14ac:dyDescent="0.35">
      <c r="R128" s="238"/>
      <c r="S128" s="238"/>
      <c r="T128" s="238"/>
      <c r="U128" s="238"/>
      <c r="V128" s="19">
        <v>1</v>
      </c>
      <c r="W128" s="22">
        <v>25</v>
      </c>
      <c r="X128" s="238"/>
      <c r="Y128" s="238"/>
      <c r="Z128" s="23"/>
      <c r="AA128" t="s">
        <v>340</v>
      </c>
      <c r="AB128" s="6">
        <f>AB96+3</f>
        <v>1111</v>
      </c>
      <c r="AC128" s="6" t="s">
        <v>333</v>
      </c>
      <c r="AD128" s="238"/>
      <c r="AF128" s="93"/>
      <c r="AG128" s="272"/>
      <c r="AH128" s="94"/>
      <c r="AJ128" s="83"/>
      <c r="AK128" s="79"/>
      <c r="AL128" s="84"/>
    </row>
    <row r="129" spans="9:39" x14ac:dyDescent="0.35">
      <c r="R129" s="238"/>
      <c r="S129" s="238"/>
      <c r="T129" s="238"/>
      <c r="U129" s="238"/>
      <c r="V129" s="19">
        <v>2</v>
      </c>
      <c r="W129" s="22">
        <v>26</v>
      </c>
      <c r="X129" s="238"/>
      <c r="Y129" s="238"/>
      <c r="Z129" s="23"/>
      <c r="AA129" t="s">
        <v>340</v>
      </c>
      <c r="AB129" s="6">
        <f>AB96+3</f>
        <v>1111</v>
      </c>
      <c r="AC129" s="6" t="s">
        <v>334</v>
      </c>
      <c r="AD129" s="238"/>
      <c r="AF129" s="93"/>
      <c r="AG129" s="272"/>
      <c r="AH129" s="94"/>
      <c r="AJ129" s="83"/>
      <c r="AK129" s="79"/>
      <c r="AL129" s="84"/>
    </row>
    <row r="130" spans="9:39" x14ac:dyDescent="0.35">
      <c r="R130" s="238"/>
      <c r="S130" s="238"/>
      <c r="T130" s="238"/>
      <c r="U130" s="238"/>
      <c r="V130" s="19">
        <v>3</v>
      </c>
      <c r="W130" s="22">
        <v>27</v>
      </c>
      <c r="X130" s="238"/>
      <c r="Y130" s="238"/>
      <c r="Z130" s="23"/>
      <c r="AA130" t="s">
        <v>340</v>
      </c>
      <c r="AB130" s="6">
        <f>AB96+3</f>
        <v>1111</v>
      </c>
      <c r="AC130" s="6" t="s">
        <v>335</v>
      </c>
      <c r="AD130" s="238"/>
      <c r="AF130" s="93"/>
      <c r="AG130" s="272"/>
      <c r="AH130" s="94"/>
      <c r="AJ130" s="83"/>
      <c r="AK130" s="79"/>
      <c r="AL130" s="84"/>
    </row>
    <row r="131" spans="9:39" x14ac:dyDescent="0.35">
      <c r="R131" s="238"/>
      <c r="S131" s="238"/>
      <c r="T131" s="238"/>
      <c r="U131" s="238"/>
      <c r="V131" s="19">
        <v>4</v>
      </c>
      <c r="W131" s="22">
        <v>28</v>
      </c>
      <c r="X131" s="238"/>
      <c r="Y131" s="238"/>
      <c r="Z131" s="23"/>
      <c r="AA131" t="s">
        <v>340</v>
      </c>
      <c r="AB131" s="6">
        <f>AB96+3</f>
        <v>1111</v>
      </c>
      <c r="AC131" s="6" t="s">
        <v>336</v>
      </c>
      <c r="AD131" s="238"/>
      <c r="AF131" s="95" t="s">
        <v>354</v>
      </c>
      <c r="AG131" s="89">
        <f>AB127</f>
        <v>1111</v>
      </c>
      <c r="AH131" s="96" t="s">
        <v>344</v>
      </c>
      <c r="AJ131" s="83"/>
      <c r="AK131" s="79"/>
      <c r="AL131" s="84"/>
    </row>
    <row r="132" spans="9:39" x14ac:dyDescent="0.35">
      <c r="R132" s="238"/>
      <c r="S132" s="238"/>
      <c r="T132" s="238"/>
      <c r="U132" s="238"/>
      <c r="V132" s="19">
        <v>5</v>
      </c>
      <c r="W132" s="22">
        <v>29</v>
      </c>
      <c r="X132" s="238"/>
      <c r="Y132" s="238"/>
      <c r="Z132" s="23"/>
      <c r="AA132" t="s">
        <v>340</v>
      </c>
      <c r="AB132" s="6">
        <f>AB96+3</f>
        <v>1111</v>
      </c>
      <c r="AC132" s="6" t="s">
        <v>337</v>
      </c>
      <c r="AD132" s="238"/>
      <c r="AF132" s="93"/>
      <c r="AG132" s="90"/>
      <c r="AH132" s="94"/>
      <c r="AJ132" s="83"/>
      <c r="AK132" s="79"/>
      <c r="AL132" s="84"/>
    </row>
    <row r="133" spans="9:39" x14ac:dyDescent="0.35">
      <c r="R133" s="238"/>
      <c r="S133" s="238"/>
      <c r="T133" s="238"/>
      <c r="U133" s="238"/>
      <c r="V133" s="19">
        <v>6</v>
      </c>
      <c r="W133" s="22">
        <v>30</v>
      </c>
      <c r="X133" s="238"/>
      <c r="Y133" s="238"/>
      <c r="Z133" s="23"/>
      <c r="AA133" t="s">
        <v>340</v>
      </c>
      <c r="AB133" s="6">
        <f>AB96+3</f>
        <v>1111</v>
      </c>
      <c r="AC133" s="6" t="s">
        <v>338</v>
      </c>
      <c r="AD133" s="238"/>
      <c r="AF133" s="93"/>
      <c r="AG133" s="90"/>
      <c r="AH133" s="94"/>
      <c r="AJ133" s="83"/>
      <c r="AK133" s="79"/>
      <c r="AL133" s="84"/>
    </row>
    <row r="134" spans="9:39" x14ac:dyDescent="0.35">
      <c r="R134" s="238"/>
      <c r="S134" s="238"/>
      <c r="T134" s="238"/>
      <c r="U134" s="238"/>
      <c r="V134" s="19">
        <v>7</v>
      </c>
      <c r="W134" s="22">
        <v>31</v>
      </c>
      <c r="X134" s="238"/>
      <c r="Y134" s="238"/>
      <c r="Z134" s="23"/>
      <c r="AA134" t="s">
        <v>340</v>
      </c>
      <c r="AB134" s="6">
        <f>AB96+3</f>
        <v>1111</v>
      </c>
      <c r="AC134" s="6" t="s">
        <v>339</v>
      </c>
      <c r="AD134" s="238"/>
      <c r="AF134" s="97"/>
      <c r="AG134" s="98"/>
      <c r="AH134" s="99"/>
      <c r="AJ134" s="85"/>
      <c r="AK134" s="86"/>
      <c r="AL134" s="87"/>
    </row>
    <row r="135" spans="9:39" x14ac:dyDescent="0.35"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  <c r="AA135" s="9"/>
      <c r="AB135" s="9"/>
      <c r="AC135" s="9"/>
      <c r="AD135" s="9"/>
      <c r="AE135" s="9"/>
      <c r="AF135" s="9"/>
      <c r="AG135" s="9"/>
      <c r="AH135" s="9"/>
      <c r="AI135" s="9"/>
      <c r="AJ135" s="9"/>
      <c r="AK135" s="9"/>
      <c r="AL135" s="9"/>
      <c r="AM135" s="9"/>
    </row>
    <row r="136" spans="9:39" x14ac:dyDescent="0.35"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  <c r="AA136" s="9"/>
      <c r="AB136" s="9"/>
      <c r="AC136" s="9"/>
      <c r="AD136" s="9"/>
      <c r="AE136" s="9"/>
      <c r="AF136" s="9"/>
      <c r="AG136" s="9"/>
      <c r="AH136" s="9"/>
      <c r="AI136" s="9"/>
      <c r="AJ136" s="9"/>
      <c r="AK136" s="9"/>
      <c r="AL136" s="9"/>
      <c r="AM136" s="9"/>
    </row>
    <row r="137" spans="9:39" ht="15" customHeight="1" x14ac:dyDescent="0.35">
      <c r="R137" s="238" t="s">
        <v>165</v>
      </c>
      <c r="S137" s="238"/>
      <c r="T137" s="238"/>
      <c r="U137" s="238"/>
      <c r="V137" s="19">
        <v>0</v>
      </c>
      <c r="W137" s="22">
        <v>32</v>
      </c>
      <c r="X137" s="238" t="s">
        <v>166</v>
      </c>
      <c r="Y137" s="238"/>
      <c r="Z137" s="23"/>
      <c r="AA137" t="s">
        <v>340</v>
      </c>
      <c r="AB137" s="6">
        <f>AB96+4</f>
        <v>1112</v>
      </c>
      <c r="AC137" s="6" t="s">
        <v>332</v>
      </c>
      <c r="AD137" s="238" t="s">
        <v>159</v>
      </c>
      <c r="AF137" s="91"/>
      <c r="AG137" s="271" t="s">
        <v>353</v>
      </c>
      <c r="AH137" s="92"/>
      <c r="AJ137" s="81"/>
      <c r="AK137" s="269" t="s">
        <v>345</v>
      </c>
      <c r="AL137" s="82"/>
    </row>
    <row r="138" spans="9:39" x14ac:dyDescent="0.35">
      <c r="R138" s="238"/>
      <c r="S138" s="238"/>
      <c r="T138" s="238"/>
      <c r="U138" s="238"/>
      <c r="V138" s="19">
        <v>1</v>
      </c>
      <c r="W138" s="22">
        <v>33</v>
      </c>
      <c r="X138" s="238"/>
      <c r="Y138" s="238"/>
      <c r="Z138" s="23"/>
      <c r="AA138" t="s">
        <v>340</v>
      </c>
      <c r="AB138" s="6">
        <f>AB96+4</f>
        <v>1112</v>
      </c>
      <c r="AC138" s="6" t="s">
        <v>333</v>
      </c>
      <c r="AD138" s="238"/>
      <c r="AF138" s="93"/>
      <c r="AG138" s="272"/>
      <c r="AH138" s="94"/>
      <c r="AJ138" s="83"/>
      <c r="AK138" s="270"/>
      <c r="AL138" s="84"/>
    </row>
    <row r="139" spans="9:39" x14ac:dyDescent="0.35">
      <c r="R139" s="238"/>
      <c r="S139" s="238"/>
      <c r="T139" s="238"/>
      <c r="U139" s="238"/>
      <c r="V139" s="19">
        <v>2</v>
      </c>
      <c r="W139" s="22">
        <v>34</v>
      </c>
      <c r="X139" s="238"/>
      <c r="Y139" s="238"/>
      <c r="Z139" s="23"/>
      <c r="AA139" t="s">
        <v>340</v>
      </c>
      <c r="AB139" s="6">
        <f>AB96+4</f>
        <v>1112</v>
      </c>
      <c r="AC139" s="6" t="s">
        <v>334</v>
      </c>
      <c r="AD139" s="238"/>
      <c r="AF139" s="93"/>
      <c r="AG139" s="272"/>
      <c r="AH139" s="94"/>
      <c r="AJ139" s="83"/>
      <c r="AK139" s="270"/>
      <c r="AL139" s="84"/>
    </row>
    <row r="140" spans="9:39" x14ac:dyDescent="0.35">
      <c r="R140" s="238"/>
      <c r="S140" s="238"/>
      <c r="T140" s="238"/>
      <c r="U140" s="238"/>
      <c r="V140" s="19">
        <v>3</v>
      </c>
      <c r="W140" s="22">
        <v>35</v>
      </c>
      <c r="X140" s="238"/>
      <c r="Y140" s="238"/>
      <c r="Z140" s="23"/>
      <c r="AA140" t="s">
        <v>340</v>
      </c>
      <c r="AB140" s="6">
        <f>AB96+4</f>
        <v>1112</v>
      </c>
      <c r="AC140" s="6" t="s">
        <v>335</v>
      </c>
      <c r="AD140" s="238"/>
      <c r="AF140" s="93"/>
      <c r="AG140" s="272"/>
      <c r="AH140" s="94"/>
      <c r="AJ140" s="83"/>
      <c r="AK140" s="270"/>
      <c r="AL140" s="84"/>
    </row>
    <row r="141" spans="9:39" x14ac:dyDescent="0.35">
      <c r="R141" s="238"/>
      <c r="S141" s="238"/>
      <c r="T141" s="238"/>
      <c r="U141" s="238"/>
      <c r="V141" s="19">
        <v>4</v>
      </c>
      <c r="W141" s="22">
        <v>36</v>
      </c>
      <c r="X141" s="238"/>
      <c r="Y141" s="238"/>
      <c r="Z141" s="23"/>
      <c r="AA141" t="s">
        <v>340</v>
      </c>
      <c r="AB141" s="6">
        <f>AB96+4</f>
        <v>1112</v>
      </c>
      <c r="AC141" s="6" t="s">
        <v>336</v>
      </c>
      <c r="AD141" s="238"/>
      <c r="AF141" s="95" t="s">
        <v>354</v>
      </c>
      <c r="AG141" s="89">
        <f>AB137</f>
        <v>1112</v>
      </c>
      <c r="AH141" s="96" t="s">
        <v>344</v>
      </c>
      <c r="AJ141" s="83"/>
      <c r="AK141" s="270"/>
      <c r="AL141" s="84"/>
    </row>
    <row r="142" spans="9:39" x14ac:dyDescent="0.35">
      <c r="R142" s="238"/>
      <c r="S142" s="238"/>
      <c r="T142" s="238"/>
      <c r="U142" s="238"/>
      <c r="V142" s="19">
        <v>5</v>
      </c>
      <c r="W142" s="22">
        <v>37</v>
      </c>
      <c r="X142" s="238"/>
      <c r="Y142" s="238"/>
      <c r="Z142" s="23"/>
      <c r="AA142" t="s">
        <v>340</v>
      </c>
      <c r="AB142" s="6">
        <f>AB96+4</f>
        <v>1112</v>
      </c>
      <c r="AC142" s="6" t="s">
        <v>337</v>
      </c>
      <c r="AD142" s="238"/>
      <c r="AF142" s="93"/>
      <c r="AG142" s="90"/>
      <c r="AH142" s="94"/>
      <c r="AJ142" s="83"/>
      <c r="AK142" s="270"/>
      <c r="AL142" s="84"/>
    </row>
    <row r="143" spans="9:39" x14ac:dyDescent="0.35">
      <c r="R143" s="238"/>
      <c r="S143" s="238"/>
      <c r="T143" s="238"/>
      <c r="U143" s="238"/>
      <c r="V143" s="19">
        <v>6</v>
      </c>
      <c r="W143" s="22">
        <v>38</v>
      </c>
      <c r="X143" s="238"/>
      <c r="Y143" s="238"/>
      <c r="Z143" s="23"/>
      <c r="AA143" t="s">
        <v>340</v>
      </c>
      <c r="AB143" s="6">
        <f>AB96+4</f>
        <v>1112</v>
      </c>
      <c r="AC143" s="6" t="s">
        <v>338</v>
      </c>
      <c r="AD143" s="238"/>
      <c r="AF143" s="93"/>
      <c r="AG143" s="90"/>
      <c r="AH143" s="94"/>
      <c r="AJ143" s="83"/>
      <c r="AK143" s="270"/>
      <c r="AL143" s="84"/>
    </row>
    <row r="144" spans="9:39" x14ac:dyDescent="0.35">
      <c r="R144" s="238"/>
      <c r="S144" s="238"/>
      <c r="T144" s="238"/>
      <c r="U144" s="238"/>
      <c r="V144" s="19">
        <v>7</v>
      </c>
      <c r="W144" s="22">
        <v>39</v>
      </c>
      <c r="X144" s="238"/>
      <c r="Y144" s="238"/>
      <c r="Z144" s="23"/>
      <c r="AA144" t="s">
        <v>340</v>
      </c>
      <c r="AB144" s="6">
        <f>AB96+4</f>
        <v>1112</v>
      </c>
      <c r="AC144" s="6" t="s">
        <v>339</v>
      </c>
      <c r="AD144" s="238"/>
      <c r="AF144" s="97"/>
      <c r="AG144" s="98"/>
      <c r="AH144" s="99"/>
      <c r="AJ144" s="83"/>
      <c r="AK144" s="270"/>
      <c r="AL144" s="84"/>
    </row>
    <row r="145" spans="9:39" x14ac:dyDescent="0.35">
      <c r="R145" s="238"/>
      <c r="S145" s="238"/>
      <c r="T145" s="238"/>
      <c r="U145" s="238"/>
      <c r="X145" s="238"/>
      <c r="Y145" s="238"/>
      <c r="Z145" s="23"/>
      <c r="AD145" s="238"/>
      <c r="AJ145" s="77" t="s">
        <v>343</v>
      </c>
      <c r="AK145" s="80">
        <f>AB137</f>
        <v>1112</v>
      </c>
      <c r="AL145" s="78" t="s">
        <v>344</v>
      </c>
    </row>
    <row r="146" spans="9:39" ht="15" customHeight="1" x14ac:dyDescent="0.35">
      <c r="R146" s="238"/>
      <c r="S146" s="238"/>
      <c r="T146" s="238"/>
      <c r="U146" s="238"/>
      <c r="V146" s="19">
        <v>0</v>
      </c>
      <c r="W146" s="22">
        <v>40</v>
      </c>
      <c r="X146" s="238"/>
      <c r="Y146" s="238"/>
      <c r="Z146" s="23"/>
      <c r="AA146" t="s">
        <v>340</v>
      </c>
      <c r="AB146" s="6">
        <f>AB96+5</f>
        <v>1113</v>
      </c>
      <c r="AC146" s="6" t="s">
        <v>332</v>
      </c>
      <c r="AD146" s="238"/>
      <c r="AF146" s="91"/>
      <c r="AG146" s="271" t="s">
        <v>353</v>
      </c>
      <c r="AH146" s="103"/>
      <c r="AJ146" s="83"/>
      <c r="AK146" s="79"/>
      <c r="AL146" s="84"/>
    </row>
    <row r="147" spans="9:39" x14ac:dyDescent="0.35">
      <c r="R147" s="238"/>
      <c r="S147" s="238"/>
      <c r="T147" s="238"/>
      <c r="U147" s="238"/>
      <c r="V147" s="19">
        <v>1</v>
      </c>
      <c r="W147" s="22">
        <v>41</v>
      </c>
      <c r="X147" s="238"/>
      <c r="Y147" s="238"/>
      <c r="Z147" s="23"/>
      <c r="AA147" t="s">
        <v>340</v>
      </c>
      <c r="AB147" s="6">
        <f>AB96+5</f>
        <v>1113</v>
      </c>
      <c r="AC147" s="6" t="s">
        <v>333</v>
      </c>
      <c r="AD147" s="238"/>
      <c r="AF147" s="93"/>
      <c r="AG147" s="272"/>
      <c r="AH147" s="94"/>
      <c r="AJ147" s="83"/>
      <c r="AK147" s="79"/>
      <c r="AL147" s="84"/>
    </row>
    <row r="148" spans="9:39" x14ac:dyDescent="0.35">
      <c r="R148" s="238"/>
      <c r="S148" s="238"/>
      <c r="T148" s="238"/>
      <c r="U148" s="238"/>
      <c r="V148" s="19">
        <v>2</v>
      </c>
      <c r="W148" s="22">
        <v>42</v>
      </c>
      <c r="X148" s="238"/>
      <c r="Y148" s="238"/>
      <c r="Z148" s="23"/>
      <c r="AA148" t="s">
        <v>340</v>
      </c>
      <c r="AB148" s="6">
        <f>AB96+5</f>
        <v>1113</v>
      </c>
      <c r="AC148" s="6" t="s">
        <v>334</v>
      </c>
      <c r="AD148" s="238"/>
      <c r="AF148" s="93"/>
      <c r="AG148" s="272"/>
      <c r="AH148" s="94"/>
      <c r="AJ148" s="83"/>
      <c r="AK148" s="79"/>
      <c r="AL148" s="84"/>
    </row>
    <row r="149" spans="9:39" x14ac:dyDescent="0.35">
      <c r="R149" s="238"/>
      <c r="S149" s="238"/>
      <c r="T149" s="238"/>
      <c r="U149" s="238"/>
      <c r="V149" s="19">
        <v>3</v>
      </c>
      <c r="W149" s="22">
        <v>43</v>
      </c>
      <c r="X149" s="238"/>
      <c r="Y149" s="238"/>
      <c r="Z149" s="23"/>
      <c r="AA149" t="s">
        <v>340</v>
      </c>
      <c r="AB149" s="6">
        <f>AB96+5</f>
        <v>1113</v>
      </c>
      <c r="AC149" s="6" t="s">
        <v>335</v>
      </c>
      <c r="AD149" s="238"/>
      <c r="AF149" s="93"/>
      <c r="AG149" s="272"/>
      <c r="AH149" s="94"/>
      <c r="AJ149" s="83"/>
      <c r="AK149" s="79"/>
      <c r="AL149" s="84"/>
    </row>
    <row r="150" spans="9:39" x14ac:dyDescent="0.35">
      <c r="R150" s="238"/>
      <c r="S150" s="238"/>
      <c r="T150" s="238"/>
      <c r="U150" s="238"/>
      <c r="V150" s="19">
        <v>4</v>
      </c>
      <c r="W150" s="22">
        <v>44</v>
      </c>
      <c r="X150" s="238"/>
      <c r="Y150" s="238"/>
      <c r="Z150" s="23"/>
      <c r="AA150" t="s">
        <v>340</v>
      </c>
      <c r="AB150" s="6">
        <f>AB96+5</f>
        <v>1113</v>
      </c>
      <c r="AC150" s="6" t="s">
        <v>336</v>
      </c>
      <c r="AD150" s="238"/>
      <c r="AF150" s="95" t="s">
        <v>354</v>
      </c>
      <c r="AG150" s="89">
        <f>AB146</f>
        <v>1113</v>
      </c>
      <c r="AH150" s="96" t="s">
        <v>344</v>
      </c>
      <c r="AJ150" s="83"/>
      <c r="AK150" s="79"/>
      <c r="AL150" s="84"/>
    </row>
    <row r="151" spans="9:39" x14ac:dyDescent="0.35">
      <c r="R151" s="238"/>
      <c r="S151" s="238"/>
      <c r="T151" s="238"/>
      <c r="U151" s="238"/>
      <c r="V151" s="19">
        <v>5</v>
      </c>
      <c r="W151" s="22">
        <v>45</v>
      </c>
      <c r="X151" s="238"/>
      <c r="Y151" s="238"/>
      <c r="Z151" s="23"/>
      <c r="AA151" t="s">
        <v>340</v>
      </c>
      <c r="AB151" s="6">
        <f>AB96+5</f>
        <v>1113</v>
      </c>
      <c r="AC151" s="6" t="s">
        <v>337</v>
      </c>
      <c r="AD151" s="238"/>
      <c r="AF151" s="93"/>
      <c r="AG151" s="90"/>
      <c r="AH151" s="94"/>
      <c r="AJ151" s="83"/>
      <c r="AK151" s="79"/>
      <c r="AL151" s="84"/>
    </row>
    <row r="152" spans="9:39" x14ac:dyDescent="0.35">
      <c r="R152" s="238"/>
      <c r="S152" s="238"/>
      <c r="T152" s="238"/>
      <c r="U152" s="238"/>
      <c r="V152" s="19">
        <v>6</v>
      </c>
      <c r="W152" s="22">
        <v>46</v>
      </c>
      <c r="X152" s="238"/>
      <c r="Y152" s="238"/>
      <c r="Z152" s="23"/>
      <c r="AA152" t="s">
        <v>340</v>
      </c>
      <c r="AB152" s="6">
        <f>AB96+5</f>
        <v>1113</v>
      </c>
      <c r="AC152" s="6" t="s">
        <v>338</v>
      </c>
      <c r="AD152" s="238"/>
      <c r="AF152" s="93"/>
      <c r="AG152" s="90"/>
      <c r="AH152" s="94"/>
      <c r="AJ152" s="83"/>
      <c r="AK152" s="79"/>
      <c r="AL152" s="84"/>
    </row>
    <row r="153" spans="9:39" x14ac:dyDescent="0.35">
      <c r="R153" s="238"/>
      <c r="S153" s="238"/>
      <c r="T153" s="238"/>
      <c r="U153" s="238"/>
      <c r="V153" s="19">
        <v>7</v>
      </c>
      <c r="W153" s="22">
        <v>47</v>
      </c>
      <c r="X153" s="238"/>
      <c r="Y153" s="238"/>
      <c r="Z153" s="23"/>
      <c r="AA153" t="s">
        <v>340</v>
      </c>
      <c r="AB153" s="6">
        <f>AB96+5</f>
        <v>1113</v>
      </c>
      <c r="AC153" s="6" t="s">
        <v>339</v>
      </c>
      <c r="AD153" s="238"/>
      <c r="AF153" s="97"/>
      <c r="AG153" s="98"/>
      <c r="AH153" s="99"/>
      <c r="AJ153" s="85"/>
      <c r="AK153" s="86"/>
      <c r="AL153" s="87"/>
    </row>
    <row r="154" spans="9:39" x14ac:dyDescent="0.35"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  <c r="AA154" s="9"/>
      <c r="AB154" s="9"/>
      <c r="AC154" s="9"/>
      <c r="AD154" s="9"/>
      <c r="AE154" s="9"/>
      <c r="AF154" s="9"/>
      <c r="AG154" s="9"/>
      <c r="AH154" s="9"/>
      <c r="AI154" s="9"/>
      <c r="AJ154" s="9"/>
      <c r="AK154" s="9"/>
      <c r="AL154" s="9"/>
      <c r="AM154" s="9"/>
    </row>
    <row r="155" spans="9:39" x14ac:dyDescent="0.35"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  <c r="AA155" s="9"/>
      <c r="AB155" s="9"/>
      <c r="AC155" s="9"/>
      <c r="AD155" s="9"/>
      <c r="AE155" s="9"/>
      <c r="AF155" s="9"/>
      <c r="AG155" s="9"/>
      <c r="AH155" s="9"/>
      <c r="AI155" s="9"/>
      <c r="AJ155" s="9"/>
      <c r="AK155" s="9"/>
      <c r="AL155" s="9"/>
      <c r="AM155" s="9"/>
    </row>
    <row r="156" spans="9:39" ht="15" customHeight="1" x14ac:dyDescent="0.35">
      <c r="R156" s="238" t="s">
        <v>180</v>
      </c>
      <c r="S156" s="238"/>
      <c r="T156" s="238"/>
      <c r="U156" s="238"/>
      <c r="V156" s="19">
        <v>0</v>
      </c>
      <c r="W156" s="22">
        <v>48</v>
      </c>
      <c r="X156" s="238" t="s">
        <v>167</v>
      </c>
      <c r="Y156" s="238"/>
      <c r="Z156" s="23"/>
      <c r="AA156" t="s">
        <v>340</v>
      </c>
      <c r="AB156" s="6">
        <f>AB96+6</f>
        <v>1114</v>
      </c>
      <c r="AC156" s="6" t="s">
        <v>332</v>
      </c>
      <c r="AD156" s="238" t="s">
        <v>159</v>
      </c>
      <c r="AF156" s="91"/>
      <c r="AG156" s="271" t="s">
        <v>353</v>
      </c>
      <c r="AH156" s="92"/>
      <c r="AJ156" s="81"/>
      <c r="AK156" s="269" t="s">
        <v>347</v>
      </c>
      <c r="AL156" s="82"/>
    </row>
    <row r="157" spans="9:39" x14ac:dyDescent="0.35">
      <c r="R157" s="238"/>
      <c r="S157" s="238"/>
      <c r="T157" s="238"/>
      <c r="U157" s="238"/>
      <c r="V157" s="19">
        <v>1</v>
      </c>
      <c r="W157" s="22">
        <v>49</v>
      </c>
      <c r="X157" s="238"/>
      <c r="Y157" s="238"/>
      <c r="Z157" s="23"/>
      <c r="AA157" t="s">
        <v>340</v>
      </c>
      <c r="AB157" s="6">
        <f>AB96+6</f>
        <v>1114</v>
      </c>
      <c r="AC157" s="6" t="s">
        <v>333</v>
      </c>
      <c r="AD157" s="238"/>
      <c r="AF157" s="93"/>
      <c r="AG157" s="272"/>
      <c r="AH157" s="94"/>
      <c r="AJ157" s="83"/>
      <c r="AK157" s="270"/>
      <c r="AL157" s="84"/>
    </row>
    <row r="158" spans="9:39" x14ac:dyDescent="0.35">
      <c r="R158" s="238"/>
      <c r="S158" s="238"/>
      <c r="T158" s="238"/>
      <c r="U158" s="238"/>
      <c r="V158" s="19">
        <v>2</v>
      </c>
      <c r="W158" s="22">
        <v>50</v>
      </c>
      <c r="X158" s="238"/>
      <c r="Y158" s="238"/>
      <c r="Z158" s="23"/>
      <c r="AA158" t="s">
        <v>340</v>
      </c>
      <c r="AB158" s="6">
        <f>AB96+6</f>
        <v>1114</v>
      </c>
      <c r="AC158" s="6" t="s">
        <v>334</v>
      </c>
      <c r="AD158" s="238"/>
      <c r="AF158" s="93"/>
      <c r="AG158" s="272"/>
      <c r="AH158" s="94"/>
      <c r="AJ158" s="83"/>
      <c r="AK158" s="270"/>
      <c r="AL158" s="84"/>
    </row>
    <row r="159" spans="9:39" x14ac:dyDescent="0.35">
      <c r="R159" s="238"/>
      <c r="S159" s="238"/>
      <c r="T159" s="238"/>
      <c r="U159" s="238"/>
      <c r="V159" s="19">
        <v>3</v>
      </c>
      <c r="W159" s="22">
        <v>51</v>
      </c>
      <c r="X159" s="238"/>
      <c r="Y159" s="238"/>
      <c r="Z159" s="23"/>
      <c r="AA159" t="s">
        <v>340</v>
      </c>
      <c r="AB159" s="6">
        <f>AB96+6</f>
        <v>1114</v>
      </c>
      <c r="AC159" s="6" t="s">
        <v>335</v>
      </c>
      <c r="AD159" s="238"/>
      <c r="AF159" s="93"/>
      <c r="AG159" s="272"/>
      <c r="AH159" s="94"/>
      <c r="AJ159" s="83"/>
      <c r="AK159" s="270"/>
      <c r="AL159" s="84"/>
    </row>
    <row r="160" spans="9:39" x14ac:dyDescent="0.35">
      <c r="R160" s="238"/>
      <c r="S160" s="238"/>
      <c r="T160" s="238"/>
      <c r="U160" s="238"/>
      <c r="V160" s="19">
        <v>4</v>
      </c>
      <c r="W160" s="22">
        <v>52</v>
      </c>
      <c r="X160" s="238"/>
      <c r="Y160" s="238"/>
      <c r="Z160" s="23"/>
      <c r="AA160" t="s">
        <v>340</v>
      </c>
      <c r="AB160" s="6">
        <f>AB96+6</f>
        <v>1114</v>
      </c>
      <c r="AC160" s="6" t="s">
        <v>336</v>
      </c>
      <c r="AD160" s="238"/>
      <c r="AF160" s="95" t="s">
        <v>354</v>
      </c>
      <c r="AG160" s="89">
        <f>AB156</f>
        <v>1114</v>
      </c>
      <c r="AH160" s="96" t="s">
        <v>344</v>
      </c>
      <c r="AJ160" s="83"/>
      <c r="AK160" s="270"/>
      <c r="AL160" s="84"/>
    </row>
    <row r="161" spans="9:39" x14ac:dyDescent="0.35">
      <c r="R161" s="238"/>
      <c r="S161" s="238"/>
      <c r="T161" s="238"/>
      <c r="U161" s="238"/>
      <c r="V161" s="19">
        <v>5</v>
      </c>
      <c r="W161" s="22">
        <v>53</v>
      </c>
      <c r="X161" s="238"/>
      <c r="Y161" s="238"/>
      <c r="Z161" s="23"/>
      <c r="AA161" t="s">
        <v>340</v>
      </c>
      <c r="AB161" s="6">
        <f>AB96+6</f>
        <v>1114</v>
      </c>
      <c r="AC161" s="6" t="s">
        <v>337</v>
      </c>
      <c r="AD161" s="238"/>
      <c r="AF161" s="93"/>
      <c r="AG161" s="90"/>
      <c r="AH161" s="94"/>
      <c r="AJ161" s="83"/>
      <c r="AK161" s="270"/>
      <c r="AL161" s="84"/>
    </row>
    <row r="162" spans="9:39" x14ac:dyDescent="0.35">
      <c r="R162" s="238"/>
      <c r="S162" s="238"/>
      <c r="T162" s="238"/>
      <c r="U162" s="238"/>
      <c r="V162" s="19">
        <v>6</v>
      </c>
      <c r="W162" s="22">
        <v>54</v>
      </c>
      <c r="X162" s="238"/>
      <c r="Y162" s="238"/>
      <c r="Z162" s="23"/>
      <c r="AA162" t="s">
        <v>340</v>
      </c>
      <c r="AB162" s="6">
        <f>AB96+6</f>
        <v>1114</v>
      </c>
      <c r="AC162" s="6" t="s">
        <v>338</v>
      </c>
      <c r="AD162" s="238"/>
      <c r="AF162" s="93"/>
      <c r="AG162" s="90"/>
      <c r="AH162" s="94"/>
      <c r="AJ162" s="83"/>
      <c r="AK162" s="270"/>
      <c r="AL162" s="84"/>
    </row>
    <row r="163" spans="9:39" x14ac:dyDescent="0.35">
      <c r="R163" s="238"/>
      <c r="S163" s="238"/>
      <c r="T163" s="238"/>
      <c r="U163" s="238"/>
      <c r="V163" s="19">
        <v>7</v>
      </c>
      <c r="W163" s="22">
        <v>55</v>
      </c>
      <c r="X163" s="238"/>
      <c r="Y163" s="238"/>
      <c r="Z163" s="23"/>
      <c r="AA163" t="s">
        <v>340</v>
      </c>
      <c r="AB163" s="6">
        <f>AB96+6</f>
        <v>1114</v>
      </c>
      <c r="AC163" s="6" t="s">
        <v>339</v>
      </c>
      <c r="AD163" s="238"/>
      <c r="AF163" s="97"/>
      <c r="AG163" s="98"/>
      <c r="AH163" s="99"/>
      <c r="AJ163" s="83"/>
      <c r="AK163" s="270"/>
      <c r="AL163" s="84"/>
    </row>
    <row r="164" spans="9:39" x14ac:dyDescent="0.35">
      <c r="R164" s="238"/>
      <c r="S164" s="238"/>
      <c r="T164" s="238"/>
      <c r="U164" s="238"/>
      <c r="X164" s="238"/>
      <c r="Y164" s="238"/>
      <c r="Z164" s="23"/>
      <c r="AD164" s="238"/>
      <c r="AJ164" s="77" t="s">
        <v>343</v>
      </c>
      <c r="AK164" s="80">
        <f>AB156</f>
        <v>1114</v>
      </c>
      <c r="AL164" s="78" t="s">
        <v>344</v>
      </c>
    </row>
    <row r="165" spans="9:39" ht="15" customHeight="1" x14ac:dyDescent="0.35">
      <c r="R165" s="238"/>
      <c r="S165" s="238"/>
      <c r="T165" s="238"/>
      <c r="U165" s="238"/>
      <c r="V165" s="19">
        <v>0</v>
      </c>
      <c r="W165" s="22">
        <v>56</v>
      </c>
      <c r="X165" s="238"/>
      <c r="Y165" s="238"/>
      <c r="Z165" s="23"/>
      <c r="AA165" t="s">
        <v>340</v>
      </c>
      <c r="AB165" s="6">
        <f>AB96+7</f>
        <v>1115</v>
      </c>
      <c r="AC165" s="6" t="s">
        <v>332</v>
      </c>
      <c r="AD165" s="238"/>
      <c r="AF165" s="91"/>
      <c r="AG165" s="271" t="s">
        <v>353</v>
      </c>
      <c r="AH165" s="92"/>
      <c r="AJ165" s="83"/>
      <c r="AK165" s="79"/>
      <c r="AL165" s="84"/>
    </row>
    <row r="166" spans="9:39" x14ac:dyDescent="0.35">
      <c r="R166" s="238"/>
      <c r="S166" s="238"/>
      <c r="T166" s="238"/>
      <c r="U166" s="238"/>
      <c r="V166" s="19">
        <v>1</v>
      </c>
      <c r="W166" s="22">
        <v>57</v>
      </c>
      <c r="X166" s="238"/>
      <c r="Y166" s="238"/>
      <c r="Z166" s="23"/>
      <c r="AA166" t="s">
        <v>340</v>
      </c>
      <c r="AB166" s="6">
        <f>AB96+7</f>
        <v>1115</v>
      </c>
      <c r="AC166" s="6" t="s">
        <v>333</v>
      </c>
      <c r="AD166" s="238"/>
      <c r="AF166" s="93"/>
      <c r="AG166" s="272"/>
      <c r="AH166" s="94"/>
      <c r="AJ166" s="83"/>
      <c r="AK166" s="79"/>
      <c r="AL166" s="84"/>
    </row>
    <row r="167" spans="9:39" x14ac:dyDescent="0.35">
      <c r="R167" s="238"/>
      <c r="S167" s="238"/>
      <c r="T167" s="238"/>
      <c r="U167" s="238"/>
      <c r="V167" s="19">
        <v>2</v>
      </c>
      <c r="W167" s="22">
        <v>58</v>
      </c>
      <c r="X167" s="238"/>
      <c r="Y167" s="238"/>
      <c r="Z167" s="23"/>
      <c r="AA167" t="s">
        <v>340</v>
      </c>
      <c r="AB167" s="6">
        <f>AB96+7</f>
        <v>1115</v>
      </c>
      <c r="AC167" s="6" t="s">
        <v>334</v>
      </c>
      <c r="AD167" s="238"/>
      <c r="AF167" s="93"/>
      <c r="AG167" s="272"/>
      <c r="AH167" s="94"/>
      <c r="AJ167" s="83"/>
      <c r="AK167" s="79"/>
      <c r="AL167" s="84"/>
    </row>
    <row r="168" spans="9:39" x14ac:dyDescent="0.35">
      <c r="R168" s="238"/>
      <c r="S168" s="238"/>
      <c r="T168" s="238"/>
      <c r="U168" s="238"/>
      <c r="V168" s="19">
        <v>3</v>
      </c>
      <c r="W168" s="22">
        <v>59</v>
      </c>
      <c r="X168" s="238"/>
      <c r="Y168" s="238"/>
      <c r="Z168" s="23"/>
      <c r="AA168" t="s">
        <v>340</v>
      </c>
      <c r="AB168" s="6">
        <f>AB96+7</f>
        <v>1115</v>
      </c>
      <c r="AC168" s="6" t="s">
        <v>335</v>
      </c>
      <c r="AD168" s="238"/>
      <c r="AF168" s="93"/>
      <c r="AG168" s="272"/>
      <c r="AH168" s="94"/>
      <c r="AJ168" s="83"/>
      <c r="AK168" s="79"/>
      <c r="AL168" s="84"/>
    </row>
    <row r="169" spans="9:39" x14ac:dyDescent="0.35">
      <c r="R169" s="238"/>
      <c r="S169" s="238"/>
      <c r="T169" s="238"/>
      <c r="U169" s="238"/>
      <c r="V169" s="19">
        <v>4</v>
      </c>
      <c r="W169" s="22">
        <v>60</v>
      </c>
      <c r="X169" s="238"/>
      <c r="Y169" s="238"/>
      <c r="Z169" s="23"/>
      <c r="AA169" t="s">
        <v>340</v>
      </c>
      <c r="AB169" s="6">
        <f>AB96+7</f>
        <v>1115</v>
      </c>
      <c r="AC169" s="6" t="s">
        <v>336</v>
      </c>
      <c r="AD169" s="238"/>
      <c r="AF169" s="95" t="s">
        <v>354</v>
      </c>
      <c r="AG169" s="89">
        <f>AB165</f>
        <v>1115</v>
      </c>
      <c r="AH169" s="96" t="s">
        <v>344</v>
      </c>
      <c r="AJ169" s="83"/>
      <c r="AK169" s="79"/>
      <c r="AL169" s="84"/>
    </row>
    <row r="170" spans="9:39" x14ac:dyDescent="0.35">
      <c r="R170" s="238"/>
      <c r="S170" s="238"/>
      <c r="T170" s="238"/>
      <c r="U170" s="238"/>
      <c r="V170" s="19">
        <v>5</v>
      </c>
      <c r="W170" s="22">
        <v>61</v>
      </c>
      <c r="X170" s="238"/>
      <c r="Y170" s="238"/>
      <c r="Z170" s="23"/>
      <c r="AA170" t="s">
        <v>340</v>
      </c>
      <c r="AB170" s="6">
        <f>AB96+7</f>
        <v>1115</v>
      </c>
      <c r="AC170" s="6" t="s">
        <v>337</v>
      </c>
      <c r="AD170" s="238"/>
      <c r="AF170" s="93"/>
      <c r="AG170" s="90"/>
      <c r="AH170" s="94"/>
      <c r="AJ170" s="83"/>
      <c r="AK170" s="79"/>
      <c r="AL170" s="84"/>
    </row>
    <row r="171" spans="9:39" x14ac:dyDescent="0.35">
      <c r="R171" s="238"/>
      <c r="S171" s="238"/>
      <c r="T171" s="238"/>
      <c r="U171" s="238"/>
      <c r="V171" s="19">
        <v>6</v>
      </c>
      <c r="W171" s="22">
        <v>62</v>
      </c>
      <c r="X171" s="238"/>
      <c r="Y171" s="238"/>
      <c r="Z171" s="23"/>
      <c r="AA171" t="s">
        <v>340</v>
      </c>
      <c r="AB171" s="6">
        <f>AB96+7</f>
        <v>1115</v>
      </c>
      <c r="AC171" s="6" t="s">
        <v>338</v>
      </c>
      <c r="AD171" s="238"/>
      <c r="AF171" s="93"/>
      <c r="AG171" s="90"/>
      <c r="AH171" s="94"/>
      <c r="AJ171" s="83"/>
      <c r="AK171" s="79"/>
      <c r="AL171" s="84"/>
    </row>
    <row r="172" spans="9:39" x14ac:dyDescent="0.35">
      <c r="R172" s="238"/>
      <c r="S172" s="238"/>
      <c r="T172" s="238"/>
      <c r="U172" s="238"/>
      <c r="V172" s="19">
        <v>7</v>
      </c>
      <c r="W172" s="22">
        <v>63</v>
      </c>
      <c r="X172" s="238"/>
      <c r="Y172" s="238"/>
      <c r="Z172" s="23"/>
      <c r="AA172" t="s">
        <v>340</v>
      </c>
      <c r="AB172" s="6">
        <f>AB96+7</f>
        <v>1115</v>
      </c>
      <c r="AC172" s="6" t="s">
        <v>339</v>
      </c>
      <c r="AD172" s="238"/>
      <c r="AF172" s="97"/>
      <c r="AG172" s="98"/>
      <c r="AH172" s="99"/>
      <c r="AJ172" s="85"/>
      <c r="AK172" s="86"/>
      <c r="AL172" s="87"/>
    </row>
    <row r="173" spans="9:39" x14ac:dyDescent="0.35"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  <c r="AA173" s="9"/>
      <c r="AB173" s="9"/>
      <c r="AC173" s="9"/>
      <c r="AD173" s="9"/>
      <c r="AE173" s="9"/>
      <c r="AF173" s="9"/>
      <c r="AG173" s="9"/>
      <c r="AH173" s="9"/>
      <c r="AI173" s="9"/>
      <c r="AJ173" s="9"/>
      <c r="AK173" s="9"/>
      <c r="AL173" s="9"/>
      <c r="AM173" s="9"/>
    </row>
    <row r="174" spans="9:39" x14ac:dyDescent="0.35"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  <c r="AA174" s="9"/>
      <c r="AB174" s="9"/>
      <c r="AC174" s="9"/>
      <c r="AD174" s="9"/>
      <c r="AE174" s="9"/>
      <c r="AF174" s="9"/>
      <c r="AG174" s="9"/>
      <c r="AH174" s="9"/>
      <c r="AI174" s="9"/>
      <c r="AJ174" s="9"/>
      <c r="AK174" s="9"/>
      <c r="AL174" s="9"/>
      <c r="AM174" s="9"/>
    </row>
    <row r="175" spans="9:39" ht="15" customHeight="1" x14ac:dyDescent="0.35">
      <c r="R175" s="238" t="s">
        <v>181</v>
      </c>
      <c r="S175" s="238"/>
      <c r="T175" s="238"/>
      <c r="U175" s="238"/>
      <c r="V175" s="19">
        <v>0</v>
      </c>
      <c r="W175" s="22">
        <v>64</v>
      </c>
      <c r="X175" s="238" t="s">
        <v>168</v>
      </c>
      <c r="Y175" s="238"/>
      <c r="Z175" s="23"/>
      <c r="AA175" t="s">
        <v>340</v>
      </c>
      <c r="AB175" s="6">
        <f>AB96+8</f>
        <v>1116</v>
      </c>
      <c r="AC175" s="6" t="s">
        <v>332</v>
      </c>
      <c r="AD175" s="238" t="s">
        <v>159</v>
      </c>
      <c r="AF175" s="91"/>
      <c r="AG175" s="271" t="s">
        <v>353</v>
      </c>
      <c r="AH175" s="92"/>
      <c r="AJ175" s="81"/>
      <c r="AK175" s="269" t="s">
        <v>360</v>
      </c>
      <c r="AL175" s="82"/>
    </row>
    <row r="176" spans="9:39" x14ac:dyDescent="0.35">
      <c r="R176" s="238"/>
      <c r="S176" s="238"/>
      <c r="T176" s="238"/>
      <c r="U176" s="238"/>
      <c r="V176" s="19">
        <v>1</v>
      </c>
      <c r="W176" s="22">
        <v>65</v>
      </c>
      <c r="X176" s="238"/>
      <c r="Y176" s="238"/>
      <c r="Z176" s="23"/>
      <c r="AA176" t="s">
        <v>340</v>
      </c>
      <c r="AB176" s="6">
        <f>AB96+8</f>
        <v>1116</v>
      </c>
      <c r="AC176" s="6" t="s">
        <v>333</v>
      </c>
      <c r="AD176" s="238"/>
      <c r="AF176" s="93"/>
      <c r="AG176" s="272"/>
      <c r="AH176" s="94"/>
      <c r="AJ176" s="83"/>
      <c r="AK176" s="270"/>
      <c r="AL176" s="84"/>
    </row>
    <row r="177" spans="9:39" x14ac:dyDescent="0.35">
      <c r="R177" s="238"/>
      <c r="S177" s="238"/>
      <c r="T177" s="238"/>
      <c r="U177" s="238"/>
      <c r="V177" s="19">
        <v>2</v>
      </c>
      <c r="W177" s="22">
        <v>66</v>
      </c>
      <c r="X177" s="238"/>
      <c r="Y177" s="238"/>
      <c r="Z177" s="23"/>
      <c r="AA177" t="s">
        <v>340</v>
      </c>
      <c r="AB177" s="6">
        <f>AB96+8</f>
        <v>1116</v>
      </c>
      <c r="AC177" s="6" t="s">
        <v>334</v>
      </c>
      <c r="AD177" s="238"/>
      <c r="AF177" s="93"/>
      <c r="AG177" s="272"/>
      <c r="AH177" s="94"/>
      <c r="AJ177" s="83"/>
      <c r="AK177" s="270"/>
      <c r="AL177" s="84"/>
    </row>
    <row r="178" spans="9:39" x14ac:dyDescent="0.35">
      <c r="R178" s="238"/>
      <c r="S178" s="238"/>
      <c r="T178" s="238"/>
      <c r="U178" s="238"/>
      <c r="V178" s="19">
        <v>3</v>
      </c>
      <c r="W178" s="22">
        <v>67</v>
      </c>
      <c r="X178" s="238"/>
      <c r="Y178" s="238"/>
      <c r="Z178" s="23"/>
      <c r="AA178" t="s">
        <v>340</v>
      </c>
      <c r="AB178" s="6">
        <f>AB96+8</f>
        <v>1116</v>
      </c>
      <c r="AC178" s="6" t="s">
        <v>335</v>
      </c>
      <c r="AD178" s="238"/>
      <c r="AF178" s="93"/>
      <c r="AG178" s="272"/>
      <c r="AH178" s="94"/>
      <c r="AJ178" s="83"/>
      <c r="AK178" s="270"/>
      <c r="AL178" s="84"/>
    </row>
    <row r="179" spans="9:39" x14ac:dyDescent="0.35">
      <c r="R179" s="238"/>
      <c r="S179" s="238"/>
      <c r="T179" s="238"/>
      <c r="U179" s="238"/>
      <c r="V179" s="19">
        <v>4</v>
      </c>
      <c r="W179" s="22">
        <v>68</v>
      </c>
      <c r="X179" s="238"/>
      <c r="Y179" s="238"/>
      <c r="Z179" s="23"/>
      <c r="AA179" t="s">
        <v>340</v>
      </c>
      <c r="AB179" s="6">
        <f>AB96+8</f>
        <v>1116</v>
      </c>
      <c r="AC179" s="6" t="s">
        <v>336</v>
      </c>
      <c r="AD179" s="238"/>
      <c r="AF179" s="95" t="s">
        <v>354</v>
      </c>
      <c r="AG179" s="89">
        <f>AB175</f>
        <v>1116</v>
      </c>
      <c r="AH179" s="96" t="s">
        <v>344</v>
      </c>
      <c r="AJ179" s="83"/>
      <c r="AK179" s="270"/>
      <c r="AL179" s="84"/>
    </row>
    <row r="180" spans="9:39" x14ac:dyDescent="0.35">
      <c r="R180" s="238"/>
      <c r="S180" s="238"/>
      <c r="T180" s="238"/>
      <c r="U180" s="238"/>
      <c r="V180" s="19">
        <v>5</v>
      </c>
      <c r="W180" s="22">
        <v>69</v>
      </c>
      <c r="X180" s="238"/>
      <c r="Y180" s="238"/>
      <c r="Z180" s="23"/>
      <c r="AA180" t="s">
        <v>340</v>
      </c>
      <c r="AB180" s="6">
        <f>AB96+8</f>
        <v>1116</v>
      </c>
      <c r="AC180" s="6" t="s">
        <v>337</v>
      </c>
      <c r="AD180" s="238"/>
      <c r="AF180" s="93"/>
      <c r="AG180" s="90"/>
      <c r="AH180" s="94"/>
      <c r="AJ180" s="83"/>
      <c r="AK180" s="270"/>
      <c r="AL180" s="84"/>
    </row>
    <row r="181" spans="9:39" x14ac:dyDescent="0.35">
      <c r="R181" s="238"/>
      <c r="S181" s="238"/>
      <c r="T181" s="238"/>
      <c r="U181" s="238"/>
      <c r="V181" s="19">
        <v>6</v>
      </c>
      <c r="W181" s="22">
        <v>70</v>
      </c>
      <c r="X181" s="238"/>
      <c r="Y181" s="238"/>
      <c r="Z181" s="23"/>
      <c r="AA181" t="s">
        <v>340</v>
      </c>
      <c r="AB181" s="6">
        <f>AB96+8</f>
        <v>1116</v>
      </c>
      <c r="AC181" s="6" t="s">
        <v>338</v>
      </c>
      <c r="AD181" s="238"/>
      <c r="AF181" s="93"/>
      <c r="AG181" s="90"/>
      <c r="AH181" s="94"/>
      <c r="AJ181" s="83"/>
      <c r="AK181" s="270"/>
      <c r="AL181" s="84"/>
    </row>
    <row r="182" spans="9:39" x14ac:dyDescent="0.35">
      <c r="R182" s="238"/>
      <c r="S182" s="238"/>
      <c r="T182" s="238"/>
      <c r="U182" s="238"/>
      <c r="V182" s="19">
        <v>7</v>
      </c>
      <c r="W182" s="22">
        <v>71</v>
      </c>
      <c r="X182" s="238"/>
      <c r="Y182" s="238"/>
      <c r="Z182" s="23"/>
      <c r="AA182" t="s">
        <v>340</v>
      </c>
      <c r="AB182" s="6">
        <f>AB96+8</f>
        <v>1116</v>
      </c>
      <c r="AC182" s="6" t="s">
        <v>339</v>
      </c>
      <c r="AD182" s="238"/>
      <c r="AF182" s="97"/>
      <c r="AG182" s="98"/>
      <c r="AH182" s="99"/>
      <c r="AJ182" s="83"/>
      <c r="AK182" s="270"/>
      <c r="AL182" s="84"/>
    </row>
    <row r="183" spans="9:39" x14ac:dyDescent="0.35">
      <c r="R183" s="238"/>
      <c r="S183" s="238"/>
      <c r="T183" s="238"/>
      <c r="U183" s="238"/>
      <c r="X183" s="238"/>
      <c r="Y183" s="238"/>
      <c r="Z183" s="23"/>
      <c r="AD183" s="238"/>
      <c r="AJ183" s="77" t="s">
        <v>343</v>
      </c>
      <c r="AK183" s="80">
        <f>AB175</f>
        <v>1116</v>
      </c>
      <c r="AL183" s="78" t="s">
        <v>344</v>
      </c>
    </row>
    <row r="184" spans="9:39" ht="15" customHeight="1" x14ac:dyDescent="0.35">
      <c r="R184" s="238"/>
      <c r="S184" s="238"/>
      <c r="T184" s="238"/>
      <c r="U184" s="238"/>
      <c r="V184" s="19">
        <v>0</v>
      </c>
      <c r="W184" s="22">
        <v>72</v>
      </c>
      <c r="X184" s="238"/>
      <c r="Y184" s="238"/>
      <c r="Z184" s="23"/>
      <c r="AA184" t="s">
        <v>340</v>
      </c>
      <c r="AB184" s="6">
        <f>AB96+9</f>
        <v>1117</v>
      </c>
      <c r="AC184" s="6" t="s">
        <v>332</v>
      </c>
      <c r="AD184" s="238"/>
      <c r="AF184" s="91"/>
      <c r="AG184" s="271" t="s">
        <v>353</v>
      </c>
      <c r="AH184" s="92"/>
      <c r="AJ184" s="83"/>
      <c r="AK184" s="79"/>
      <c r="AL184" s="84"/>
    </row>
    <row r="185" spans="9:39" x14ac:dyDescent="0.35">
      <c r="R185" s="238"/>
      <c r="S185" s="238"/>
      <c r="T185" s="238"/>
      <c r="U185" s="238"/>
      <c r="V185" s="19">
        <v>1</v>
      </c>
      <c r="W185" s="22">
        <v>73</v>
      </c>
      <c r="X185" s="238"/>
      <c r="Y185" s="238"/>
      <c r="Z185" s="23"/>
      <c r="AA185" t="s">
        <v>340</v>
      </c>
      <c r="AB185" s="6">
        <f>AB96+9</f>
        <v>1117</v>
      </c>
      <c r="AC185" s="6" t="s">
        <v>333</v>
      </c>
      <c r="AD185" s="238"/>
      <c r="AF185" s="93"/>
      <c r="AG185" s="272"/>
      <c r="AH185" s="94"/>
      <c r="AJ185" s="83"/>
      <c r="AK185" s="79"/>
      <c r="AL185" s="84"/>
    </row>
    <row r="186" spans="9:39" x14ac:dyDescent="0.35">
      <c r="R186" s="238"/>
      <c r="S186" s="238"/>
      <c r="T186" s="238"/>
      <c r="U186" s="238"/>
      <c r="V186" s="19">
        <v>2</v>
      </c>
      <c r="W186" s="22">
        <v>74</v>
      </c>
      <c r="X186" s="238"/>
      <c r="Y186" s="238"/>
      <c r="Z186" s="23"/>
      <c r="AA186" t="s">
        <v>340</v>
      </c>
      <c r="AB186" s="6">
        <f>AB96+9</f>
        <v>1117</v>
      </c>
      <c r="AC186" s="6" t="s">
        <v>334</v>
      </c>
      <c r="AD186" s="238"/>
      <c r="AF186" s="93"/>
      <c r="AG186" s="272"/>
      <c r="AH186" s="94"/>
      <c r="AJ186" s="83"/>
      <c r="AK186" s="79"/>
      <c r="AL186" s="84"/>
    </row>
    <row r="187" spans="9:39" x14ac:dyDescent="0.35">
      <c r="R187" s="238"/>
      <c r="S187" s="238"/>
      <c r="T187" s="238"/>
      <c r="U187" s="238"/>
      <c r="V187" s="19">
        <v>3</v>
      </c>
      <c r="W187" s="22">
        <v>75</v>
      </c>
      <c r="X187" s="238"/>
      <c r="Y187" s="238"/>
      <c r="Z187" s="23"/>
      <c r="AA187" t="s">
        <v>340</v>
      </c>
      <c r="AB187" s="6">
        <f>AB96+9</f>
        <v>1117</v>
      </c>
      <c r="AC187" s="6" t="s">
        <v>335</v>
      </c>
      <c r="AD187" s="238"/>
      <c r="AF187" s="93"/>
      <c r="AG187" s="272"/>
      <c r="AH187" s="94"/>
      <c r="AJ187" s="83"/>
      <c r="AK187" s="79"/>
      <c r="AL187" s="84"/>
    </row>
    <row r="188" spans="9:39" x14ac:dyDescent="0.35">
      <c r="R188" s="238"/>
      <c r="S188" s="238"/>
      <c r="T188" s="238"/>
      <c r="U188" s="238"/>
      <c r="V188" s="19">
        <v>4</v>
      </c>
      <c r="W188" s="22">
        <v>76</v>
      </c>
      <c r="X188" s="238"/>
      <c r="Y188" s="238"/>
      <c r="Z188" s="23"/>
      <c r="AA188" t="s">
        <v>340</v>
      </c>
      <c r="AB188" s="6">
        <f>AB96+9</f>
        <v>1117</v>
      </c>
      <c r="AC188" s="6" t="s">
        <v>336</v>
      </c>
      <c r="AD188" s="238"/>
      <c r="AF188" s="95" t="s">
        <v>354</v>
      </c>
      <c r="AG188" s="89">
        <f>AB184</f>
        <v>1117</v>
      </c>
      <c r="AH188" s="96" t="s">
        <v>344</v>
      </c>
      <c r="AJ188" s="83"/>
      <c r="AK188" s="79"/>
      <c r="AL188" s="84"/>
    </row>
    <row r="189" spans="9:39" x14ac:dyDescent="0.35">
      <c r="R189" s="238"/>
      <c r="S189" s="238"/>
      <c r="T189" s="238"/>
      <c r="U189" s="238"/>
      <c r="V189" s="19">
        <v>5</v>
      </c>
      <c r="W189" s="22">
        <v>77</v>
      </c>
      <c r="X189" s="238"/>
      <c r="Y189" s="238"/>
      <c r="Z189" s="23"/>
      <c r="AA189" t="s">
        <v>340</v>
      </c>
      <c r="AB189" s="6">
        <f>AB96+9</f>
        <v>1117</v>
      </c>
      <c r="AC189" s="6" t="s">
        <v>337</v>
      </c>
      <c r="AD189" s="238"/>
      <c r="AF189" s="93"/>
      <c r="AG189" s="90"/>
      <c r="AH189" s="94"/>
      <c r="AJ189" s="83"/>
      <c r="AK189" s="79"/>
      <c r="AL189" s="84"/>
    </row>
    <row r="190" spans="9:39" x14ac:dyDescent="0.35">
      <c r="R190" s="238"/>
      <c r="S190" s="238"/>
      <c r="T190" s="238"/>
      <c r="U190" s="238"/>
      <c r="V190" s="19">
        <v>6</v>
      </c>
      <c r="W190" s="22">
        <v>78</v>
      </c>
      <c r="X190" s="238"/>
      <c r="Y190" s="238"/>
      <c r="Z190" s="23"/>
      <c r="AA190" t="s">
        <v>340</v>
      </c>
      <c r="AB190" s="6">
        <f>AB96+9</f>
        <v>1117</v>
      </c>
      <c r="AC190" s="6" t="s">
        <v>338</v>
      </c>
      <c r="AD190" s="238"/>
      <c r="AF190" s="93"/>
      <c r="AG190" s="90"/>
      <c r="AH190" s="94"/>
      <c r="AJ190" s="83"/>
      <c r="AK190" s="79"/>
      <c r="AL190" s="84"/>
    </row>
    <row r="191" spans="9:39" x14ac:dyDescent="0.35">
      <c r="R191" s="238"/>
      <c r="S191" s="238"/>
      <c r="T191" s="238"/>
      <c r="U191" s="238"/>
      <c r="V191" s="19">
        <v>7</v>
      </c>
      <c r="W191" s="22">
        <v>79</v>
      </c>
      <c r="X191" s="238"/>
      <c r="Y191" s="238"/>
      <c r="Z191" s="23"/>
      <c r="AA191" t="s">
        <v>340</v>
      </c>
      <c r="AB191" s="6">
        <f>AB96+9</f>
        <v>1117</v>
      </c>
      <c r="AC191" s="6" t="s">
        <v>339</v>
      </c>
      <c r="AD191" s="238"/>
      <c r="AF191" s="97"/>
      <c r="AG191" s="98"/>
      <c r="AH191" s="99"/>
      <c r="AJ191" s="85"/>
      <c r="AK191" s="86"/>
      <c r="AL191" s="87"/>
    </row>
    <row r="192" spans="9:39" x14ac:dyDescent="0.35"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  <c r="AA192" s="9"/>
      <c r="AB192" s="9"/>
      <c r="AC192" s="9"/>
      <c r="AD192" s="9"/>
      <c r="AE192" s="9"/>
      <c r="AF192" s="9"/>
      <c r="AG192" s="9"/>
      <c r="AH192" s="9"/>
      <c r="AI192" s="9"/>
      <c r="AJ192" s="9"/>
      <c r="AK192" s="9"/>
      <c r="AL192" s="9"/>
      <c r="AM192" s="9"/>
    </row>
    <row r="193" spans="9:39" x14ac:dyDescent="0.35"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  <c r="AA193" s="9"/>
      <c r="AB193" s="9"/>
      <c r="AC193" s="9"/>
      <c r="AD193" s="9"/>
      <c r="AE193" s="9"/>
      <c r="AF193" s="9"/>
      <c r="AG193" s="9"/>
      <c r="AH193" s="9"/>
      <c r="AI193" s="9"/>
      <c r="AJ193" s="9"/>
      <c r="AK193" s="9"/>
      <c r="AL193" s="9"/>
      <c r="AM193" s="9"/>
    </row>
    <row r="194" spans="9:39" ht="15" customHeight="1" x14ac:dyDescent="0.35">
      <c r="R194" s="238" t="s">
        <v>182</v>
      </c>
      <c r="S194" s="238"/>
      <c r="T194" s="238"/>
      <c r="U194" s="238"/>
      <c r="V194" s="19">
        <v>0</v>
      </c>
      <c r="W194" s="22">
        <v>80</v>
      </c>
      <c r="X194" s="238" t="s">
        <v>169</v>
      </c>
      <c r="Y194" s="238"/>
      <c r="Z194" s="23"/>
      <c r="AA194" t="s">
        <v>340</v>
      </c>
      <c r="AB194" s="6">
        <f>AB96+10</f>
        <v>1118</v>
      </c>
      <c r="AC194" s="6" t="s">
        <v>332</v>
      </c>
      <c r="AD194" s="238" t="s">
        <v>159</v>
      </c>
      <c r="AF194" s="91"/>
      <c r="AG194" s="271" t="s">
        <v>353</v>
      </c>
      <c r="AH194" s="92"/>
      <c r="AJ194" s="81"/>
      <c r="AK194" s="269" t="s">
        <v>361</v>
      </c>
      <c r="AL194" s="82"/>
    </row>
    <row r="195" spans="9:39" x14ac:dyDescent="0.35">
      <c r="R195" s="238"/>
      <c r="S195" s="238"/>
      <c r="T195" s="238"/>
      <c r="U195" s="238"/>
      <c r="V195" s="19">
        <v>1</v>
      </c>
      <c r="W195" s="22">
        <v>81</v>
      </c>
      <c r="X195" s="238"/>
      <c r="Y195" s="238"/>
      <c r="Z195" s="23"/>
      <c r="AA195" t="s">
        <v>340</v>
      </c>
      <c r="AB195" s="6">
        <f>AB96+10</f>
        <v>1118</v>
      </c>
      <c r="AC195" s="6" t="s">
        <v>333</v>
      </c>
      <c r="AD195" s="238"/>
      <c r="AF195" s="93"/>
      <c r="AG195" s="272"/>
      <c r="AH195" s="94"/>
      <c r="AJ195" s="83"/>
      <c r="AK195" s="270"/>
      <c r="AL195" s="84"/>
    </row>
    <row r="196" spans="9:39" x14ac:dyDescent="0.35">
      <c r="R196" s="238"/>
      <c r="S196" s="238"/>
      <c r="T196" s="238"/>
      <c r="U196" s="238"/>
      <c r="V196" s="19">
        <v>2</v>
      </c>
      <c r="W196" s="22">
        <v>82</v>
      </c>
      <c r="X196" s="238"/>
      <c r="Y196" s="238"/>
      <c r="Z196" s="23"/>
      <c r="AA196" t="s">
        <v>340</v>
      </c>
      <c r="AB196" s="6">
        <f>AB96+10</f>
        <v>1118</v>
      </c>
      <c r="AC196" s="6" t="s">
        <v>334</v>
      </c>
      <c r="AD196" s="238"/>
      <c r="AF196" s="93"/>
      <c r="AG196" s="272"/>
      <c r="AH196" s="94"/>
      <c r="AJ196" s="83"/>
      <c r="AK196" s="270"/>
      <c r="AL196" s="84"/>
    </row>
    <row r="197" spans="9:39" x14ac:dyDescent="0.35">
      <c r="R197" s="238"/>
      <c r="S197" s="238"/>
      <c r="T197" s="238"/>
      <c r="U197" s="238"/>
      <c r="V197" s="19">
        <v>3</v>
      </c>
      <c r="W197" s="22">
        <v>83</v>
      </c>
      <c r="X197" s="238"/>
      <c r="Y197" s="238"/>
      <c r="Z197" s="23"/>
      <c r="AA197" t="s">
        <v>340</v>
      </c>
      <c r="AB197" s="6">
        <f>AB96+10</f>
        <v>1118</v>
      </c>
      <c r="AC197" s="6" t="s">
        <v>335</v>
      </c>
      <c r="AD197" s="238"/>
      <c r="AF197" s="93"/>
      <c r="AG197" s="272"/>
      <c r="AH197" s="94"/>
      <c r="AJ197" s="83"/>
      <c r="AK197" s="270"/>
      <c r="AL197" s="84"/>
    </row>
    <row r="198" spans="9:39" x14ac:dyDescent="0.35">
      <c r="R198" s="238"/>
      <c r="S198" s="238"/>
      <c r="T198" s="238"/>
      <c r="U198" s="238"/>
      <c r="V198" s="19">
        <v>4</v>
      </c>
      <c r="W198" s="22">
        <v>84</v>
      </c>
      <c r="X198" s="238"/>
      <c r="Y198" s="238"/>
      <c r="Z198" s="23"/>
      <c r="AA198" t="s">
        <v>340</v>
      </c>
      <c r="AB198" s="6">
        <f>AB96+10</f>
        <v>1118</v>
      </c>
      <c r="AC198" s="6" t="s">
        <v>336</v>
      </c>
      <c r="AD198" s="238"/>
      <c r="AF198" s="95" t="s">
        <v>354</v>
      </c>
      <c r="AG198" s="88">
        <f>AB194</f>
        <v>1118</v>
      </c>
      <c r="AH198" s="96" t="s">
        <v>344</v>
      </c>
      <c r="AJ198" s="83"/>
      <c r="AK198" s="270"/>
      <c r="AL198" s="84"/>
    </row>
    <row r="199" spans="9:39" x14ac:dyDescent="0.35">
      <c r="R199" s="238"/>
      <c r="S199" s="238"/>
      <c r="T199" s="238"/>
      <c r="U199" s="238"/>
      <c r="V199" s="19">
        <v>5</v>
      </c>
      <c r="W199" s="22">
        <v>85</v>
      </c>
      <c r="X199" s="238"/>
      <c r="Y199" s="238"/>
      <c r="Z199" s="23"/>
      <c r="AA199" t="s">
        <v>340</v>
      </c>
      <c r="AB199" s="6">
        <f>AB96+10</f>
        <v>1118</v>
      </c>
      <c r="AC199" s="6" t="s">
        <v>337</v>
      </c>
      <c r="AD199" s="238"/>
      <c r="AF199" s="93"/>
      <c r="AG199" s="90"/>
      <c r="AH199" s="94"/>
      <c r="AJ199" s="83"/>
      <c r="AK199" s="270"/>
      <c r="AL199" s="84"/>
    </row>
    <row r="200" spans="9:39" x14ac:dyDescent="0.35">
      <c r="R200" s="238"/>
      <c r="S200" s="238"/>
      <c r="T200" s="238"/>
      <c r="U200" s="238"/>
      <c r="V200" s="19">
        <v>6</v>
      </c>
      <c r="W200" s="22">
        <v>86</v>
      </c>
      <c r="X200" s="238"/>
      <c r="Y200" s="238"/>
      <c r="Z200" s="23"/>
      <c r="AA200" t="s">
        <v>340</v>
      </c>
      <c r="AB200" s="6">
        <f>AB96+10</f>
        <v>1118</v>
      </c>
      <c r="AC200" s="6" t="s">
        <v>338</v>
      </c>
      <c r="AD200" s="238"/>
      <c r="AF200" s="93"/>
      <c r="AG200" s="90"/>
      <c r="AH200" s="94"/>
      <c r="AJ200" s="83"/>
      <c r="AK200" s="270"/>
      <c r="AL200" s="84"/>
    </row>
    <row r="201" spans="9:39" x14ac:dyDescent="0.35">
      <c r="R201" s="238"/>
      <c r="S201" s="238"/>
      <c r="T201" s="238"/>
      <c r="U201" s="238"/>
      <c r="V201" s="19">
        <v>7</v>
      </c>
      <c r="W201" s="22">
        <v>87</v>
      </c>
      <c r="X201" s="238"/>
      <c r="Y201" s="238"/>
      <c r="Z201" s="23"/>
      <c r="AA201" t="s">
        <v>340</v>
      </c>
      <c r="AB201" s="6">
        <f>AB96+10</f>
        <v>1118</v>
      </c>
      <c r="AC201" s="6" t="s">
        <v>339</v>
      </c>
      <c r="AD201" s="238"/>
      <c r="AF201" s="97"/>
      <c r="AG201" s="98"/>
      <c r="AH201" s="99"/>
      <c r="AJ201" s="83"/>
      <c r="AK201" s="270"/>
      <c r="AL201" s="84"/>
    </row>
    <row r="202" spans="9:39" x14ac:dyDescent="0.35">
      <c r="R202" s="238"/>
      <c r="S202" s="238"/>
      <c r="T202" s="238"/>
      <c r="U202" s="238"/>
      <c r="X202" s="238"/>
      <c r="Y202" s="238"/>
      <c r="Z202" s="23"/>
      <c r="AD202" s="238"/>
      <c r="AJ202" s="77" t="s">
        <v>343</v>
      </c>
      <c r="AK202" s="80">
        <f>AB194</f>
        <v>1118</v>
      </c>
      <c r="AL202" s="78" t="s">
        <v>344</v>
      </c>
    </row>
    <row r="203" spans="9:39" ht="15" customHeight="1" x14ac:dyDescent="0.35">
      <c r="R203" s="238"/>
      <c r="S203" s="238"/>
      <c r="T203" s="238"/>
      <c r="U203" s="238"/>
      <c r="V203" s="19">
        <v>0</v>
      </c>
      <c r="W203" s="22">
        <v>88</v>
      </c>
      <c r="X203" s="238"/>
      <c r="Y203" s="238"/>
      <c r="Z203" s="23"/>
      <c r="AA203" t="s">
        <v>340</v>
      </c>
      <c r="AB203" s="6">
        <f>AB96+11</f>
        <v>1119</v>
      </c>
      <c r="AC203" s="6" t="s">
        <v>332</v>
      </c>
      <c r="AD203" s="238"/>
      <c r="AF203" s="91"/>
      <c r="AG203" s="271" t="s">
        <v>353</v>
      </c>
      <c r="AH203" s="92"/>
      <c r="AJ203" s="83"/>
      <c r="AK203" s="79"/>
      <c r="AL203" s="84"/>
    </row>
    <row r="204" spans="9:39" x14ac:dyDescent="0.35">
      <c r="R204" s="238"/>
      <c r="S204" s="238"/>
      <c r="T204" s="238"/>
      <c r="U204" s="238"/>
      <c r="V204" s="19">
        <v>1</v>
      </c>
      <c r="W204" s="22">
        <v>89</v>
      </c>
      <c r="X204" s="238"/>
      <c r="Y204" s="238"/>
      <c r="Z204" s="23"/>
      <c r="AA204" t="s">
        <v>340</v>
      </c>
      <c r="AB204" s="6">
        <f>AB96+11</f>
        <v>1119</v>
      </c>
      <c r="AC204" s="6" t="s">
        <v>333</v>
      </c>
      <c r="AD204" s="238"/>
      <c r="AF204" s="93"/>
      <c r="AG204" s="272"/>
      <c r="AH204" s="94"/>
      <c r="AJ204" s="83"/>
      <c r="AK204" s="79"/>
      <c r="AL204" s="84"/>
    </row>
    <row r="205" spans="9:39" x14ac:dyDescent="0.35">
      <c r="R205" s="238"/>
      <c r="S205" s="238"/>
      <c r="T205" s="238"/>
      <c r="U205" s="238"/>
      <c r="V205" s="19">
        <v>2</v>
      </c>
      <c r="W205" s="22">
        <v>90</v>
      </c>
      <c r="X205" s="238"/>
      <c r="Y205" s="238"/>
      <c r="Z205" s="23"/>
      <c r="AA205" t="s">
        <v>340</v>
      </c>
      <c r="AB205" s="6">
        <f>AB96+11</f>
        <v>1119</v>
      </c>
      <c r="AC205" s="6" t="s">
        <v>334</v>
      </c>
      <c r="AD205" s="238"/>
      <c r="AF205" s="93"/>
      <c r="AG205" s="272"/>
      <c r="AH205" s="94"/>
      <c r="AJ205" s="83"/>
      <c r="AK205" s="79"/>
      <c r="AL205" s="84"/>
    </row>
    <row r="206" spans="9:39" x14ac:dyDescent="0.35">
      <c r="R206" s="238"/>
      <c r="S206" s="238"/>
      <c r="T206" s="238"/>
      <c r="U206" s="238"/>
      <c r="V206" s="19">
        <v>3</v>
      </c>
      <c r="W206" s="22">
        <v>91</v>
      </c>
      <c r="X206" s="238"/>
      <c r="Y206" s="238"/>
      <c r="Z206" s="23"/>
      <c r="AA206" t="s">
        <v>340</v>
      </c>
      <c r="AB206" s="6">
        <f>AB96+11</f>
        <v>1119</v>
      </c>
      <c r="AC206" s="6" t="s">
        <v>335</v>
      </c>
      <c r="AD206" s="238"/>
      <c r="AF206" s="93"/>
      <c r="AG206" s="272"/>
      <c r="AH206" s="94"/>
      <c r="AJ206" s="83"/>
      <c r="AK206" s="79"/>
      <c r="AL206" s="84"/>
    </row>
    <row r="207" spans="9:39" x14ac:dyDescent="0.35">
      <c r="R207" s="238"/>
      <c r="S207" s="238"/>
      <c r="T207" s="238"/>
      <c r="U207" s="238"/>
      <c r="V207" s="19">
        <v>4</v>
      </c>
      <c r="W207" s="22">
        <v>92</v>
      </c>
      <c r="X207" s="238"/>
      <c r="Y207" s="238"/>
      <c r="Z207" s="23"/>
      <c r="AA207" t="s">
        <v>340</v>
      </c>
      <c r="AB207" s="6">
        <f>AB96+11</f>
        <v>1119</v>
      </c>
      <c r="AC207" s="6" t="s">
        <v>336</v>
      </c>
      <c r="AD207" s="238"/>
      <c r="AF207" s="95" t="s">
        <v>354</v>
      </c>
      <c r="AG207" s="88">
        <f>AB203</f>
        <v>1119</v>
      </c>
      <c r="AH207" s="96" t="s">
        <v>344</v>
      </c>
      <c r="AJ207" s="83"/>
      <c r="AK207" s="79"/>
      <c r="AL207" s="84"/>
    </row>
    <row r="208" spans="9:39" x14ac:dyDescent="0.35">
      <c r="R208" s="238"/>
      <c r="S208" s="238"/>
      <c r="T208" s="238"/>
      <c r="U208" s="238"/>
      <c r="V208" s="19">
        <v>5</v>
      </c>
      <c r="W208" s="22">
        <v>93</v>
      </c>
      <c r="X208" s="238"/>
      <c r="Y208" s="238"/>
      <c r="Z208" s="23"/>
      <c r="AA208" t="s">
        <v>340</v>
      </c>
      <c r="AB208" s="6">
        <f>AB96+11</f>
        <v>1119</v>
      </c>
      <c r="AC208" s="6" t="s">
        <v>337</v>
      </c>
      <c r="AD208" s="238"/>
      <c r="AF208" s="93"/>
      <c r="AG208" s="90"/>
      <c r="AH208" s="94"/>
      <c r="AJ208" s="83"/>
      <c r="AK208" s="79"/>
      <c r="AL208" s="84"/>
    </row>
    <row r="209" spans="9:39" x14ac:dyDescent="0.35">
      <c r="R209" s="238"/>
      <c r="S209" s="238"/>
      <c r="T209" s="238"/>
      <c r="U209" s="238"/>
      <c r="V209" s="19">
        <v>6</v>
      </c>
      <c r="W209" s="22">
        <v>94</v>
      </c>
      <c r="X209" s="238"/>
      <c r="Y209" s="238"/>
      <c r="Z209" s="23"/>
      <c r="AA209" t="s">
        <v>340</v>
      </c>
      <c r="AB209" s="6">
        <f>AB96+11</f>
        <v>1119</v>
      </c>
      <c r="AC209" s="6" t="s">
        <v>338</v>
      </c>
      <c r="AD209" s="238"/>
      <c r="AF209" s="93"/>
      <c r="AG209" s="90"/>
      <c r="AH209" s="94"/>
      <c r="AJ209" s="83"/>
      <c r="AK209" s="79"/>
      <c r="AL209" s="84"/>
    </row>
    <row r="210" spans="9:39" x14ac:dyDescent="0.35">
      <c r="R210" s="238"/>
      <c r="S210" s="238"/>
      <c r="T210" s="238"/>
      <c r="U210" s="238"/>
      <c r="V210" s="19">
        <v>7</v>
      </c>
      <c r="W210" s="22">
        <v>95</v>
      </c>
      <c r="X210" s="238"/>
      <c r="Y210" s="238"/>
      <c r="Z210" s="23"/>
      <c r="AA210" t="s">
        <v>340</v>
      </c>
      <c r="AB210" s="6">
        <f>AB96+11</f>
        <v>1119</v>
      </c>
      <c r="AC210" s="6" t="s">
        <v>339</v>
      </c>
      <c r="AD210" s="238"/>
      <c r="AF210" s="97"/>
      <c r="AG210" s="98"/>
      <c r="AH210" s="99"/>
      <c r="AJ210" s="85"/>
      <c r="AK210" s="86"/>
      <c r="AL210" s="87"/>
    </row>
    <row r="211" spans="9:39" x14ac:dyDescent="0.35"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  <c r="AA211" s="9"/>
      <c r="AB211" s="9"/>
      <c r="AC211" s="9"/>
      <c r="AD211" s="9"/>
      <c r="AE211" s="9"/>
      <c r="AF211" s="9"/>
      <c r="AG211" s="9"/>
      <c r="AH211" s="9"/>
      <c r="AI211" s="9"/>
      <c r="AJ211" s="9"/>
      <c r="AK211" s="9"/>
      <c r="AL211" s="9"/>
      <c r="AM211" s="9"/>
    </row>
    <row r="212" spans="9:39" x14ac:dyDescent="0.35"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  <c r="AA212" s="9"/>
      <c r="AB212" s="9"/>
      <c r="AC212" s="9"/>
      <c r="AD212" s="9"/>
      <c r="AE212" s="9"/>
      <c r="AF212" s="9"/>
      <c r="AG212" s="9"/>
      <c r="AH212" s="9"/>
      <c r="AI212" s="9"/>
      <c r="AJ212" s="9"/>
      <c r="AK212" s="9"/>
      <c r="AL212" s="9"/>
      <c r="AM212" s="9"/>
    </row>
    <row r="213" spans="9:39" ht="15" customHeight="1" x14ac:dyDescent="0.35">
      <c r="R213" s="238" t="s">
        <v>183</v>
      </c>
      <c r="S213" s="238"/>
      <c r="T213" s="238"/>
      <c r="U213" s="238"/>
      <c r="V213" s="19">
        <v>0</v>
      </c>
      <c r="W213" s="22">
        <v>96</v>
      </c>
      <c r="X213" s="238" t="s">
        <v>170</v>
      </c>
      <c r="Y213" s="238"/>
      <c r="Z213" s="23"/>
      <c r="AA213" t="s">
        <v>340</v>
      </c>
      <c r="AB213" s="6">
        <f>AB96+12</f>
        <v>1120</v>
      </c>
      <c r="AC213" s="6" t="s">
        <v>332</v>
      </c>
      <c r="AD213" s="238" t="s">
        <v>159</v>
      </c>
      <c r="AF213" s="91"/>
      <c r="AG213" s="271" t="s">
        <v>353</v>
      </c>
      <c r="AH213" s="92"/>
      <c r="AJ213" s="81"/>
      <c r="AK213" s="269" t="s">
        <v>362</v>
      </c>
      <c r="AL213" s="82"/>
    </row>
    <row r="214" spans="9:39" x14ac:dyDescent="0.35">
      <c r="R214" s="238"/>
      <c r="S214" s="238"/>
      <c r="T214" s="238"/>
      <c r="U214" s="238"/>
      <c r="V214" s="19">
        <v>1</v>
      </c>
      <c r="W214" s="22">
        <v>97</v>
      </c>
      <c r="X214" s="238"/>
      <c r="Y214" s="238"/>
      <c r="Z214" s="23"/>
      <c r="AA214" t="s">
        <v>340</v>
      </c>
      <c r="AB214" s="6">
        <f>AB96+12</f>
        <v>1120</v>
      </c>
      <c r="AC214" s="6" t="s">
        <v>333</v>
      </c>
      <c r="AD214" s="238"/>
      <c r="AF214" s="93"/>
      <c r="AG214" s="272"/>
      <c r="AH214" s="94"/>
      <c r="AJ214" s="83"/>
      <c r="AK214" s="270"/>
      <c r="AL214" s="84"/>
    </row>
    <row r="215" spans="9:39" x14ac:dyDescent="0.35">
      <c r="R215" s="238"/>
      <c r="S215" s="238"/>
      <c r="T215" s="238"/>
      <c r="U215" s="238"/>
      <c r="V215" s="19">
        <v>2</v>
      </c>
      <c r="W215" s="22">
        <v>98</v>
      </c>
      <c r="X215" s="238"/>
      <c r="Y215" s="238"/>
      <c r="Z215" s="23"/>
      <c r="AA215" t="s">
        <v>340</v>
      </c>
      <c r="AB215" s="6">
        <f>AB96+12</f>
        <v>1120</v>
      </c>
      <c r="AC215" s="6" t="s">
        <v>334</v>
      </c>
      <c r="AD215" s="238"/>
      <c r="AF215" s="93"/>
      <c r="AG215" s="272"/>
      <c r="AH215" s="94"/>
      <c r="AJ215" s="83"/>
      <c r="AK215" s="270"/>
      <c r="AL215" s="84"/>
    </row>
    <row r="216" spans="9:39" x14ac:dyDescent="0.35">
      <c r="R216" s="238"/>
      <c r="S216" s="238"/>
      <c r="T216" s="238"/>
      <c r="U216" s="238"/>
      <c r="V216" s="19">
        <v>3</v>
      </c>
      <c r="W216" s="22">
        <v>99</v>
      </c>
      <c r="X216" s="238"/>
      <c r="Y216" s="238"/>
      <c r="Z216" s="23"/>
      <c r="AA216" t="s">
        <v>340</v>
      </c>
      <c r="AB216" s="6">
        <f>AB96+12</f>
        <v>1120</v>
      </c>
      <c r="AC216" s="6" t="s">
        <v>335</v>
      </c>
      <c r="AD216" s="238"/>
      <c r="AF216" s="93"/>
      <c r="AG216" s="272"/>
      <c r="AH216" s="94"/>
      <c r="AJ216" s="83"/>
      <c r="AK216" s="270"/>
      <c r="AL216" s="84"/>
    </row>
    <row r="217" spans="9:39" x14ac:dyDescent="0.35">
      <c r="R217" s="238"/>
      <c r="S217" s="238"/>
      <c r="T217" s="238"/>
      <c r="U217" s="238"/>
      <c r="V217" s="19">
        <v>4</v>
      </c>
      <c r="W217" s="22">
        <v>100</v>
      </c>
      <c r="X217" s="238"/>
      <c r="Y217" s="238"/>
      <c r="Z217" s="23"/>
      <c r="AA217" t="s">
        <v>340</v>
      </c>
      <c r="AB217" s="6">
        <f>AB96+12</f>
        <v>1120</v>
      </c>
      <c r="AC217" s="6" t="s">
        <v>336</v>
      </c>
      <c r="AD217" s="238"/>
      <c r="AF217" s="95" t="s">
        <v>354</v>
      </c>
      <c r="AG217" s="89">
        <f>AB213</f>
        <v>1120</v>
      </c>
      <c r="AH217" s="96" t="s">
        <v>344</v>
      </c>
      <c r="AJ217" s="83"/>
      <c r="AK217" s="270"/>
      <c r="AL217" s="84"/>
    </row>
    <row r="218" spans="9:39" x14ac:dyDescent="0.35">
      <c r="R218" s="238"/>
      <c r="S218" s="238"/>
      <c r="T218" s="238"/>
      <c r="U218" s="238"/>
      <c r="V218" s="19">
        <v>5</v>
      </c>
      <c r="W218" s="22">
        <v>101</v>
      </c>
      <c r="X218" s="238"/>
      <c r="Y218" s="238"/>
      <c r="Z218" s="23"/>
      <c r="AA218" t="s">
        <v>340</v>
      </c>
      <c r="AB218" s="6">
        <f>AB96+12</f>
        <v>1120</v>
      </c>
      <c r="AC218" s="6" t="s">
        <v>337</v>
      </c>
      <c r="AD218" s="238"/>
      <c r="AF218" s="93"/>
      <c r="AG218" s="90"/>
      <c r="AH218" s="94"/>
      <c r="AJ218" s="83"/>
      <c r="AK218" s="270"/>
      <c r="AL218" s="84"/>
    </row>
    <row r="219" spans="9:39" x14ac:dyDescent="0.35">
      <c r="R219" s="238"/>
      <c r="S219" s="238"/>
      <c r="T219" s="238"/>
      <c r="U219" s="238"/>
      <c r="V219" s="19">
        <v>6</v>
      </c>
      <c r="W219" s="22">
        <v>102</v>
      </c>
      <c r="X219" s="238"/>
      <c r="Y219" s="238"/>
      <c r="Z219" s="23"/>
      <c r="AA219" t="s">
        <v>340</v>
      </c>
      <c r="AB219" s="6">
        <f>AB96+12</f>
        <v>1120</v>
      </c>
      <c r="AC219" s="6" t="s">
        <v>338</v>
      </c>
      <c r="AD219" s="238"/>
      <c r="AF219" s="93"/>
      <c r="AG219" s="90"/>
      <c r="AH219" s="94"/>
      <c r="AJ219" s="83"/>
      <c r="AK219" s="270"/>
      <c r="AL219" s="84"/>
    </row>
    <row r="220" spans="9:39" x14ac:dyDescent="0.35">
      <c r="R220" s="238"/>
      <c r="S220" s="238"/>
      <c r="T220" s="238"/>
      <c r="U220" s="238"/>
      <c r="V220" s="19">
        <v>7</v>
      </c>
      <c r="W220" s="22">
        <v>103</v>
      </c>
      <c r="X220" s="238"/>
      <c r="Y220" s="238"/>
      <c r="Z220" s="23"/>
      <c r="AA220" t="s">
        <v>340</v>
      </c>
      <c r="AB220" s="6">
        <f>AB96+12</f>
        <v>1120</v>
      </c>
      <c r="AC220" s="6" t="s">
        <v>339</v>
      </c>
      <c r="AD220" s="238"/>
      <c r="AF220" s="97"/>
      <c r="AG220" s="98"/>
      <c r="AH220" s="99"/>
      <c r="AJ220" s="83"/>
      <c r="AK220" s="270"/>
      <c r="AL220" s="84"/>
    </row>
    <row r="221" spans="9:39" x14ac:dyDescent="0.35">
      <c r="R221" s="238"/>
      <c r="S221" s="238"/>
      <c r="T221" s="238"/>
      <c r="U221" s="238"/>
      <c r="X221" s="238"/>
      <c r="Y221" s="238"/>
      <c r="Z221" s="23"/>
      <c r="AD221" s="238"/>
      <c r="AJ221" s="77" t="s">
        <v>343</v>
      </c>
      <c r="AK221" s="80">
        <f>AB213</f>
        <v>1120</v>
      </c>
      <c r="AL221" s="78" t="s">
        <v>344</v>
      </c>
    </row>
    <row r="222" spans="9:39" ht="15" customHeight="1" x14ac:dyDescent="0.35">
      <c r="R222" s="238"/>
      <c r="S222" s="238"/>
      <c r="T222" s="238"/>
      <c r="U222" s="238"/>
      <c r="V222" s="19">
        <v>0</v>
      </c>
      <c r="W222" s="22">
        <v>104</v>
      </c>
      <c r="X222" s="238"/>
      <c r="Y222" s="238"/>
      <c r="Z222" s="23"/>
      <c r="AA222" t="s">
        <v>340</v>
      </c>
      <c r="AB222" s="6">
        <f>AB96+13</f>
        <v>1121</v>
      </c>
      <c r="AC222" s="6" t="s">
        <v>332</v>
      </c>
      <c r="AD222" s="238"/>
      <c r="AF222" s="91"/>
      <c r="AG222" s="271" t="s">
        <v>353</v>
      </c>
      <c r="AH222" s="92"/>
      <c r="AJ222" s="83"/>
      <c r="AK222" s="79"/>
      <c r="AL222" s="84"/>
    </row>
    <row r="223" spans="9:39" x14ac:dyDescent="0.35">
      <c r="R223" s="238"/>
      <c r="S223" s="238"/>
      <c r="T223" s="238"/>
      <c r="U223" s="238"/>
      <c r="V223" s="19">
        <v>1</v>
      </c>
      <c r="W223" s="22">
        <v>105</v>
      </c>
      <c r="X223" s="238"/>
      <c r="Y223" s="238"/>
      <c r="Z223" s="23"/>
      <c r="AA223" t="s">
        <v>340</v>
      </c>
      <c r="AB223" s="6">
        <f>AB96+13</f>
        <v>1121</v>
      </c>
      <c r="AC223" s="6" t="s">
        <v>333</v>
      </c>
      <c r="AD223" s="238"/>
      <c r="AF223" s="93"/>
      <c r="AG223" s="272"/>
      <c r="AH223" s="94"/>
      <c r="AJ223" s="83"/>
      <c r="AK223" s="79"/>
      <c r="AL223" s="84"/>
    </row>
    <row r="224" spans="9:39" x14ac:dyDescent="0.35">
      <c r="R224" s="238"/>
      <c r="S224" s="238"/>
      <c r="T224" s="238"/>
      <c r="U224" s="238"/>
      <c r="V224" s="19">
        <v>2</v>
      </c>
      <c r="W224" s="22">
        <v>106</v>
      </c>
      <c r="X224" s="238"/>
      <c r="Y224" s="238"/>
      <c r="Z224" s="23"/>
      <c r="AA224" t="s">
        <v>340</v>
      </c>
      <c r="AB224" s="6">
        <f>AB96+13</f>
        <v>1121</v>
      </c>
      <c r="AC224" s="6" t="s">
        <v>334</v>
      </c>
      <c r="AD224" s="238"/>
      <c r="AF224" s="93"/>
      <c r="AG224" s="272"/>
      <c r="AH224" s="94"/>
      <c r="AJ224" s="83"/>
      <c r="AK224" s="79"/>
      <c r="AL224" s="84"/>
    </row>
    <row r="225" spans="9:39" x14ac:dyDescent="0.35">
      <c r="R225" s="238"/>
      <c r="S225" s="238"/>
      <c r="T225" s="238"/>
      <c r="U225" s="238"/>
      <c r="V225" s="19">
        <v>3</v>
      </c>
      <c r="W225" s="22">
        <v>107</v>
      </c>
      <c r="X225" s="238"/>
      <c r="Y225" s="238"/>
      <c r="Z225" s="23"/>
      <c r="AA225" t="s">
        <v>340</v>
      </c>
      <c r="AB225" s="6">
        <f>AB96+13</f>
        <v>1121</v>
      </c>
      <c r="AC225" s="6" t="s">
        <v>335</v>
      </c>
      <c r="AD225" s="238"/>
      <c r="AF225" s="93"/>
      <c r="AG225" s="272"/>
      <c r="AH225" s="94"/>
      <c r="AJ225" s="83"/>
      <c r="AK225" s="79"/>
      <c r="AL225" s="84"/>
    </row>
    <row r="226" spans="9:39" x14ac:dyDescent="0.35">
      <c r="R226" s="238"/>
      <c r="S226" s="238"/>
      <c r="T226" s="238"/>
      <c r="U226" s="238"/>
      <c r="V226" s="19">
        <v>4</v>
      </c>
      <c r="W226" s="22">
        <v>108</v>
      </c>
      <c r="X226" s="238"/>
      <c r="Y226" s="238"/>
      <c r="Z226" s="23"/>
      <c r="AA226" t="s">
        <v>340</v>
      </c>
      <c r="AB226" s="6">
        <f>AB96+13</f>
        <v>1121</v>
      </c>
      <c r="AC226" s="6" t="s">
        <v>336</v>
      </c>
      <c r="AD226" s="238"/>
      <c r="AF226" s="95" t="s">
        <v>354</v>
      </c>
      <c r="AG226" s="89">
        <f>AB222</f>
        <v>1121</v>
      </c>
      <c r="AH226" s="96" t="s">
        <v>344</v>
      </c>
      <c r="AJ226" s="83"/>
      <c r="AK226" s="79"/>
      <c r="AL226" s="84"/>
    </row>
    <row r="227" spans="9:39" x14ac:dyDescent="0.35">
      <c r="R227" s="238"/>
      <c r="S227" s="238"/>
      <c r="T227" s="238"/>
      <c r="U227" s="238"/>
      <c r="V227" s="19">
        <v>5</v>
      </c>
      <c r="W227" s="22">
        <v>109</v>
      </c>
      <c r="X227" s="238"/>
      <c r="Y227" s="238"/>
      <c r="Z227" s="23"/>
      <c r="AA227" t="s">
        <v>340</v>
      </c>
      <c r="AB227" s="6">
        <f>AB96+13</f>
        <v>1121</v>
      </c>
      <c r="AC227" s="6" t="s">
        <v>337</v>
      </c>
      <c r="AD227" s="238"/>
      <c r="AF227" s="93"/>
      <c r="AG227" s="90"/>
      <c r="AH227" s="94"/>
      <c r="AJ227" s="83"/>
      <c r="AK227" s="79"/>
      <c r="AL227" s="84"/>
    </row>
    <row r="228" spans="9:39" x14ac:dyDescent="0.35">
      <c r="R228" s="238"/>
      <c r="S228" s="238"/>
      <c r="T228" s="238"/>
      <c r="U228" s="238"/>
      <c r="V228" s="19">
        <v>6</v>
      </c>
      <c r="W228" s="22">
        <v>110</v>
      </c>
      <c r="X228" s="238"/>
      <c r="Y228" s="238"/>
      <c r="Z228" s="23"/>
      <c r="AA228" t="s">
        <v>340</v>
      </c>
      <c r="AB228" s="6">
        <f>AB96+13</f>
        <v>1121</v>
      </c>
      <c r="AC228" s="6" t="s">
        <v>338</v>
      </c>
      <c r="AD228" s="238"/>
      <c r="AF228" s="93"/>
      <c r="AG228" s="90"/>
      <c r="AH228" s="94"/>
      <c r="AJ228" s="83"/>
      <c r="AK228" s="79"/>
      <c r="AL228" s="84"/>
    </row>
    <row r="229" spans="9:39" x14ac:dyDescent="0.35">
      <c r="R229" s="238"/>
      <c r="S229" s="238"/>
      <c r="T229" s="238"/>
      <c r="U229" s="238"/>
      <c r="V229" s="19">
        <v>7</v>
      </c>
      <c r="W229" s="22">
        <v>111</v>
      </c>
      <c r="X229" s="238"/>
      <c r="Y229" s="238"/>
      <c r="Z229" s="23"/>
      <c r="AA229" t="s">
        <v>340</v>
      </c>
      <c r="AB229" s="6">
        <f>AB96+13</f>
        <v>1121</v>
      </c>
      <c r="AC229" s="6" t="s">
        <v>339</v>
      </c>
      <c r="AD229" s="238"/>
      <c r="AF229" s="97"/>
      <c r="AG229" s="98"/>
      <c r="AH229" s="99"/>
      <c r="AJ229" s="85"/>
      <c r="AK229" s="86"/>
      <c r="AL229" s="87"/>
    </row>
    <row r="230" spans="9:39" x14ac:dyDescent="0.35"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  <c r="AA230" s="9"/>
      <c r="AB230" s="9"/>
      <c r="AC230" s="9"/>
      <c r="AD230" s="9"/>
      <c r="AE230" s="9"/>
      <c r="AF230" s="9"/>
      <c r="AG230" s="9"/>
      <c r="AH230" s="9"/>
      <c r="AI230" s="9"/>
      <c r="AJ230" s="9"/>
      <c r="AK230" s="9"/>
      <c r="AL230" s="9"/>
      <c r="AM230" s="9"/>
    </row>
    <row r="231" spans="9:39" x14ac:dyDescent="0.35"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  <c r="AA231" s="9"/>
      <c r="AB231" s="9"/>
      <c r="AC231" s="9"/>
      <c r="AD231" s="9"/>
      <c r="AE231" s="9"/>
      <c r="AF231" s="9"/>
      <c r="AG231" s="9"/>
      <c r="AH231" s="9"/>
      <c r="AI231" s="9"/>
      <c r="AJ231" s="9"/>
      <c r="AK231" s="9"/>
      <c r="AL231" s="9"/>
      <c r="AM231" s="9"/>
    </row>
    <row r="232" spans="9:39" ht="15" customHeight="1" x14ac:dyDescent="0.35">
      <c r="R232" s="238" t="s">
        <v>184</v>
      </c>
      <c r="S232" s="238"/>
      <c r="T232" s="238"/>
      <c r="U232" s="238"/>
      <c r="V232" s="19">
        <v>0</v>
      </c>
      <c r="W232" s="22">
        <v>112</v>
      </c>
      <c r="X232" s="238" t="s">
        <v>171</v>
      </c>
      <c r="Y232" s="238"/>
      <c r="Z232" s="23"/>
      <c r="AA232" t="s">
        <v>340</v>
      </c>
      <c r="AB232" s="6">
        <f>AB96+14</f>
        <v>1122</v>
      </c>
      <c r="AC232" s="6" t="s">
        <v>332</v>
      </c>
      <c r="AD232" s="238" t="s">
        <v>159</v>
      </c>
      <c r="AF232" s="91"/>
      <c r="AG232" s="271" t="s">
        <v>353</v>
      </c>
      <c r="AH232" s="92"/>
      <c r="AJ232" s="81"/>
      <c r="AK232" s="269" t="s">
        <v>363</v>
      </c>
      <c r="AL232" s="82"/>
    </row>
    <row r="233" spans="9:39" x14ac:dyDescent="0.35">
      <c r="R233" s="238"/>
      <c r="S233" s="238"/>
      <c r="T233" s="238"/>
      <c r="U233" s="238"/>
      <c r="V233" s="19">
        <v>1</v>
      </c>
      <c r="W233" s="22">
        <v>113</v>
      </c>
      <c r="X233" s="238"/>
      <c r="Y233" s="238"/>
      <c r="Z233" s="23"/>
      <c r="AA233" t="s">
        <v>340</v>
      </c>
      <c r="AB233" s="6">
        <f>AB96+14</f>
        <v>1122</v>
      </c>
      <c r="AC233" s="6" t="s">
        <v>333</v>
      </c>
      <c r="AD233" s="238"/>
      <c r="AF233" s="93"/>
      <c r="AG233" s="272"/>
      <c r="AH233" s="94"/>
      <c r="AJ233" s="83"/>
      <c r="AK233" s="270"/>
      <c r="AL233" s="84"/>
    </row>
    <row r="234" spans="9:39" x14ac:dyDescent="0.35">
      <c r="R234" s="238"/>
      <c r="S234" s="238"/>
      <c r="T234" s="238"/>
      <c r="U234" s="238"/>
      <c r="V234" s="19">
        <v>2</v>
      </c>
      <c r="W234" s="22">
        <v>114</v>
      </c>
      <c r="X234" s="238"/>
      <c r="Y234" s="238"/>
      <c r="Z234" s="23"/>
      <c r="AA234" t="s">
        <v>340</v>
      </c>
      <c r="AB234" s="6">
        <f>AB96+14</f>
        <v>1122</v>
      </c>
      <c r="AC234" s="6" t="s">
        <v>334</v>
      </c>
      <c r="AD234" s="238"/>
      <c r="AF234" s="93"/>
      <c r="AG234" s="272"/>
      <c r="AH234" s="94"/>
      <c r="AJ234" s="83"/>
      <c r="AK234" s="270"/>
      <c r="AL234" s="84"/>
    </row>
    <row r="235" spans="9:39" x14ac:dyDescent="0.35">
      <c r="R235" s="238"/>
      <c r="S235" s="238"/>
      <c r="T235" s="238"/>
      <c r="U235" s="238"/>
      <c r="V235" s="19">
        <v>3</v>
      </c>
      <c r="W235" s="22">
        <v>115</v>
      </c>
      <c r="X235" s="238"/>
      <c r="Y235" s="238"/>
      <c r="Z235" s="23"/>
      <c r="AA235" t="s">
        <v>340</v>
      </c>
      <c r="AB235" s="6">
        <f>AB96+14</f>
        <v>1122</v>
      </c>
      <c r="AC235" s="6" t="s">
        <v>335</v>
      </c>
      <c r="AD235" s="238"/>
      <c r="AF235" s="93"/>
      <c r="AG235" s="272"/>
      <c r="AH235" s="94"/>
      <c r="AJ235" s="83"/>
      <c r="AK235" s="270"/>
      <c r="AL235" s="84"/>
    </row>
    <row r="236" spans="9:39" x14ac:dyDescent="0.35">
      <c r="R236" s="238"/>
      <c r="S236" s="238"/>
      <c r="T236" s="238"/>
      <c r="U236" s="238"/>
      <c r="V236" s="19">
        <v>4</v>
      </c>
      <c r="W236" s="22">
        <v>116</v>
      </c>
      <c r="X236" s="238"/>
      <c r="Y236" s="238"/>
      <c r="Z236" s="23"/>
      <c r="AA236" t="s">
        <v>340</v>
      </c>
      <c r="AB236" s="6">
        <f>AB96+14</f>
        <v>1122</v>
      </c>
      <c r="AC236" s="6" t="s">
        <v>336</v>
      </c>
      <c r="AD236" s="238"/>
      <c r="AF236" s="95" t="s">
        <v>354</v>
      </c>
      <c r="AG236" s="89">
        <f>AB232</f>
        <v>1122</v>
      </c>
      <c r="AH236" s="96" t="s">
        <v>344</v>
      </c>
      <c r="AJ236" s="83"/>
      <c r="AK236" s="270"/>
      <c r="AL236" s="84"/>
    </row>
    <row r="237" spans="9:39" x14ac:dyDescent="0.35">
      <c r="R237" s="238"/>
      <c r="S237" s="238"/>
      <c r="T237" s="238"/>
      <c r="U237" s="238"/>
      <c r="V237" s="19">
        <v>5</v>
      </c>
      <c r="W237" s="22">
        <v>117</v>
      </c>
      <c r="X237" s="238"/>
      <c r="Y237" s="238"/>
      <c r="Z237" s="23"/>
      <c r="AA237" t="s">
        <v>340</v>
      </c>
      <c r="AB237" s="6">
        <f>AB96+14</f>
        <v>1122</v>
      </c>
      <c r="AC237" s="6" t="s">
        <v>337</v>
      </c>
      <c r="AD237" s="238"/>
      <c r="AF237" s="93"/>
      <c r="AG237" s="90"/>
      <c r="AH237" s="94"/>
      <c r="AJ237" s="83"/>
      <c r="AK237" s="270"/>
      <c r="AL237" s="84"/>
    </row>
    <row r="238" spans="9:39" x14ac:dyDescent="0.35">
      <c r="R238" s="238"/>
      <c r="S238" s="238"/>
      <c r="T238" s="238"/>
      <c r="U238" s="238"/>
      <c r="V238" s="19">
        <v>6</v>
      </c>
      <c r="W238" s="22">
        <v>118</v>
      </c>
      <c r="X238" s="238"/>
      <c r="Y238" s="238"/>
      <c r="Z238" s="23"/>
      <c r="AA238" t="s">
        <v>340</v>
      </c>
      <c r="AB238" s="6">
        <f>AB96+14</f>
        <v>1122</v>
      </c>
      <c r="AC238" s="6" t="s">
        <v>338</v>
      </c>
      <c r="AD238" s="238"/>
      <c r="AF238" s="93"/>
      <c r="AG238" s="90"/>
      <c r="AH238" s="94"/>
      <c r="AJ238" s="83"/>
      <c r="AK238" s="270"/>
      <c r="AL238" s="84"/>
    </row>
    <row r="239" spans="9:39" x14ac:dyDescent="0.35">
      <c r="R239" s="238"/>
      <c r="S239" s="238"/>
      <c r="T239" s="238"/>
      <c r="U239" s="238"/>
      <c r="V239" s="19">
        <v>7</v>
      </c>
      <c r="W239" s="22">
        <v>119</v>
      </c>
      <c r="X239" s="238"/>
      <c r="Y239" s="238"/>
      <c r="Z239" s="23"/>
      <c r="AA239" t="s">
        <v>340</v>
      </c>
      <c r="AB239" s="6">
        <f>AB96+14</f>
        <v>1122</v>
      </c>
      <c r="AC239" s="6" t="s">
        <v>339</v>
      </c>
      <c r="AD239" s="238"/>
      <c r="AF239" s="97"/>
      <c r="AG239" s="98"/>
      <c r="AH239" s="99"/>
      <c r="AJ239" s="83"/>
      <c r="AK239" s="270"/>
      <c r="AL239" s="84"/>
    </row>
    <row r="240" spans="9:39" x14ac:dyDescent="0.35">
      <c r="R240" s="238"/>
      <c r="S240" s="238"/>
      <c r="T240" s="238"/>
      <c r="U240" s="238"/>
      <c r="X240" s="238"/>
      <c r="Y240" s="238"/>
      <c r="Z240" s="23"/>
      <c r="AD240" s="238"/>
      <c r="AJ240" s="77" t="s">
        <v>343</v>
      </c>
      <c r="AK240" s="80">
        <f>AB232</f>
        <v>1122</v>
      </c>
      <c r="AL240" s="78" t="s">
        <v>344</v>
      </c>
    </row>
    <row r="241" spans="9:39" ht="15" customHeight="1" x14ac:dyDescent="0.35">
      <c r="R241" s="238"/>
      <c r="S241" s="238"/>
      <c r="T241" s="238"/>
      <c r="U241" s="238"/>
      <c r="V241" s="19">
        <v>0</v>
      </c>
      <c r="W241" s="22">
        <v>120</v>
      </c>
      <c r="X241" s="238"/>
      <c r="Y241" s="238"/>
      <c r="Z241" s="23"/>
      <c r="AA241" t="s">
        <v>340</v>
      </c>
      <c r="AB241" s="6">
        <f>AB96+15</f>
        <v>1123</v>
      </c>
      <c r="AC241" s="6" t="s">
        <v>332</v>
      </c>
      <c r="AD241" s="238"/>
      <c r="AF241" s="91"/>
      <c r="AG241" s="271" t="s">
        <v>353</v>
      </c>
      <c r="AH241" s="92"/>
      <c r="AJ241" s="83"/>
      <c r="AK241" s="79"/>
      <c r="AL241" s="84"/>
    </row>
    <row r="242" spans="9:39" x14ac:dyDescent="0.35">
      <c r="R242" s="238"/>
      <c r="S242" s="238"/>
      <c r="T242" s="238"/>
      <c r="U242" s="238"/>
      <c r="V242" s="19">
        <v>1</v>
      </c>
      <c r="W242" s="22">
        <v>121</v>
      </c>
      <c r="X242" s="238"/>
      <c r="Y242" s="238"/>
      <c r="Z242" s="23"/>
      <c r="AA242" t="s">
        <v>340</v>
      </c>
      <c r="AB242" s="6">
        <f>AB96+15</f>
        <v>1123</v>
      </c>
      <c r="AC242" s="6" t="s">
        <v>333</v>
      </c>
      <c r="AD242" s="238"/>
      <c r="AF242" s="93"/>
      <c r="AG242" s="272"/>
      <c r="AH242" s="94"/>
      <c r="AJ242" s="83"/>
      <c r="AK242" s="79"/>
      <c r="AL242" s="84"/>
    </row>
    <row r="243" spans="9:39" x14ac:dyDescent="0.35">
      <c r="R243" s="238"/>
      <c r="S243" s="238"/>
      <c r="T243" s="238"/>
      <c r="U243" s="238"/>
      <c r="V243" s="19">
        <v>2</v>
      </c>
      <c r="W243" s="22">
        <v>122</v>
      </c>
      <c r="X243" s="238"/>
      <c r="Y243" s="238"/>
      <c r="Z243" s="23"/>
      <c r="AA243" t="s">
        <v>340</v>
      </c>
      <c r="AB243" s="6">
        <f>AB96+15</f>
        <v>1123</v>
      </c>
      <c r="AC243" s="6" t="s">
        <v>334</v>
      </c>
      <c r="AD243" s="238"/>
      <c r="AF243" s="93"/>
      <c r="AG243" s="272"/>
      <c r="AH243" s="94"/>
      <c r="AJ243" s="83"/>
      <c r="AK243" s="79"/>
      <c r="AL243" s="84"/>
    </row>
    <row r="244" spans="9:39" x14ac:dyDescent="0.35">
      <c r="R244" s="238"/>
      <c r="S244" s="238"/>
      <c r="T244" s="238"/>
      <c r="U244" s="238"/>
      <c r="V244" s="19">
        <v>3</v>
      </c>
      <c r="W244" s="22">
        <v>123</v>
      </c>
      <c r="X244" s="238"/>
      <c r="Y244" s="238"/>
      <c r="Z244" s="23"/>
      <c r="AA244" t="s">
        <v>340</v>
      </c>
      <c r="AB244" s="6">
        <f>AB96+15</f>
        <v>1123</v>
      </c>
      <c r="AC244" s="6" t="s">
        <v>335</v>
      </c>
      <c r="AD244" s="238"/>
      <c r="AF244" s="93"/>
      <c r="AG244" s="272"/>
      <c r="AH244" s="94"/>
      <c r="AJ244" s="83"/>
      <c r="AK244" s="79"/>
      <c r="AL244" s="84"/>
    </row>
    <row r="245" spans="9:39" x14ac:dyDescent="0.35">
      <c r="R245" s="238"/>
      <c r="S245" s="238"/>
      <c r="T245" s="238"/>
      <c r="U245" s="238"/>
      <c r="V245" s="19">
        <v>4</v>
      </c>
      <c r="W245" s="22">
        <v>124</v>
      </c>
      <c r="X245" s="238"/>
      <c r="Y245" s="238"/>
      <c r="Z245" s="23"/>
      <c r="AA245" t="s">
        <v>340</v>
      </c>
      <c r="AB245" s="6">
        <f>AB96+15</f>
        <v>1123</v>
      </c>
      <c r="AC245" s="6" t="s">
        <v>336</v>
      </c>
      <c r="AD245" s="238"/>
      <c r="AF245" s="95" t="s">
        <v>354</v>
      </c>
      <c r="AG245" s="89">
        <f>AB241</f>
        <v>1123</v>
      </c>
      <c r="AH245" s="96" t="s">
        <v>344</v>
      </c>
      <c r="AJ245" s="83"/>
      <c r="AK245" s="79"/>
      <c r="AL245" s="84"/>
    </row>
    <row r="246" spans="9:39" x14ac:dyDescent="0.35">
      <c r="R246" s="238"/>
      <c r="S246" s="238"/>
      <c r="T246" s="238"/>
      <c r="U246" s="238"/>
      <c r="V246" s="19">
        <v>5</v>
      </c>
      <c r="W246" s="22">
        <v>125</v>
      </c>
      <c r="X246" s="238"/>
      <c r="Y246" s="238"/>
      <c r="Z246" s="23"/>
      <c r="AA246" t="s">
        <v>340</v>
      </c>
      <c r="AB246" s="6">
        <f>AB96+15</f>
        <v>1123</v>
      </c>
      <c r="AC246" s="6" t="s">
        <v>337</v>
      </c>
      <c r="AD246" s="238"/>
      <c r="AF246" s="93"/>
      <c r="AG246" s="90"/>
      <c r="AH246" s="94"/>
      <c r="AJ246" s="83"/>
      <c r="AK246" s="79"/>
      <c r="AL246" s="84"/>
    </row>
    <row r="247" spans="9:39" x14ac:dyDescent="0.35">
      <c r="R247" s="238"/>
      <c r="S247" s="238"/>
      <c r="T247" s="238"/>
      <c r="U247" s="238"/>
      <c r="V247" s="19">
        <v>6</v>
      </c>
      <c r="W247" s="22">
        <v>126</v>
      </c>
      <c r="X247" s="238"/>
      <c r="Y247" s="238"/>
      <c r="Z247" s="23"/>
      <c r="AA247" t="s">
        <v>340</v>
      </c>
      <c r="AB247" s="6">
        <f>AB96+15</f>
        <v>1123</v>
      </c>
      <c r="AC247" s="6" t="s">
        <v>338</v>
      </c>
      <c r="AD247" s="238"/>
      <c r="AF247" s="93"/>
      <c r="AG247" s="90"/>
      <c r="AH247" s="94"/>
      <c r="AJ247" s="83"/>
      <c r="AK247" s="79"/>
      <c r="AL247" s="84"/>
    </row>
    <row r="248" spans="9:39" x14ac:dyDescent="0.35">
      <c r="R248" s="238"/>
      <c r="S248" s="238"/>
      <c r="T248" s="238"/>
      <c r="U248" s="238"/>
      <c r="V248" s="19">
        <v>7</v>
      </c>
      <c r="W248" s="22">
        <v>127</v>
      </c>
      <c r="X248" s="238"/>
      <c r="Y248" s="238"/>
      <c r="Z248" s="23"/>
      <c r="AA248" t="s">
        <v>340</v>
      </c>
      <c r="AB248" s="6">
        <f>AB96+15</f>
        <v>1123</v>
      </c>
      <c r="AC248" s="6" t="s">
        <v>339</v>
      </c>
      <c r="AD248" s="238"/>
      <c r="AF248" s="97"/>
      <c r="AG248" s="98"/>
      <c r="AH248" s="99"/>
      <c r="AJ248" s="85"/>
      <c r="AK248" s="86"/>
      <c r="AL248" s="87"/>
    </row>
    <row r="249" spans="9:39" x14ac:dyDescent="0.35"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  <c r="AA249" s="9"/>
      <c r="AB249" s="9"/>
      <c r="AC249" s="9"/>
      <c r="AD249" s="9"/>
      <c r="AE249" s="9"/>
      <c r="AF249" s="9"/>
      <c r="AG249" s="9"/>
      <c r="AH249" s="9"/>
      <c r="AI249" s="9"/>
      <c r="AJ249" s="9"/>
      <c r="AK249" s="9"/>
      <c r="AL249" s="9"/>
      <c r="AM249" s="9"/>
    </row>
    <row r="250" spans="9:39" x14ac:dyDescent="0.35"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  <c r="AA250" s="9"/>
      <c r="AB250" s="9"/>
      <c r="AC250" s="9"/>
      <c r="AD250" s="9"/>
      <c r="AE250" s="9"/>
      <c r="AF250" s="9"/>
      <c r="AG250" s="9"/>
      <c r="AH250" s="9"/>
      <c r="AI250" s="9"/>
      <c r="AJ250" s="9"/>
      <c r="AK250" s="9"/>
      <c r="AL250" s="9"/>
      <c r="AM250" s="9"/>
    </row>
    <row r="251" spans="9:39" ht="15" customHeight="1" x14ac:dyDescent="0.35">
      <c r="R251" s="238" t="s">
        <v>185</v>
      </c>
      <c r="S251" s="238"/>
      <c r="T251" s="238"/>
      <c r="U251" s="238"/>
      <c r="V251" s="19">
        <v>0</v>
      </c>
      <c r="W251" s="22">
        <v>128</v>
      </c>
      <c r="X251" s="238" t="s">
        <v>172</v>
      </c>
      <c r="Y251" s="238"/>
      <c r="Z251" s="23"/>
      <c r="AA251" t="s">
        <v>340</v>
      </c>
      <c r="AB251" s="6">
        <f>AB96+16</f>
        <v>1124</v>
      </c>
      <c r="AC251" s="6" t="s">
        <v>332</v>
      </c>
      <c r="AD251" s="238" t="s">
        <v>159</v>
      </c>
      <c r="AF251" s="91"/>
      <c r="AG251" s="271" t="s">
        <v>353</v>
      </c>
      <c r="AH251" s="92"/>
      <c r="AJ251" s="81"/>
      <c r="AK251" s="269" t="s">
        <v>364</v>
      </c>
      <c r="AL251" s="82"/>
    </row>
    <row r="252" spans="9:39" x14ac:dyDescent="0.35">
      <c r="R252" s="238"/>
      <c r="S252" s="238"/>
      <c r="T252" s="238"/>
      <c r="U252" s="238"/>
      <c r="V252" s="19">
        <v>1</v>
      </c>
      <c r="W252" s="22">
        <v>129</v>
      </c>
      <c r="X252" s="238"/>
      <c r="Y252" s="238"/>
      <c r="Z252" s="23"/>
      <c r="AA252" t="s">
        <v>340</v>
      </c>
      <c r="AB252" s="6">
        <f>AB96+16</f>
        <v>1124</v>
      </c>
      <c r="AC252" s="6" t="s">
        <v>333</v>
      </c>
      <c r="AD252" s="238"/>
      <c r="AF252" s="93"/>
      <c r="AG252" s="272"/>
      <c r="AH252" s="94"/>
      <c r="AJ252" s="83"/>
      <c r="AK252" s="270"/>
      <c r="AL252" s="84"/>
    </row>
    <row r="253" spans="9:39" x14ac:dyDescent="0.35">
      <c r="R253" s="238"/>
      <c r="S253" s="238"/>
      <c r="T253" s="238"/>
      <c r="U253" s="238"/>
      <c r="V253" s="19">
        <v>2</v>
      </c>
      <c r="W253" s="22">
        <v>130</v>
      </c>
      <c r="X253" s="238"/>
      <c r="Y253" s="238"/>
      <c r="Z253" s="23"/>
      <c r="AA253" t="s">
        <v>340</v>
      </c>
      <c r="AB253" s="6">
        <f>AB96+16</f>
        <v>1124</v>
      </c>
      <c r="AC253" s="6" t="s">
        <v>334</v>
      </c>
      <c r="AD253" s="238"/>
      <c r="AF253" s="93"/>
      <c r="AG253" s="272"/>
      <c r="AH253" s="94"/>
      <c r="AJ253" s="83"/>
      <c r="AK253" s="270"/>
      <c r="AL253" s="84"/>
    </row>
    <row r="254" spans="9:39" x14ac:dyDescent="0.35">
      <c r="R254" s="238"/>
      <c r="S254" s="238"/>
      <c r="T254" s="238"/>
      <c r="U254" s="238"/>
      <c r="V254" s="19">
        <v>3</v>
      </c>
      <c r="W254" s="22">
        <v>131</v>
      </c>
      <c r="X254" s="238"/>
      <c r="Y254" s="238"/>
      <c r="Z254" s="23"/>
      <c r="AA254" t="s">
        <v>340</v>
      </c>
      <c r="AB254" s="6">
        <f>AB96+16</f>
        <v>1124</v>
      </c>
      <c r="AC254" s="6" t="s">
        <v>335</v>
      </c>
      <c r="AD254" s="238"/>
      <c r="AF254" s="93"/>
      <c r="AG254" s="272"/>
      <c r="AH254" s="94"/>
      <c r="AJ254" s="83"/>
      <c r="AK254" s="270"/>
      <c r="AL254" s="84"/>
    </row>
    <row r="255" spans="9:39" x14ac:dyDescent="0.35">
      <c r="R255" s="238"/>
      <c r="S255" s="238"/>
      <c r="T255" s="238"/>
      <c r="U255" s="238"/>
      <c r="V255" s="19">
        <v>4</v>
      </c>
      <c r="W255" s="22">
        <v>132</v>
      </c>
      <c r="X255" s="238"/>
      <c r="Y255" s="238"/>
      <c r="Z255" s="23"/>
      <c r="AA255" t="s">
        <v>340</v>
      </c>
      <c r="AB255" s="6">
        <f>AB96+16</f>
        <v>1124</v>
      </c>
      <c r="AC255" s="6" t="s">
        <v>336</v>
      </c>
      <c r="AD255" s="238"/>
      <c r="AF255" s="95" t="s">
        <v>354</v>
      </c>
      <c r="AG255" s="89">
        <f>AB251</f>
        <v>1124</v>
      </c>
      <c r="AH255" s="96" t="s">
        <v>344</v>
      </c>
      <c r="AJ255" s="83"/>
      <c r="AK255" s="270"/>
      <c r="AL255" s="84"/>
    </row>
    <row r="256" spans="9:39" x14ac:dyDescent="0.35">
      <c r="R256" s="238"/>
      <c r="S256" s="238"/>
      <c r="T256" s="238"/>
      <c r="U256" s="238"/>
      <c r="V256" s="19">
        <v>5</v>
      </c>
      <c r="W256" s="22">
        <v>133</v>
      </c>
      <c r="X256" s="238"/>
      <c r="Y256" s="238"/>
      <c r="Z256" s="23"/>
      <c r="AA256" t="s">
        <v>340</v>
      </c>
      <c r="AB256" s="6">
        <f>AB96+16</f>
        <v>1124</v>
      </c>
      <c r="AC256" s="6" t="s">
        <v>337</v>
      </c>
      <c r="AD256" s="238"/>
      <c r="AF256" s="93"/>
      <c r="AG256" s="90"/>
      <c r="AH256" s="94"/>
      <c r="AJ256" s="83"/>
      <c r="AK256" s="270"/>
      <c r="AL256" s="84"/>
    </row>
    <row r="257" spans="9:39" x14ac:dyDescent="0.35">
      <c r="R257" s="238"/>
      <c r="S257" s="238"/>
      <c r="T257" s="238"/>
      <c r="U257" s="238"/>
      <c r="V257" s="19">
        <v>6</v>
      </c>
      <c r="W257" s="22">
        <v>134</v>
      </c>
      <c r="X257" s="238"/>
      <c r="Y257" s="238"/>
      <c r="Z257" s="23"/>
      <c r="AA257" t="s">
        <v>340</v>
      </c>
      <c r="AB257" s="6">
        <f>AB96+16</f>
        <v>1124</v>
      </c>
      <c r="AC257" s="6" t="s">
        <v>338</v>
      </c>
      <c r="AD257" s="238"/>
      <c r="AF257" s="93"/>
      <c r="AG257" s="90"/>
      <c r="AH257" s="94"/>
      <c r="AJ257" s="83"/>
      <c r="AK257" s="270"/>
      <c r="AL257" s="84"/>
    </row>
    <row r="258" spans="9:39" x14ac:dyDescent="0.35">
      <c r="R258" s="238"/>
      <c r="S258" s="238"/>
      <c r="T258" s="238"/>
      <c r="U258" s="238"/>
      <c r="V258" s="19">
        <v>7</v>
      </c>
      <c r="W258" s="22">
        <v>135</v>
      </c>
      <c r="X258" s="238"/>
      <c r="Y258" s="238"/>
      <c r="Z258" s="23"/>
      <c r="AA258" t="s">
        <v>340</v>
      </c>
      <c r="AB258" s="6">
        <f>AB96+16</f>
        <v>1124</v>
      </c>
      <c r="AC258" s="6" t="s">
        <v>339</v>
      </c>
      <c r="AD258" s="238"/>
      <c r="AF258" s="97"/>
      <c r="AG258" s="98"/>
      <c r="AH258" s="99"/>
      <c r="AJ258" s="83"/>
      <c r="AK258" s="270"/>
      <c r="AL258" s="84"/>
    </row>
    <row r="259" spans="9:39" x14ac:dyDescent="0.35">
      <c r="R259" s="238"/>
      <c r="S259" s="238"/>
      <c r="T259" s="238"/>
      <c r="U259" s="238"/>
      <c r="X259" s="238"/>
      <c r="Y259" s="238"/>
      <c r="Z259" s="23"/>
      <c r="AD259" s="238"/>
      <c r="AJ259" s="77" t="s">
        <v>343</v>
      </c>
      <c r="AK259" s="80">
        <f>AB251</f>
        <v>1124</v>
      </c>
      <c r="AL259" s="78" t="s">
        <v>344</v>
      </c>
    </row>
    <row r="260" spans="9:39" ht="15" customHeight="1" x14ac:dyDescent="0.35">
      <c r="R260" s="238"/>
      <c r="S260" s="238"/>
      <c r="T260" s="238"/>
      <c r="U260" s="238"/>
      <c r="V260" s="19">
        <v>0</v>
      </c>
      <c r="W260" s="22">
        <v>136</v>
      </c>
      <c r="X260" s="238"/>
      <c r="Y260" s="238"/>
      <c r="Z260" s="23"/>
      <c r="AA260" t="s">
        <v>340</v>
      </c>
      <c r="AB260" s="6">
        <f>AB96+17</f>
        <v>1125</v>
      </c>
      <c r="AC260" s="6" t="s">
        <v>332</v>
      </c>
      <c r="AD260" s="238"/>
      <c r="AF260" s="91"/>
      <c r="AG260" s="271" t="s">
        <v>353</v>
      </c>
      <c r="AH260" s="92"/>
      <c r="AJ260" s="83"/>
      <c r="AK260" s="79"/>
      <c r="AL260" s="84"/>
    </row>
    <row r="261" spans="9:39" x14ac:dyDescent="0.35">
      <c r="R261" s="238"/>
      <c r="S261" s="238"/>
      <c r="T261" s="238"/>
      <c r="U261" s="238"/>
      <c r="V261" s="19">
        <v>1</v>
      </c>
      <c r="W261" s="22">
        <v>137</v>
      </c>
      <c r="X261" s="238"/>
      <c r="Y261" s="238"/>
      <c r="Z261" s="23"/>
      <c r="AA261" t="s">
        <v>340</v>
      </c>
      <c r="AB261" s="6">
        <f>AB96+17</f>
        <v>1125</v>
      </c>
      <c r="AC261" s="6" t="s">
        <v>333</v>
      </c>
      <c r="AD261" s="238"/>
      <c r="AF261" s="93"/>
      <c r="AG261" s="272"/>
      <c r="AH261" s="94"/>
      <c r="AJ261" s="83"/>
      <c r="AK261" s="79"/>
      <c r="AL261" s="84"/>
    </row>
    <row r="262" spans="9:39" x14ac:dyDescent="0.35">
      <c r="R262" s="238"/>
      <c r="S262" s="238"/>
      <c r="T262" s="238"/>
      <c r="U262" s="238"/>
      <c r="V262" s="19">
        <v>2</v>
      </c>
      <c r="W262" s="22">
        <v>138</v>
      </c>
      <c r="X262" s="238"/>
      <c r="Y262" s="238"/>
      <c r="Z262" s="23"/>
      <c r="AA262" t="s">
        <v>340</v>
      </c>
      <c r="AB262" s="6">
        <f>AB96+17</f>
        <v>1125</v>
      </c>
      <c r="AC262" s="6" t="s">
        <v>334</v>
      </c>
      <c r="AD262" s="238"/>
      <c r="AF262" s="93"/>
      <c r="AG262" s="272"/>
      <c r="AH262" s="94"/>
      <c r="AJ262" s="83"/>
      <c r="AK262" s="79"/>
      <c r="AL262" s="84"/>
    </row>
    <row r="263" spans="9:39" x14ac:dyDescent="0.35">
      <c r="R263" s="238"/>
      <c r="S263" s="238"/>
      <c r="T263" s="238"/>
      <c r="U263" s="238"/>
      <c r="V263" s="19">
        <v>3</v>
      </c>
      <c r="W263" s="22">
        <v>139</v>
      </c>
      <c r="X263" s="238"/>
      <c r="Y263" s="238"/>
      <c r="Z263" s="23"/>
      <c r="AA263" t="s">
        <v>340</v>
      </c>
      <c r="AB263" s="6">
        <f>AB96+17</f>
        <v>1125</v>
      </c>
      <c r="AC263" s="6" t="s">
        <v>335</v>
      </c>
      <c r="AD263" s="238"/>
      <c r="AF263" s="93"/>
      <c r="AG263" s="272"/>
      <c r="AH263" s="94"/>
      <c r="AJ263" s="83"/>
      <c r="AK263" s="79"/>
      <c r="AL263" s="84"/>
    </row>
    <row r="264" spans="9:39" x14ac:dyDescent="0.35">
      <c r="R264" s="238"/>
      <c r="S264" s="238"/>
      <c r="T264" s="238"/>
      <c r="U264" s="238"/>
      <c r="V264" s="19">
        <v>4</v>
      </c>
      <c r="W264" s="22">
        <v>140</v>
      </c>
      <c r="X264" s="238"/>
      <c r="Y264" s="238"/>
      <c r="Z264" s="23"/>
      <c r="AA264" t="s">
        <v>340</v>
      </c>
      <c r="AB264" s="6">
        <f>AB96+17</f>
        <v>1125</v>
      </c>
      <c r="AC264" s="6" t="s">
        <v>336</v>
      </c>
      <c r="AD264" s="238"/>
      <c r="AF264" s="95" t="s">
        <v>354</v>
      </c>
      <c r="AG264" s="89">
        <f>AB260</f>
        <v>1125</v>
      </c>
      <c r="AH264" s="96" t="s">
        <v>344</v>
      </c>
      <c r="AJ264" s="83"/>
      <c r="AK264" s="79"/>
      <c r="AL264" s="84"/>
    </row>
    <row r="265" spans="9:39" x14ac:dyDescent="0.35">
      <c r="R265" s="238"/>
      <c r="S265" s="238"/>
      <c r="T265" s="238"/>
      <c r="U265" s="238"/>
      <c r="V265" s="19">
        <v>5</v>
      </c>
      <c r="W265" s="22">
        <v>141</v>
      </c>
      <c r="X265" s="238"/>
      <c r="Y265" s="238"/>
      <c r="Z265" s="23"/>
      <c r="AA265" t="s">
        <v>340</v>
      </c>
      <c r="AB265" s="6">
        <f>AB96+17</f>
        <v>1125</v>
      </c>
      <c r="AC265" s="6" t="s">
        <v>337</v>
      </c>
      <c r="AD265" s="238"/>
      <c r="AF265" s="93"/>
      <c r="AG265" s="90"/>
      <c r="AH265" s="94"/>
      <c r="AJ265" s="83"/>
      <c r="AK265" s="79"/>
      <c r="AL265" s="84"/>
    </row>
    <row r="266" spans="9:39" x14ac:dyDescent="0.35">
      <c r="R266" s="238"/>
      <c r="S266" s="238"/>
      <c r="T266" s="238"/>
      <c r="U266" s="238"/>
      <c r="V266" s="19">
        <v>6</v>
      </c>
      <c r="W266" s="22">
        <v>142</v>
      </c>
      <c r="X266" s="238"/>
      <c r="Y266" s="238"/>
      <c r="Z266" s="23"/>
      <c r="AA266" t="s">
        <v>340</v>
      </c>
      <c r="AB266" s="6">
        <f>AB96+17</f>
        <v>1125</v>
      </c>
      <c r="AC266" s="6" t="s">
        <v>338</v>
      </c>
      <c r="AD266" s="238"/>
      <c r="AF266" s="93"/>
      <c r="AG266" s="90"/>
      <c r="AH266" s="94"/>
      <c r="AJ266" s="83"/>
      <c r="AK266" s="79"/>
      <c r="AL266" s="84"/>
    </row>
    <row r="267" spans="9:39" x14ac:dyDescent="0.35">
      <c r="R267" s="238"/>
      <c r="S267" s="238"/>
      <c r="T267" s="238"/>
      <c r="U267" s="238"/>
      <c r="V267" s="19">
        <v>7</v>
      </c>
      <c r="W267" s="22">
        <v>143</v>
      </c>
      <c r="X267" s="238"/>
      <c r="Y267" s="238"/>
      <c r="Z267" s="23"/>
      <c r="AA267" t="s">
        <v>340</v>
      </c>
      <c r="AB267" s="6">
        <f>AB96+17</f>
        <v>1125</v>
      </c>
      <c r="AC267" s="6" t="s">
        <v>339</v>
      </c>
      <c r="AD267" s="238"/>
      <c r="AF267" s="97"/>
      <c r="AG267" s="98"/>
      <c r="AH267" s="99"/>
      <c r="AJ267" s="85"/>
      <c r="AK267" s="86"/>
      <c r="AL267" s="87"/>
    </row>
    <row r="268" spans="9:39" x14ac:dyDescent="0.35"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  <c r="AA268" s="9"/>
      <c r="AB268" s="9"/>
      <c r="AC268" s="9"/>
      <c r="AD268" s="9"/>
      <c r="AE268" s="9"/>
      <c r="AF268" s="9"/>
      <c r="AG268" s="9"/>
      <c r="AH268" s="9"/>
      <c r="AI268" s="9"/>
      <c r="AJ268" s="9"/>
      <c r="AK268" s="9"/>
      <c r="AL268" s="9"/>
      <c r="AM268" s="9"/>
    </row>
    <row r="269" spans="9:39" x14ac:dyDescent="0.35"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  <c r="AA269" s="9"/>
      <c r="AB269" s="9"/>
      <c r="AC269" s="9"/>
      <c r="AD269" s="9"/>
      <c r="AE269" s="9"/>
      <c r="AF269" s="9"/>
      <c r="AG269" s="9"/>
      <c r="AH269" s="9"/>
      <c r="AI269" s="9"/>
      <c r="AJ269" s="9"/>
      <c r="AK269" s="9"/>
      <c r="AL269" s="9"/>
      <c r="AM269" s="9"/>
    </row>
    <row r="270" spans="9:39" ht="15" customHeight="1" x14ac:dyDescent="0.35">
      <c r="R270" s="238" t="s">
        <v>186</v>
      </c>
      <c r="S270" s="238"/>
      <c r="T270" s="238"/>
      <c r="U270" s="238"/>
      <c r="V270" s="19">
        <v>0</v>
      </c>
      <c r="W270" s="22">
        <v>144</v>
      </c>
      <c r="X270" s="238" t="s">
        <v>173</v>
      </c>
      <c r="Y270" s="238"/>
      <c r="Z270" s="23"/>
      <c r="AA270" t="s">
        <v>340</v>
      </c>
      <c r="AB270" s="6">
        <f>AB96+18</f>
        <v>1126</v>
      </c>
      <c r="AC270" s="6" t="s">
        <v>332</v>
      </c>
      <c r="AD270" s="238" t="s">
        <v>159</v>
      </c>
      <c r="AF270" s="91"/>
      <c r="AG270" s="271" t="s">
        <v>353</v>
      </c>
      <c r="AH270" s="92"/>
      <c r="AJ270" s="81"/>
      <c r="AK270" s="269" t="s">
        <v>365</v>
      </c>
      <c r="AL270" s="82"/>
    </row>
    <row r="271" spans="9:39" x14ac:dyDescent="0.35">
      <c r="R271" s="238"/>
      <c r="S271" s="238"/>
      <c r="T271" s="238"/>
      <c r="U271" s="238"/>
      <c r="V271" s="19">
        <v>1</v>
      </c>
      <c r="W271" s="22">
        <v>145</v>
      </c>
      <c r="X271" s="238"/>
      <c r="Y271" s="238"/>
      <c r="Z271" s="23"/>
      <c r="AA271" t="s">
        <v>340</v>
      </c>
      <c r="AB271" s="6">
        <f>AB96+18</f>
        <v>1126</v>
      </c>
      <c r="AC271" s="6" t="s">
        <v>333</v>
      </c>
      <c r="AD271" s="238"/>
      <c r="AF271" s="93"/>
      <c r="AG271" s="272"/>
      <c r="AH271" s="94"/>
      <c r="AJ271" s="83"/>
      <c r="AK271" s="270"/>
      <c r="AL271" s="84"/>
    </row>
    <row r="272" spans="9:39" x14ac:dyDescent="0.35">
      <c r="R272" s="238"/>
      <c r="S272" s="238"/>
      <c r="T272" s="238"/>
      <c r="U272" s="238"/>
      <c r="V272" s="19">
        <v>2</v>
      </c>
      <c r="W272" s="22">
        <v>146</v>
      </c>
      <c r="X272" s="238"/>
      <c r="Y272" s="238"/>
      <c r="Z272" s="23"/>
      <c r="AA272" t="s">
        <v>340</v>
      </c>
      <c r="AB272" s="6">
        <f>AB96+18</f>
        <v>1126</v>
      </c>
      <c r="AC272" s="6" t="s">
        <v>334</v>
      </c>
      <c r="AD272" s="238"/>
      <c r="AF272" s="93"/>
      <c r="AG272" s="272"/>
      <c r="AH272" s="94"/>
      <c r="AJ272" s="83"/>
      <c r="AK272" s="270"/>
      <c r="AL272" s="84"/>
    </row>
    <row r="273" spans="9:39" x14ac:dyDescent="0.35">
      <c r="R273" s="238"/>
      <c r="S273" s="238"/>
      <c r="T273" s="238"/>
      <c r="U273" s="238"/>
      <c r="V273" s="19">
        <v>3</v>
      </c>
      <c r="W273" s="22">
        <v>147</v>
      </c>
      <c r="X273" s="238"/>
      <c r="Y273" s="238"/>
      <c r="Z273" s="23"/>
      <c r="AA273" t="s">
        <v>340</v>
      </c>
      <c r="AB273" s="6">
        <f>AB96+18</f>
        <v>1126</v>
      </c>
      <c r="AC273" s="6" t="s">
        <v>335</v>
      </c>
      <c r="AD273" s="238"/>
      <c r="AF273" s="93"/>
      <c r="AG273" s="272"/>
      <c r="AH273" s="94"/>
      <c r="AJ273" s="83"/>
      <c r="AK273" s="270"/>
      <c r="AL273" s="84"/>
    </row>
    <row r="274" spans="9:39" x14ac:dyDescent="0.35">
      <c r="R274" s="238"/>
      <c r="S274" s="238"/>
      <c r="T274" s="238"/>
      <c r="U274" s="238"/>
      <c r="V274" s="19">
        <v>4</v>
      </c>
      <c r="W274" s="22">
        <v>148</v>
      </c>
      <c r="X274" s="238"/>
      <c r="Y274" s="238"/>
      <c r="Z274" s="23"/>
      <c r="AA274" t="s">
        <v>340</v>
      </c>
      <c r="AB274" s="6">
        <f>AB96+18</f>
        <v>1126</v>
      </c>
      <c r="AC274" s="6" t="s">
        <v>336</v>
      </c>
      <c r="AD274" s="238"/>
      <c r="AF274" s="95" t="s">
        <v>354</v>
      </c>
      <c r="AG274" s="89">
        <f>AB270</f>
        <v>1126</v>
      </c>
      <c r="AH274" s="96" t="s">
        <v>344</v>
      </c>
      <c r="AJ274" s="83"/>
      <c r="AK274" s="270"/>
      <c r="AL274" s="84"/>
    </row>
    <row r="275" spans="9:39" x14ac:dyDescent="0.35">
      <c r="R275" s="238"/>
      <c r="S275" s="238"/>
      <c r="T275" s="238"/>
      <c r="U275" s="238"/>
      <c r="V275" s="19">
        <v>5</v>
      </c>
      <c r="W275" s="22">
        <v>149</v>
      </c>
      <c r="X275" s="238"/>
      <c r="Y275" s="238"/>
      <c r="Z275" s="23"/>
      <c r="AA275" t="s">
        <v>340</v>
      </c>
      <c r="AB275" s="6">
        <f>AB96+18</f>
        <v>1126</v>
      </c>
      <c r="AC275" s="6" t="s">
        <v>337</v>
      </c>
      <c r="AD275" s="238"/>
      <c r="AF275" s="93"/>
      <c r="AG275" s="90"/>
      <c r="AH275" s="94"/>
      <c r="AJ275" s="83"/>
      <c r="AK275" s="270"/>
      <c r="AL275" s="84"/>
    </row>
    <row r="276" spans="9:39" x14ac:dyDescent="0.35">
      <c r="R276" s="238"/>
      <c r="S276" s="238"/>
      <c r="T276" s="238"/>
      <c r="U276" s="238"/>
      <c r="V276" s="19">
        <v>6</v>
      </c>
      <c r="W276" s="22">
        <v>150</v>
      </c>
      <c r="X276" s="238"/>
      <c r="Y276" s="238"/>
      <c r="Z276" s="23"/>
      <c r="AA276" t="s">
        <v>340</v>
      </c>
      <c r="AB276" s="6">
        <f>AB96+18</f>
        <v>1126</v>
      </c>
      <c r="AC276" s="6" t="s">
        <v>338</v>
      </c>
      <c r="AD276" s="238"/>
      <c r="AF276" s="93"/>
      <c r="AG276" s="90"/>
      <c r="AH276" s="94"/>
      <c r="AJ276" s="83"/>
      <c r="AK276" s="270"/>
      <c r="AL276" s="84"/>
    </row>
    <row r="277" spans="9:39" x14ac:dyDescent="0.35">
      <c r="R277" s="238"/>
      <c r="S277" s="238"/>
      <c r="T277" s="238"/>
      <c r="U277" s="238"/>
      <c r="V277" s="19">
        <v>7</v>
      </c>
      <c r="W277" s="22">
        <v>151</v>
      </c>
      <c r="X277" s="238"/>
      <c r="Y277" s="238"/>
      <c r="Z277" s="23"/>
      <c r="AA277" t="s">
        <v>340</v>
      </c>
      <c r="AB277" s="6">
        <f>AB96+18</f>
        <v>1126</v>
      </c>
      <c r="AC277" s="6" t="s">
        <v>339</v>
      </c>
      <c r="AD277" s="238"/>
      <c r="AF277" s="97"/>
      <c r="AG277" s="98"/>
      <c r="AH277" s="99"/>
      <c r="AJ277" s="83"/>
      <c r="AK277" s="270"/>
      <c r="AL277" s="84"/>
    </row>
    <row r="278" spans="9:39" x14ac:dyDescent="0.35">
      <c r="R278" s="238"/>
      <c r="S278" s="238"/>
      <c r="T278" s="238"/>
      <c r="U278" s="238"/>
      <c r="X278" s="238"/>
      <c r="Y278" s="238"/>
      <c r="Z278" s="23"/>
      <c r="AD278" s="238"/>
      <c r="AJ278" s="77" t="s">
        <v>343</v>
      </c>
      <c r="AK278" s="80">
        <f>AB270</f>
        <v>1126</v>
      </c>
      <c r="AL278" s="78" t="s">
        <v>344</v>
      </c>
    </row>
    <row r="279" spans="9:39" ht="15" customHeight="1" x14ac:dyDescent="0.35">
      <c r="R279" s="238"/>
      <c r="S279" s="238"/>
      <c r="T279" s="238"/>
      <c r="U279" s="238"/>
      <c r="V279" s="19">
        <v>0</v>
      </c>
      <c r="W279" s="22">
        <v>152</v>
      </c>
      <c r="X279" s="238"/>
      <c r="Y279" s="238"/>
      <c r="Z279" s="23"/>
      <c r="AA279" t="s">
        <v>340</v>
      </c>
      <c r="AB279" s="6">
        <f>AB96+19</f>
        <v>1127</v>
      </c>
      <c r="AC279" s="6" t="s">
        <v>332</v>
      </c>
      <c r="AD279" s="238"/>
      <c r="AF279" s="91"/>
      <c r="AG279" s="271" t="s">
        <v>353</v>
      </c>
      <c r="AH279" s="92"/>
      <c r="AJ279" s="83"/>
      <c r="AK279" s="79"/>
      <c r="AL279" s="84"/>
    </row>
    <row r="280" spans="9:39" x14ac:dyDescent="0.35">
      <c r="R280" s="238"/>
      <c r="S280" s="238"/>
      <c r="T280" s="238"/>
      <c r="U280" s="238"/>
      <c r="V280" s="19">
        <v>1</v>
      </c>
      <c r="W280" s="22">
        <v>153</v>
      </c>
      <c r="X280" s="238"/>
      <c r="Y280" s="238"/>
      <c r="Z280" s="23"/>
      <c r="AA280" t="s">
        <v>340</v>
      </c>
      <c r="AB280" s="6">
        <f>AB96+19</f>
        <v>1127</v>
      </c>
      <c r="AC280" s="6" t="s">
        <v>333</v>
      </c>
      <c r="AD280" s="238"/>
      <c r="AF280" s="93"/>
      <c r="AG280" s="272"/>
      <c r="AH280" s="94"/>
      <c r="AJ280" s="83"/>
      <c r="AK280" s="79"/>
      <c r="AL280" s="84"/>
    </row>
    <row r="281" spans="9:39" x14ac:dyDescent="0.35">
      <c r="R281" s="238"/>
      <c r="S281" s="238"/>
      <c r="T281" s="238"/>
      <c r="U281" s="238"/>
      <c r="V281" s="19">
        <v>2</v>
      </c>
      <c r="W281" s="22">
        <v>154</v>
      </c>
      <c r="X281" s="238"/>
      <c r="Y281" s="238"/>
      <c r="Z281" s="23"/>
      <c r="AA281" t="s">
        <v>340</v>
      </c>
      <c r="AB281" s="6">
        <f>AB96+19</f>
        <v>1127</v>
      </c>
      <c r="AC281" s="6" t="s">
        <v>334</v>
      </c>
      <c r="AD281" s="238"/>
      <c r="AF281" s="93"/>
      <c r="AG281" s="272"/>
      <c r="AH281" s="94"/>
      <c r="AJ281" s="83"/>
      <c r="AK281" s="79"/>
      <c r="AL281" s="84"/>
    </row>
    <row r="282" spans="9:39" x14ac:dyDescent="0.35">
      <c r="R282" s="238"/>
      <c r="S282" s="238"/>
      <c r="T282" s="238"/>
      <c r="U282" s="238"/>
      <c r="V282" s="19">
        <v>3</v>
      </c>
      <c r="W282" s="22">
        <v>155</v>
      </c>
      <c r="X282" s="238"/>
      <c r="Y282" s="238"/>
      <c r="Z282" s="23"/>
      <c r="AA282" t="s">
        <v>340</v>
      </c>
      <c r="AB282" s="6">
        <f>AB96+19</f>
        <v>1127</v>
      </c>
      <c r="AC282" s="6" t="s">
        <v>335</v>
      </c>
      <c r="AD282" s="238"/>
      <c r="AF282" s="93"/>
      <c r="AG282" s="272"/>
      <c r="AH282" s="94"/>
      <c r="AJ282" s="83"/>
      <c r="AK282" s="79"/>
      <c r="AL282" s="84"/>
    </row>
    <row r="283" spans="9:39" x14ac:dyDescent="0.35">
      <c r="R283" s="238"/>
      <c r="S283" s="238"/>
      <c r="T283" s="238"/>
      <c r="U283" s="238"/>
      <c r="V283" s="19">
        <v>4</v>
      </c>
      <c r="W283" s="22">
        <v>156</v>
      </c>
      <c r="X283" s="238"/>
      <c r="Y283" s="238"/>
      <c r="Z283" s="23"/>
      <c r="AA283" t="s">
        <v>340</v>
      </c>
      <c r="AB283" s="6">
        <f>AB96+19</f>
        <v>1127</v>
      </c>
      <c r="AC283" s="6" t="s">
        <v>336</v>
      </c>
      <c r="AD283" s="238"/>
      <c r="AF283" s="95" t="s">
        <v>354</v>
      </c>
      <c r="AG283" s="89">
        <f>AB279</f>
        <v>1127</v>
      </c>
      <c r="AH283" s="96" t="s">
        <v>344</v>
      </c>
      <c r="AJ283" s="83"/>
      <c r="AK283" s="79"/>
      <c r="AL283" s="84"/>
    </row>
    <row r="284" spans="9:39" x14ac:dyDescent="0.35">
      <c r="R284" s="238"/>
      <c r="S284" s="238"/>
      <c r="T284" s="238"/>
      <c r="U284" s="238"/>
      <c r="V284" s="19">
        <v>5</v>
      </c>
      <c r="W284" s="22">
        <v>157</v>
      </c>
      <c r="X284" s="238"/>
      <c r="Y284" s="238"/>
      <c r="Z284" s="23"/>
      <c r="AA284" t="s">
        <v>340</v>
      </c>
      <c r="AB284" s="6">
        <f>AB96+19</f>
        <v>1127</v>
      </c>
      <c r="AC284" s="6" t="s">
        <v>337</v>
      </c>
      <c r="AD284" s="238"/>
      <c r="AF284" s="93"/>
      <c r="AG284" s="90"/>
      <c r="AH284" s="94"/>
      <c r="AJ284" s="83"/>
      <c r="AK284" s="79"/>
      <c r="AL284" s="84"/>
    </row>
    <row r="285" spans="9:39" x14ac:dyDescent="0.35">
      <c r="R285" s="238"/>
      <c r="S285" s="238"/>
      <c r="T285" s="238"/>
      <c r="U285" s="238"/>
      <c r="V285" s="19">
        <v>6</v>
      </c>
      <c r="W285" s="22">
        <v>158</v>
      </c>
      <c r="X285" s="238"/>
      <c r="Y285" s="238"/>
      <c r="Z285" s="23"/>
      <c r="AA285" t="s">
        <v>340</v>
      </c>
      <c r="AB285" s="6">
        <f>AB96+19</f>
        <v>1127</v>
      </c>
      <c r="AC285" s="6" t="s">
        <v>338</v>
      </c>
      <c r="AD285" s="238"/>
      <c r="AF285" s="93"/>
      <c r="AG285" s="90"/>
      <c r="AH285" s="94"/>
      <c r="AJ285" s="83"/>
      <c r="AK285" s="79"/>
      <c r="AL285" s="84"/>
    </row>
    <row r="286" spans="9:39" x14ac:dyDescent="0.35">
      <c r="R286" s="238"/>
      <c r="S286" s="238"/>
      <c r="T286" s="238"/>
      <c r="U286" s="238"/>
      <c r="V286" s="19">
        <v>7</v>
      </c>
      <c r="W286" s="22">
        <v>159</v>
      </c>
      <c r="X286" s="238"/>
      <c r="Y286" s="238"/>
      <c r="Z286" s="23"/>
      <c r="AA286" t="s">
        <v>340</v>
      </c>
      <c r="AB286" s="6">
        <f>AB96+19</f>
        <v>1127</v>
      </c>
      <c r="AC286" s="6" t="s">
        <v>339</v>
      </c>
      <c r="AD286" s="238"/>
      <c r="AF286" s="97"/>
      <c r="AG286" s="98"/>
      <c r="AH286" s="99"/>
      <c r="AJ286" s="85"/>
      <c r="AK286" s="86"/>
      <c r="AL286" s="87"/>
    </row>
    <row r="287" spans="9:39" x14ac:dyDescent="0.35"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  <c r="AA287" s="9"/>
      <c r="AB287" s="9"/>
      <c r="AC287" s="9"/>
      <c r="AD287" s="9"/>
      <c r="AE287" s="9"/>
      <c r="AF287" s="9"/>
      <c r="AG287" s="9"/>
      <c r="AH287" s="9"/>
      <c r="AI287" s="9"/>
      <c r="AJ287" s="9"/>
      <c r="AK287" s="9"/>
      <c r="AL287" s="9"/>
      <c r="AM287" s="9"/>
    </row>
    <row r="288" spans="9:39" x14ac:dyDescent="0.35"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  <c r="AA288" s="9"/>
      <c r="AB288" s="9"/>
      <c r="AC288" s="9"/>
      <c r="AD288" s="9"/>
      <c r="AE288" s="9"/>
      <c r="AF288" s="9"/>
      <c r="AG288" s="9"/>
      <c r="AH288" s="9"/>
      <c r="AI288" s="9"/>
      <c r="AJ288" s="9"/>
      <c r="AK288" s="9"/>
      <c r="AL288" s="9"/>
      <c r="AM288" s="9"/>
    </row>
    <row r="289" spans="18:38" ht="15" customHeight="1" x14ac:dyDescent="0.35">
      <c r="R289" s="238" t="s">
        <v>187</v>
      </c>
      <c r="S289" s="238"/>
      <c r="T289" s="238"/>
      <c r="U289" s="238"/>
      <c r="V289" s="19">
        <v>0</v>
      </c>
      <c r="W289" s="22">
        <v>160</v>
      </c>
      <c r="X289" s="238" t="s">
        <v>174</v>
      </c>
      <c r="Y289" s="238"/>
      <c r="Z289" s="23"/>
      <c r="AA289" t="s">
        <v>340</v>
      </c>
      <c r="AB289" s="6">
        <f>AB96+20</f>
        <v>1128</v>
      </c>
      <c r="AC289" s="6" t="s">
        <v>332</v>
      </c>
      <c r="AD289" s="238" t="s">
        <v>159</v>
      </c>
      <c r="AF289" s="91"/>
      <c r="AG289" s="271" t="s">
        <v>353</v>
      </c>
      <c r="AH289" s="92"/>
      <c r="AJ289" s="81"/>
      <c r="AK289" s="269" t="s">
        <v>366</v>
      </c>
      <c r="AL289" s="82"/>
    </row>
    <row r="290" spans="18:38" x14ac:dyDescent="0.35">
      <c r="R290" s="238"/>
      <c r="S290" s="238"/>
      <c r="T290" s="238"/>
      <c r="U290" s="238"/>
      <c r="V290" s="19">
        <v>1</v>
      </c>
      <c r="W290" s="22">
        <v>161</v>
      </c>
      <c r="X290" s="238"/>
      <c r="Y290" s="238"/>
      <c r="Z290" s="23"/>
      <c r="AA290" t="s">
        <v>340</v>
      </c>
      <c r="AB290" s="6">
        <f>AB96+20</f>
        <v>1128</v>
      </c>
      <c r="AC290" s="6" t="s">
        <v>333</v>
      </c>
      <c r="AD290" s="238"/>
      <c r="AF290" s="93"/>
      <c r="AG290" s="272"/>
      <c r="AH290" s="94"/>
      <c r="AJ290" s="83"/>
      <c r="AK290" s="270"/>
      <c r="AL290" s="84"/>
    </row>
    <row r="291" spans="18:38" x14ac:dyDescent="0.35">
      <c r="R291" s="238"/>
      <c r="S291" s="238"/>
      <c r="T291" s="238"/>
      <c r="U291" s="238"/>
      <c r="V291" s="19">
        <v>2</v>
      </c>
      <c r="W291" s="22">
        <v>162</v>
      </c>
      <c r="X291" s="238"/>
      <c r="Y291" s="238"/>
      <c r="Z291" s="23"/>
      <c r="AA291" t="s">
        <v>340</v>
      </c>
      <c r="AB291" s="6">
        <f>AB96+20</f>
        <v>1128</v>
      </c>
      <c r="AC291" s="6" t="s">
        <v>334</v>
      </c>
      <c r="AD291" s="238"/>
      <c r="AF291" s="93"/>
      <c r="AG291" s="272"/>
      <c r="AH291" s="94"/>
      <c r="AJ291" s="83"/>
      <c r="AK291" s="270"/>
      <c r="AL291" s="84"/>
    </row>
    <row r="292" spans="18:38" x14ac:dyDescent="0.35">
      <c r="R292" s="238"/>
      <c r="S292" s="238"/>
      <c r="T292" s="238"/>
      <c r="U292" s="238"/>
      <c r="V292" s="19">
        <v>3</v>
      </c>
      <c r="W292" s="22">
        <v>163</v>
      </c>
      <c r="X292" s="238"/>
      <c r="Y292" s="238"/>
      <c r="Z292" s="23"/>
      <c r="AA292" t="s">
        <v>340</v>
      </c>
      <c r="AB292" s="6">
        <f>AB96+20</f>
        <v>1128</v>
      </c>
      <c r="AC292" s="6" t="s">
        <v>335</v>
      </c>
      <c r="AD292" s="238"/>
      <c r="AF292" s="93"/>
      <c r="AG292" s="272"/>
      <c r="AH292" s="94"/>
      <c r="AJ292" s="83"/>
      <c r="AK292" s="270"/>
      <c r="AL292" s="84"/>
    </row>
    <row r="293" spans="18:38" x14ac:dyDescent="0.35">
      <c r="R293" s="238"/>
      <c r="S293" s="238"/>
      <c r="T293" s="238"/>
      <c r="U293" s="238"/>
      <c r="V293" s="19">
        <v>4</v>
      </c>
      <c r="W293" s="22">
        <v>164</v>
      </c>
      <c r="X293" s="238"/>
      <c r="Y293" s="238"/>
      <c r="Z293" s="23"/>
      <c r="AA293" t="s">
        <v>340</v>
      </c>
      <c r="AB293" s="6">
        <f>AB96+20</f>
        <v>1128</v>
      </c>
      <c r="AC293" s="6" t="s">
        <v>336</v>
      </c>
      <c r="AD293" s="238"/>
      <c r="AF293" s="95" t="s">
        <v>354</v>
      </c>
      <c r="AG293" s="89">
        <f>AB289</f>
        <v>1128</v>
      </c>
      <c r="AH293" s="96" t="s">
        <v>344</v>
      </c>
      <c r="AJ293" s="83"/>
      <c r="AK293" s="270"/>
      <c r="AL293" s="84"/>
    </row>
    <row r="294" spans="18:38" x14ac:dyDescent="0.35">
      <c r="R294" s="238"/>
      <c r="S294" s="238"/>
      <c r="T294" s="238"/>
      <c r="U294" s="238"/>
      <c r="V294" s="19">
        <v>5</v>
      </c>
      <c r="W294" s="22">
        <v>165</v>
      </c>
      <c r="X294" s="238"/>
      <c r="Y294" s="238"/>
      <c r="Z294" s="23"/>
      <c r="AA294" t="s">
        <v>340</v>
      </c>
      <c r="AB294" s="6">
        <f>AB96+20</f>
        <v>1128</v>
      </c>
      <c r="AC294" s="6" t="s">
        <v>337</v>
      </c>
      <c r="AD294" s="238"/>
      <c r="AF294" s="93"/>
      <c r="AG294" s="90"/>
      <c r="AH294" s="94"/>
      <c r="AJ294" s="83"/>
      <c r="AK294" s="270"/>
      <c r="AL294" s="84"/>
    </row>
    <row r="295" spans="18:38" x14ac:dyDescent="0.35">
      <c r="R295" s="238"/>
      <c r="S295" s="238"/>
      <c r="T295" s="238"/>
      <c r="U295" s="238"/>
      <c r="V295" s="19">
        <v>6</v>
      </c>
      <c r="W295" s="22">
        <v>166</v>
      </c>
      <c r="X295" s="238"/>
      <c r="Y295" s="238"/>
      <c r="Z295" s="23"/>
      <c r="AA295" t="s">
        <v>340</v>
      </c>
      <c r="AB295" s="6">
        <f>AB96+20</f>
        <v>1128</v>
      </c>
      <c r="AC295" s="6" t="s">
        <v>338</v>
      </c>
      <c r="AD295" s="238"/>
      <c r="AF295" s="93"/>
      <c r="AG295" s="90"/>
      <c r="AH295" s="94"/>
      <c r="AJ295" s="83"/>
      <c r="AK295" s="270"/>
      <c r="AL295" s="84"/>
    </row>
    <row r="296" spans="18:38" x14ac:dyDescent="0.35">
      <c r="R296" s="238"/>
      <c r="S296" s="238"/>
      <c r="T296" s="238"/>
      <c r="U296" s="238"/>
      <c r="V296" s="19">
        <v>7</v>
      </c>
      <c r="W296" s="22">
        <v>167</v>
      </c>
      <c r="X296" s="238"/>
      <c r="Y296" s="238"/>
      <c r="Z296" s="23"/>
      <c r="AA296" t="s">
        <v>340</v>
      </c>
      <c r="AB296" s="6">
        <f>AB96+20</f>
        <v>1128</v>
      </c>
      <c r="AC296" s="6" t="s">
        <v>339</v>
      </c>
      <c r="AD296" s="238"/>
      <c r="AF296" s="97"/>
      <c r="AG296" s="98"/>
      <c r="AH296" s="99"/>
      <c r="AJ296" s="83"/>
      <c r="AK296" s="270"/>
      <c r="AL296" s="84"/>
    </row>
    <row r="297" spans="18:38" x14ac:dyDescent="0.35">
      <c r="R297" s="238"/>
      <c r="S297" s="238"/>
      <c r="T297" s="238"/>
      <c r="U297" s="238"/>
      <c r="X297" s="238"/>
      <c r="Y297" s="238"/>
      <c r="Z297" s="23"/>
      <c r="AD297" s="238"/>
      <c r="AJ297" s="77" t="s">
        <v>343</v>
      </c>
      <c r="AK297" s="80">
        <f>AB289</f>
        <v>1128</v>
      </c>
      <c r="AL297" s="78" t="s">
        <v>344</v>
      </c>
    </row>
    <row r="298" spans="18:38" ht="15" customHeight="1" x14ac:dyDescent="0.35">
      <c r="R298" s="238"/>
      <c r="S298" s="238"/>
      <c r="T298" s="238"/>
      <c r="U298" s="238"/>
      <c r="V298" s="19">
        <v>0</v>
      </c>
      <c r="W298" s="22">
        <v>168</v>
      </c>
      <c r="X298" s="238"/>
      <c r="Y298" s="238"/>
      <c r="Z298" s="23"/>
      <c r="AA298" t="s">
        <v>340</v>
      </c>
      <c r="AB298" s="6">
        <f>AB96+21</f>
        <v>1129</v>
      </c>
      <c r="AC298" s="6" t="s">
        <v>332</v>
      </c>
      <c r="AD298" s="238"/>
      <c r="AF298" s="91"/>
      <c r="AG298" s="271" t="s">
        <v>353</v>
      </c>
      <c r="AH298" s="92"/>
      <c r="AJ298" s="83"/>
      <c r="AK298" s="79"/>
      <c r="AL298" s="84"/>
    </row>
    <row r="299" spans="18:38" x14ac:dyDescent="0.35">
      <c r="R299" s="238"/>
      <c r="S299" s="238"/>
      <c r="T299" s="238"/>
      <c r="U299" s="238"/>
      <c r="V299" s="19">
        <v>1</v>
      </c>
      <c r="W299" s="22">
        <v>169</v>
      </c>
      <c r="X299" s="238"/>
      <c r="Y299" s="238"/>
      <c r="Z299" s="23"/>
      <c r="AA299" t="s">
        <v>340</v>
      </c>
      <c r="AB299" s="6">
        <f>AB96+21</f>
        <v>1129</v>
      </c>
      <c r="AC299" s="6" t="s">
        <v>333</v>
      </c>
      <c r="AD299" s="238"/>
      <c r="AF299" s="93"/>
      <c r="AG299" s="272"/>
      <c r="AH299" s="94"/>
      <c r="AJ299" s="83"/>
      <c r="AK299" s="79"/>
      <c r="AL299" s="84"/>
    </row>
    <row r="300" spans="18:38" x14ac:dyDescent="0.35">
      <c r="R300" s="238"/>
      <c r="S300" s="238"/>
      <c r="T300" s="238"/>
      <c r="U300" s="238"/>
      <c r="V300" s="19">
        <v>2</v>
      </c>
      <c r="W300" s="22">
        <v>170</v>
      </c>
      <c r="X300" s="238"/>
      <c r="Y300" s="238"/>
      <c r="Z300" s="23"/>
      <c r="AA300" t="s">
        <v>340</v>
      </c>
      <c r="AB300" s="6">
        <f>AB96+21</f>
        <v>1129</v>
      </c>
      <c r="AC300" s="6" t="s">
        <v>334</v>
      </c>
      <c r="AD300" s="238"/>
      <c r="AF300" s="93"/>
      <c r="AG300" s="272"/>
      <c r="AH300" s="94"/>
      <c r="AJ300" s="83"/>
      <c r="AK300" s="79"/>
      <c r="AL300" s="84"/>
    </row>
    <row r="301" spans="18:38" x14ac:dyDescent="0.35">
      <c r="R301" s="238"/>
      <c r="S301" s="238"/>
      <c r="T301" s="238"/>
      <c r="U301" s="238"/>
      <c r="V301" s="19">
        <v>3</v>
      </c>
      <c r="W301" s="22">
        <v>171</v>
      </c>
      <c r="X301" s="238"/>
      <c r="Y301" s="238"/>
      <c r="Z301" s="23"/>
      <c r="AA301" t="s">
        <v>340</v>
      </c>
      <c r="AB301" s="6">
        <f>AB96+21</f>
        <v>1129</v>
      </c>
      <c r="AC301" s="6" t="s">
        <v>335</v>
      </c>
      <c r="AD301" s="238"/>
      <c r="AF301" s="93"/>
      <c r="AG301" s="272"/>
      <c r="AH301" s="94"/>
      <c r="AJ301" s="83"/>
      <c r="AK301" s="79"/>
      <c r="AL301" s="84"/>
    </row>
    <row r="302" spans="18:38" x14ac:dyDescent="0.35">
      <c r="R302" s="238"/>
      <c r="S302" s="238"/>
      <c r="T302" s="238"/>
      <c r="U302" s="238"/>
      <c r="V302" s="19">
        <v>4</v>
      </c>
      <c r="W302" s="22">
        <v>172</v>
      </c>
      <c r="X302" s="238"/>
      <c r="Y302" s="238"/>
      <c r="Z302" s="23"/>
      <c r="AA302" t="s">
        <v>340</v>
      </c>
      <c r="AB302" s="6">
        <f>AB96+21</f>
        <v>1129</v>
      </c>
      <c r="AC302" s="6" t="s">
        <v>336</v>
      </c>
      <c r="AD302" s="238"/>
      <c r="AF302" s="95" t="s">
        <v>354</v>
      </c>
      <c r="AG302" s="89">
        <f>AB298</f>
        <v>1129</v>
      </c>
      <c r="AH302" s="96" t="s">
        <v>344</v>
      </c>
      <c r="AJ302" s="83"/>
      <c r="AK302" s="79"/>
      <c r="AL302" s="84"/>
    </row>
    <row r="303" spans="18:38" x14ac:dyDescent="0.35">
      <c r="R303" s="238"/>
      <c r="S303" s="238"/>
      <c r="T303" s="238"/>
      <c r="U303" s="238"/>
      <c r="V303" s="19">
        <v>5</v>
      </c>
      <c r="W303" s="22">
        <v>173</v>
      </c>
      <c r="X303" s="238"/>
      <c r="Y303" s="238"/>
      <c r="Z303" s="23"/>
      <c r="AA303" t="s">
        <v>340</v>
      </c>
      <c r="AB303" s="6">
        <f>AB96+21</f>
        <v>1129</v>
      </c>
      <c r="AC303" s="6" t="s">
        <v>337</v>
      </c>
      <c r="AD303" s="238"/>
      <c r="AF303" s="93"/>
      <c r="AG303" s="90"/>
      <c r="AH303" s="94"/>
      <c r="AJ303" s="83"/>
      <c r="AK303" s="79"/>
      <c r="AL303" s="84"/>
    </row>
    <row r="304" spans="18:38" x14ac:dyDescent="0.35">
      <c r="R304" s="238"/>
      <c r="S304" s="238"/>
      <c r="T304" s="238"/>
      <c r="U304" s="238"/>
      <c r="V304" s="19">
        <v>6</v>
      </c>
      <c r="W304" s="22">
        <v>174</v>
      </c>
      <c r="X304" s="238"/>
      <c r="Y304" s="238"/>
      <c r="Z304" s="23"/>
      <c r="AA304" t="s">
        <v>340</v>
      </c>
      <c r="AB304" s="6">
        <f>AB96+21</f>
        <v>1129</v>
      </c>
      <c r="AC304" s="6" t="s">
        <v>338</v>
      </c>
      <c r="AD304" s="238"/>
      <c r="AF304" s="93"/>
      <c r="AG304" s="90"/>
      <c r="AH304" s="94"/>
      <c r="AJ304" s="83"/>
      <c r="AK304" s="79"/>
      <c r="AL304" s="84"/>
    </row>
    <row r="305" spans="9:39" x14ac:dyDescent="0.35">
      <c r="R305" s="238"/>
      <c r="S305" s="238"/>
      <c r="T305" s="238"/>
      <c r="U305" s="238"/>
      <c r="V305" s="19">
        <v>7</v>
      </c>
      <c r="W305" s="22">
        <v>175</v>
      </c>
      <c r="X305" s="238"/>
      <c r="Y305" s="238"/>
      <c r="Z305" s="23"/>
      <c r="AA305" t="s">
        <v>340</v>
      </c>
      <c r="AB305" s="6">
        <f>AB96+21</f>
        <v>1129</v>
      </c>
      <c r="AC305" s="6" t="s">
        <v>339</v>
      </c>
      <c r="AD305" s="238"/>
      <c r="AF305" s="97"/>
      <c r="AG305" s="98"/>
      <c r="AH305" s="99"/>
      <c r="AJ305" s="85"/>
      <c r="AK305" s="86"/>
      <c r="AL305" s="87"/>
    </row>
    <row r="306" spans="9:39" x14ac:dyDescent="0.35"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  <c r="AA306" s="9"/>
      <c r="AB306" s="9"/>
      <c r="AC306" s="9"/>
      <c r="AD306" s="9"/>
      <c r="AE306" s="9"/>
      <c r="AF306" s="9"/>
      <c r="AG306" s="9"/>
      <c r="AH306" s="9"/>
      <c r="AI306" s="9"/>
      <c r="AJ306" s="9"/>
      <c r="AK306" s="9"/>
      <c r="AL306" s="9"/>
      <c r="AM306" s="9"/>
    </row>
    <row r="307" spans="9:39" x14ac:dyDescent="0.35"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  <c r="AA307" s="9"/>
      <c r="AB307" s="9"/>
      <c r="AC307" s="9"/>
      <c r="AD307" s="9"/>
      <c r="AE307" s="9"/>
      <c r="AF307" s="9"/>
      <c r="AG307" s="9"/>
      <c r="AH307" s="9"/>
      <c r="AI307" s="9"/>
      <c r="AJ307" s="9"/>
      <c r="AK307" s="9"/>
      <c r="AL307" s="9"/>
      <c r="AM307" s="9"/>
    </row>
    <row r="308" spans="9:39" ht="15" customHeight="1" x14ac:dyDescent="0.35">
      <c r="R308" s="238" t="s">
        <v>188</v>
      </c>
      <c r="S308" s="238"/>
      <c r="T308" s="238"/>
      <c r="U308" s="238"/>
      <c r="V308" s="19">
        <v>0</v>
      </c>
      <c r="W308" s="22">
        <v>176</v>
      </c>
      <c r="X308" s="238" t="s">
        <v>175</v>
      </c>
      <c r="Y308" s="238"/>
      <c r="Z308" s="23"/>
      <c r="AA308" t="s">
        <v>340</v>
      </c>
      <c r="AB308" s="6">
        <f>AB96+22</f>
        <v>1130</v>
      </c>
      <c r="AC308" s="6" t="s">
        <v>332</v>
      </c>
      <c r="AD308" s="238" t="s">
        <v>159</v>
      </c>
      <c r="AF308" s="91"/>
      <c r="AG308" s="271" t="s">
        <v>353</v>
      </c>
      <c r="AH308" s="92"/>
      <c r="AJ308" s="81"/>
      <c r="AK308" s="269" t="s">
        <v>367</v>
      </c>
      <c r="AL308" s="82"/>
    </row>
    <row r="309" spans="9:39" x14ac:dyDescent="0.35">
      <c r="R309" s="238"/>
      <c r="S309" s="238"/>
      <c r="T309" s="238"/>
      <c r="U309" s="238"/>
      <c r="V309" s="19">
        <v>1</v>
      </c>
      <c r="W309" s="22">
        <v>177</v>
      </c>
      <c r="X309" s="238"/>
      <c r="Y309" s="238"/>
      <c r="Z309" s="23"/>
      <c r="AA309" t="s">
        <v>340</v>
      </c>
      <c r="AB309" s="6">
        <f>AB96+22</f>
        <v>1130</v>
      </c>
      <c r="AC309" s="6" t="s">
        <v>333</v>
      </c>
      <c r="AD309" s="238"/>
      <c r="AF309" s="93"/>
      <c r="AG309" s="272"/>
      <c r="AH309" s="94"/>
      <c r="AJ309" s="83"/>
      <c r="AK309" s="270"/>
      <c r="AL309" s="84"/>
    </row>
    <row r="310" spans="9:39" x14ac:dyDescent="0.35">
      <c r="R310" s="238"/>
      <c r="S310" s="238"/>
      <c r="T310" s="238"/>
      <c r="U310" s="238"/>
      <c r="V310" s="19">
        <v>2</v>
      </c>
      <c r="W310" s="22">
        <v>178</v>
      </c>
      <c r="X310" s="238"/>
      <c r="Y310" s="238"/>
      <c r="Z310" s="23"/>
      <c r="AA310" t="s">
        <v>340</v>
      </c>
      <c r="AB310" s="6">
        <f>AB96+22</f>
        <v>1130</v>
      </c>
      <c r="AC310" s="6" t="s">
        <v>334</v>
      </c>
      <c r="AD310" s="238"/>
      <c r="AF310" s="93"/>
      <c r="AG310" s="272"/>
      <c r="AH310" s="94"/>
      <c r="AJ310" s="83"/>
      <c r="AK310" s="270"/>
      <c r="AL310" s="84"/>
    </row>
    <row r="311" spans="9:39" x14ac:dyDescent="0.35">
      <c r="R311" s="238"/>
      <c r="S311" s="238"/>
      <c r="T311" s="238"/>
      <c r="U311" s="238"/>
      <c r="V311" s="19">
        <v>3</v>
      </c>
      <c r="W311" s="22">
        <v>179</v>
      </c>
      <c r="X311" s="238"/>
      <c r="Y311" s="238"/>
      <c r="Z311" s="23"/>
      <c r="AA311" t="s">
        <v>340</v>
      </c>
      <c r="AB311" s="6">
        <f>AB96+22</f>
        <v>1130</v>
      </c>
      <c r="AC311" s="6" t="s">
        <v>335</v>
      </c>
      <c r="AD311" s="238"/>
      <c r="AF311" s="93"/>
      <c r="AG311" s="272"/>
      <c r="AH311" s="94"/>
      <c r="AJ311" s="83"/>
      <c r="AK311" s="270"/>
      <c r="AL311" s="84"/>
    </row>
    <row r="312" spans="9:39" x14ac:dyDescent="0.35">
      <c r="R312" s="238"/>
      <c r="S312" s="238"/>
      <c r="T312" s="238"/>
      <c r="U312" s="238"/>
      <c r="V312" s="19">
        <v>4</v>
      </c>
      <c r="W312" s="22">
        <v>180</v>
      </c>
      <c r="X312" s="238"/>
      <c r="Y312" s="238"/>
      <c r="Z312" s="23"/>
      <c r="AA312" t="s">
        <v>340</v>
      </c>
      <c r="AB312" s="6">
        <f>AB96+22</f>
        <v>1130</v>
      </c>
      <c r="AC312" s="6" t="s">
        <v>336</v>
      </c>
      <c r="AD312" s="238"/>
      <c r="AF312" s="95" t="s">
        <v>354</v>
      </c>
      <c r="AG312" s="89">
        <f>AB308</f>
        <v>1130</v>
      </c>
      <c r="AH312" s="96" t="s">
        <v>344</v>
      </c>
      <c r="AJ312" s="83"/>
      <c r="AK312" s="270"/>
      <c r="AL312" s="84"/>
    </row>
    <row r="313" spans="9:39" x14ac:dyDescent="0.35">
      <c r="R313" s="238"/>
      <c r="S313" s="238"/>
      <c r="T313" s="238"/>
      <c r="U313" s="238"/>
      <c r="V313" s="19">
        <v>5</v>
      </c>
      <c r="W313" s="22">
        <v>181</v>
      </c>
      <c r="X313" s="238"/>
      <c r="Y313" s="238"/>
      <c r="Z313" s="23"/>
      <c r="AA313" t="s">
        <v>340</v>
      </c>
      <c r="AB313" s="6">
        <f>AB96+22</f>
        <v>1130</v>
      </c>
      <c r="AC313" s="6" t="s">
        <v>337</v>
      </c>
      <c r="AD313" s="238"/>
      <c r="AF313" s="93"/>
      <c r="AG313" s="90"/>
      <c r="AH313" s="94"/>
      <c r="AJ313" s="83"/>
      <c r="AK313" s="270"/>
      <c r="AL313" s="84"/>
    </row>
    <row r="314" spans="9:39" x14ac:dyDescent="0.35">
      <c r="R314" s="238"/>
      <c r="S314" s="238"/>
      <c r="T314" s="238"/>
      <c r="U314" s="238"/>
      <c r="V314" s="19">
        <v>6</v>
      </c>
      <c r="W314" s="22">
        <v>182</v>
      </c>
      <c r="X314" s="238"/>
      <c r="Y314" s="238"/>
      <c r="Z314" s="23"/>
      <c r="AA314" t="s">
        <v>340</v>
      </c>
      <c r="AB314" s="6">
        <f>AB96+22</f>
        <v>1130</v>
      </c>
      <c r="AC314" s="6" t="s">
        <v>338</v>
      </c>
      <c r="AD314" s="238"/>
      <c r="AF314" s="93"/>
      <c r="AG314" s="90"/>
      <c r="AH314" s="94"/>
      <c r="AJ314" s="83"/>
      <c r="AK314" s="270"/>
      <c r="AL314" s="84"/>
    </row>
    <row r="315" spans="9:39" x14ac:dyDescent="0.35">
      <c r="R315" s="238"/>
      <c r="S315" s="238"/>
      <c r="T315" s="238"/>
      <c r="U315" s="238"/>
      <c r="V315" s="19">
        <v>7</v>
      </c>
      <c r="W315" s="22">
        <v>183</v>
      </c>
      <c r="X315" s="238"/>
      <c r="Y315" s="238"/>
      <c r="Z315" s="23"/>
      <c r="AA315" t="s">
        <v>340</v>
      </c>
      <c r="AB315" s="6">
        <f>AB96+22</f>
        <v>1130</v>
      </c>
      <c r="AC315" s="6" t="s">
        <v>339</v>
      </c>
      <c r="AD315" s="238"/>
      <c r="AF315" s="97"/>
      <c r="AG315" s="98"/>
      <c r="AH315" s="99"/>
      <c r="AJ315" s="83"/>
      <c r="AK315" s="270"/>
      <c r="AL315" s="84"/>
    </row>
    <row r="316" spans="9:39" x14ac:dyDescent="0.35">
      <c r="R316" s="238"/>
      <c r="S316" s="238"/>
      <c r="T316" s="238"/>
      <c r="U316" s="238"/>
      <c r="X316" s="238"/>
      <c r="Y316" s="238"/>
      <c r="Z316" s="23"/>
      <c r="AD316" s="238"/>
      <c r="AJ316" s="77" t="s">
        <v>343</v>
      </c>
      <c r="AK316" s="80">
        <f>AB308</f>
        <v>1130</v>
      </c>
      <c r="AL316" s="78" t="s">
        <v>344</v>
      </c>
    </row>
    <row r="317" spans="9:39" ht="15" customHeight="1" x14ac:dyDescent="0.35">
      <c r="R317" s="238"/>
      <c r="S317" s="238"/>
      <c r="T317" s="238"/>
      <c r="U317" s="238"/>
      <c r="V317" s="19">
        <v>0</v>
      </c>
      <c r="W317" s="22">
        <v>184</v>
      </c>
      <c r="X317" s="238"/>
      <c r="Y317" s="238"/>
      <c r="Z317" s="23"/>
      <c r="AA317" t="s">
        <v>340</v>
      </c>
      <c r="AB317" s="6">
        <f>AB96+23</f>
        <v>1131</v>
      </c>
      <c r="AC317" s="6" t="s">
        <v>332</v>
      </c>
      <c r="AD317" s="238"/>
      <c r="AF317" s="91"/>
      <c r="AG317" s="271" t="s">
        <v>353</v>
      </c>
      <c r="AH317" s="92"/>
      <c r="AJ317" s="83"/>
      <c r="AK317" s="79"/>
      <c r="AL317" s="84"/>
    </row>
    <row r="318" spans="9:39" x14ac:dyDescent="0.35">
      <c r="R318" s="238"/>
      <c r="S318" s="238"/>
      <c r="T318" s="238"/>
      <c r="U318" s="238"/>
      <c r="V318" s="19">
        <v>1</v>
      </c>
      <c r="W318" s="22">
        <v>185</v>
      </c>
      <c r="X318" s="238"/>
      <c r="Y318" s="238"/>
      <c r="Z318" s="23"/>
      <c r="AA318" t="s">
        <v>340</v>
      </c>
      <c r="AB318" s="6">
        <f>AB96+23</f>
        <v>1131</v>
      </c>
      <c r="AC318" s="6" t="s">
        <v>333</v>
      </c>
      <c r="AD318" s="238"/>
      <c r="AF318" s="93"/>
      <c r="AG318" s="272"/>
      <c r="AH318" s="94"/>
      <c r="AJ318" s="83"/>
      <c r="AK318" s="79"/>
      <c r="AL318" s="84"/>
    </row>
    <row r="319" spans="9:39" x14ac:dyDescent="0.35">
      <c r="R319" s="238"/>
      <c r="S319" s="238"/>
      <c r="T319" s="238"/>
      <c r="U319" s="238"/>
      <c r="V319" s="19">
        <v>2</v>
      </c>
      <c r="W319" s="22">
        <v>186</v>
      </c>
      <c r="X319" s="238"/>
      <c r="Y319" s="238"/>
      <c r="Z319" s="23"/>
      <c r="AA319" t="s">
        <v>340</v>
      </c>
      <c r="AB319" s="6">
        <f>AB96+23</f>
        <v>1131</v>
      </c>
      <c r="AC319" s="6" t="s">
        <v>334</v>
      </c>
      <c r="AD319" s="238"/>
      <c r="AF319" s="93"/>
      <c r="AG319" s="272"/>
      <c r="AH319" s="94"/>
      <c r="AJ319" s="83"/>
      <c r="AK319" s="79"/>
      <c r="AL319" s="84"/>
    </row>
    <row r="320" spans="9:39" x14ac:dyDescent="0.35">
      <c r="R320" s="238"/>
      <c r="S320" s="238"/>
      <c r="T320" s="238"/>
      <c r="U320" s="238"/>
      <c r="V320" s="19">
        <v>3</v>
      </c>
      <c r="W320" s="22">
        <v>187</v>
      </c>
      <c r="X320" s="238"/>
      <c r="Y320" s="238"/>
      <c r="Z320" s="23"/>
      <c r="AA320" t="s">
        <v>340</v>
      </c>
      <c r="AB320" s="6">
        <f>AB96+23</f>
        <v>1131</v>
      </c>
      <c r="AC320" s="6" t="s">
        <v>335</v>
      </c>
      <c r="AD320" s="238"/>
      <c r="AF320" s="93"/>
      <c r="AG320" s="272"/>
      <c r="AH320" s="94"/>
      <c r="AJ320" s="83"/>
      <c r="AK320" s="79"/>
      <c r="AL320" s="84"/>
    </row>
    <row r="321" spans="9:39" x14ac:dyDescent="0.35">
      <c r="R321" s="238"/>
      <c r="S321" s="238"/>
      <c r="T321" s="238"/>
      <c r="U321" s="238"/>
      <c r="V321" s="19">
        <v>4</v>
      </c>
      <c r="W321" s="22">
        <v>188</v>
      </c>
      <c r="X321" s="238"/>
      <c r="Y321" s="238"/>
      <c r="Z321" s="23"/>
      <c r="AA321" t="s">
        <v>340</v>
      </c>
      <c r="AB321" s="6">
        <f>AB96+23</f>
        <v>1131</v>
      </c>
      <c r="AC321" s="6" t="s">
        <v>336</v>
      </c>
      <c r="AD321" s="238"/>
      <c r="AF321" s="95" t="s">
        <v>354</v>
      </c>
      <c r="AG321" s="89">
        <f>AB317</f>
        <v>1131</v>
      </c>
      <c r="AH321" s="96" t="s">
        <v>344</v>
      </c>
      <c r="AJ321" s="83"/>
      <c r="AK321" s="79"/>
      <c r="AL321" s="84"/>
    </row>
    <row r="322" spans="9:39" x14ac:dyDescent="0.35">
      <c r="R322" s="238"/>
      <c r="S322" s="238"/>
      <c r="T322" s="238"/>
      <c r="U322" s="238"/>
      <c r="V322" s="19">
        <v>5</v>
      </c>
      <c r="W322" s="22">
        <v>189</v>
      </c>
      <c r="X322" s="238"/>
      <c r="Y322" s="238"/>
      <c r="Z322" s="23"/>
      <c r="AA322" t="s">
        <v>340</v>
      </c>
      <c r="AB322" s="6">
        <f>AB96+23</f>
        <v>1131</v>
      </c>
      <c r="AC322" s="6" t="s">
        <v>337</v>
      </c>
      <c r="AD322" s="238"/>
      <c r="AF322" s="93"/>
      <c r="AG322" s="90"/>
      <c r="AH322" s="94"/>
      <c r="AJ322" s="83"/>
      <c r="AK322" s="79"/>
      <c r="AL322" s="84"/>
    </row>
    <row r="323" spans="9:39" x14ac:dyDescent="0.35">
      <c r="R323" s="238"/>
      <c r="S323" s="238"/>
      <c r="T323" s="238"/>
      <c r="U323" s="238"/>
      <c r="V323" s="19">
        <v>6</v>
      </c>
      <c r="W323" s="22">
        <v>190</v>
      </c>
      <c r="X323" s="238"/>
      <c r="Y323" s="238"/>
      <c r="Z323" s="23"/>
      <c r="AA323" t="s">
        <v>340</v>
      </c>
      <c r="AB323" s="6">
        <f>AB96+23</f>
        <v>1131</v>
      </c>
      <c r="AC323" s="6" t="s">
        <v>338</v>
      </c>
      <c r="AD323" s="238"/>
      <c r="AF323" s="93"/>
      <c r="AG323" s="90"/>
      <c r="AH323" s="94"/>
      <c r="AJ323" s="83"/>
      <c r="AK323" s="79"/>
      <c r="AL323" s="84"/>
    </row>
    <row r="324" spans="9:39" x14ac:dyDescent="0.35">
      <c r="R324" s="238"/>
      <c r="S324" s="238"/>
      <c r="T324" s="238"/>
      <c r="U324" s="238"/>
      <c r="V324" s="19">
        <v>7</v>
      </c>
      <c r="W324" s="22">
        <v>191</v>
      </c>
      <c r="X324" s="238"/>
      <c r="Y324" s="238"/>
      <c r="Z324" s="23"/>
      <c r="AA324" t="s">
        <v>340</v>
      </c>
      <c r="AB324" s="6">
        <f>AB96+23</f>
        <v>1131</v>
      </c>
      <c r="AC324" s="6" t="s">
        <v>339</v>
      </c>
      <c r="AD324" s="238"/>
      <c r="AF324" s="97"/>
      <c r="AG324" s="98"/>
      <c r="AH324" s="99"/>
      <c r="AJ324" s="85"/>
      <c r="AK324" s="86"/>
      <c r="AL324" s="87"/>
    </row>
    <row r="325" spans="9:39" x14ac:dyDescent="0.35"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  <c r="AA325" s="9"/>
      <c r="AB325" s="9"/>
      <c r="AC325" s="9"/>
      <c r="AD325" s="9"/>
      <c r="AE325" s="9"/>
      <c r="AF325" s="9"/>
      <c r="AG325" s="9"/>
      <c r="AH325" s="9"/>
      <c r="AI325" s="9"/>
      <c r="AJ325" s="9"/>
      <c r="AK325" s="9"/>
      <c r="AL325" s="9"/>
      <c r="AM325" s="9"/>
    </row>
    <row r="326" spans="9:39" x14ac:dyDescent="0.35"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  <c r="AA326" s="9"/>
      <c r="AB326" s="9"/>
      <c r="AC326" s="9"/>
      <c r="AD326" s="9"/>
      <c r="AE326" s="9"/>
      <c r="AF326" s="9"/>
      <c r="AG326" s="9"/>
      <c r="AH326" s="9"/>
      <c r="AI326" s="9"/>
      <c r="AJ326" s="9"/>
      <c r="AK326" s="9"/>
      <c r="AL326" s="9"/>
      <c r="AM326" s="9"/>
    </row>
    <row r="327" spans="9:39" ht="15" customHeight="1" x14ac:dyDescent="0.35">
      <c r="R327" s="238" t="s">
        <v>189</v>
      </c>
      <c r="S327" s="238"/>
      <c r="T327" s="238"/>
      <c r="U327" s="238"/>
      <c r="V327" s="19">
        <v>0</v>
      </c>
      <c r="W327" s="22">
        <v>192</v>
      </c>
      <c r="X327" s="238" t="s">
        <v>176</v>
      </c>
      <c r="Y327" s="238"/>
      <c r="Z327" s="23"/>
      <c r="AA327" t="s">
        <v>340</v>
      </c>
      <c r="AB327" s="6">
        <f>AB96+24</f>
        <v>1132</v>
      </c>
      <c r="AC327" s="6" t="s">
        <v>332</v>
      </c>
      <c r="AD327" s="238" t="s">
        <v>159</v>
      </c>
      <c r="AF327" s="91"/>
      <c r="AG327" s="271" t="s">
        <v>353</v>
      </c>
      <c r="AH327" s="92"/>
      <c r="AJ327" s="81"/>
      <c r="AK327" s="269" t="s">
        <v>368</v>
      </c>
      <c r="AL327" s="82"/>
    </row>
    <row r="328" spans="9:39" x14ac:dyDescent="0.35">
      <c r="R328" s="238"/>
      <c r="S328" s="238"/>
      <c r="T328" s="238"/>
      <c r="U328" s="238"/>
      <c r="V328" s="19">
        <v>1</v>
      </c>
      <c r="W328" s="22">
        <v>193</v>
      </c>
      <c r="X328" s="238"/>
      <c r="Y328" s="238"/>
      <c r="Z328" s="23"/>
      <c r="AA328" t="s">
        <v>340</v>
      </c>
      <c r="AB328" s="6">
        <f>AB96+24</f>
        <v>1132</v>
      </c>
      <c r="AC328" s="6" t="s">
        <v>333</v>
      </c>
      <c r="AD328" s="238"/>
      <c r="AF328" s="93"/>
      <c r="AG328" s="272"/>
      <c r="AH328" s="94"/>
      <c r="AJ328" s="83"/>
      <c r="AK328" s="270"/>
      <c r="AL328" s="84"/>
    </row>
    <row r="329" spans="9:39" x14ac:dyDescent="0.35">
      <c r="R329" s="238"/>
      <c r="S329" s="238"/>
      <c r="T329" s="238"/>
      <c r="U329" s="238"/>
      <c r="V329" s="19">
        <v>2</v>
      </c>
      <c r="W329" s="22">
        <v>194</v>
      </c>
      <c r="X329" s="238"/>
      <c r="Y329" s="238"/>
      <c r="Z329" s="23"/>
      <c r="AA329" t="s">
        <v>340</v>
      </c>
      <c r="AB329" s="6">
        <f>AB96+24</f>
        <v>1132</v>
      </c>
      <c r="AC329" s="6" t="s">
        <v>334</v>
      </c>
      <c r="AD329" s="238"/>
      <c r="AF329" s="93"/>
      <c r="AG329" s="272"/>
      <c r="AH329" s="94"/>
      <c r="AJ329" s="83"/>
      <c r="AK329" s="270"/>
      <c r="AL329" s="84"/>
    </row>
    <row r="330" spans="9:39" x14ac:dyDescent="0.35">
      <c r="R330" s="238"/>
      <c r="S330" s="238"/>
      <c r="T330" s="238"/>
      <c r="U330" s="238"/>
      <c r="V330" s="19">
        <v>3</v>
      </c>
      <c r="W330" s="22">
        <v>195</v>
      </c>
      <c r="X330" s="238"/>
      <c r="Y330" s="238"/>
      <c r="Z330" s="23"/>
      <c r="AA330" t="s">
        <v>340</v>
      </c>
      <c r="AB330" s="6">
        <f>AB96+24</f>
        <v>1132</v>
      </c>
      <c r="AC330" s="6" t="s">
        <v>335</v>
      </c>
      <c r="AD330" s="238"/>
      <c r="AF330" s="93"/>
      <c r="AG330" s="272"/>
      <c r="AH330" s="94"/>
      <c r="AJ330" s="83"/>
      <c r="AK330" s="270"/>
      <c r="AL330" s="84"/>
    </row>
    <row r="331" spans="9:39" x14ac:dyDescent="0.35">
      <c r="R331" s="238"/>
      <c r="S331" s="238"/>
      <c r="T331" s="238"/>
      <c r="U331" s="238"/>
      <c r="V331" s="19">
        <v>4</v>
      </c>
      <c r="W331" s="22">
        <v>196</v>
      </c>
      <c r="X331" s="238"/>
      <c r="Y331" s="238"/>
      <c r="Z331" s="23"/>
      <c r="AA331" t="s">
        <v>340</v>
      </c>
      <c r="AB331" s="6">
        <f>AB96+24</f>
        <v>1132</v>
      </c>
      <c r="AC331" s="6" t="s">
        <v>336</v>
      </c>
      <c r="AD331" s="238"/>
      <c r="AF331" s="95" t="s">
        <v>354</v>
      </c>
      <c r="AG331" s="89">
        <f>AB327</f>
        <v>1132</v>
      </c>
      <c r="AH331" s="96" t="s">
        <v>344</v>
      </c>
      <c r="AJ331" s="83"/>
      <c r="AK331" s="270"/>
      <c r="AL331" s="84"/>
    </row>
    <row r="332" spans="9:39" x14ac:dyDescent="0.35">
      <c r="R332" s="238"/>
      <c r="S332" s="238"/>
      <c r="T332" s="238"/>
      <c r="U332" s="238"/>
      <c r="V332" s="19">
        <v>5</v>
      </c>
      <c r="W332" s="22">
        <v>197</v>
      </c>
      <c r="X332" s="238"/>
      <c r="Y332" s="238"/>
      <c r="Z332" s="23"/>
      <c r="AA332" t="s">
        <v>340</v>
      </c>
      <c r="AB332" s="6">
        <f>AB96+24</f>
        <v>1132</v>
      </c>
      <c r="AC332" s="6" t="s">
        <v>337</v>
      </c>
      <c r="AD332" s="238"/>
      <c r="AF332" s="93"/>
      <c r="AG332" s="90"/>
      <c r="AH332" s="94"/>
      <c r="AJ332" s="83"/>
      <c r="AK332" s="270"/>
      <c r="AL332" s="84"/>
    </row>
    <row r="333" spans="9:39" x14ac:dyDescent="0.35">
      <c r="R333" s="238"/>
      <c r="S333" s="238"/>
      <c r="T333" s="238"/>
      <c r="U333" s="238"/>
      <c r="V333" s="19">
        <v>6</v>
      </c>
      <c r="W333" s="22">
        <v>198</v>
      </c>
      <c r="X333" s="238"/>
      <c r="Y333" s="238"/>
      <c r="Z333" s="23"/>
      <c r="AA333" t="s">
        <v>340</v>
      </c>
      <c r="AB333" s="6">
        <f>AB96+24</f>
        <v>1132</v>
      </c>
      <c r="AC333" s="6" t="s">
        <v>338</v>
      </c>
      <c r="AD333" s="238"/>
      <c r="AF333" s="93"/>
      <c r="AG333" s="90"/>
      <c r="AH333" s="94"/>
      <c r="AJ333" s="83"/>
      <c r="AK333" s="270"/>
      <c r="AL333" s="84"/>
    </row>
    <row r="334" spans="9:39" x14ac:dyDescent="0.35">
      <c r="R334" s="238"/>
      <c r="S334" s="238"/>
      <c r="T334" s="238"/>
      <c r="U334" s="238"/>
      <c r="V334" s="19">
        <v>7</v>
      </c>
      <c r="W334" s="22">
        <v>199</v>
      </c>
      <c r="X334" s="238"/>
      <c r="Y334" s="238"/>
      <c r="Z334" s="23"/>
      <c r="AA334" t="s">
        <v>340</v>
      </c>
      <c r="AB334" s="6">
        <f>AB96+24</f>
        <v>1132</v>
      </c>
      <c r="AC334" s="6" t="s">
        <v>339</v>
      </c>
      <c r="AD334" s="238"/>
      <c r="AF334" s="97"/>
      <c r="AG334" s="98"/>
      <c r="AH334" s="99"/>
      <c r="AJ334" s="83"/>
      <c r="AK334" s="270"/>
      <c r="AL334" s="84"/>
    </row>
    <row r="335" spans="9:39" x14ac:dyDescent="0.35">
      <c r="R335" s="238"/>
      <c r="S335" s="238"/>
      <c r="T335" s="238"/>
      <c r="U335" s="238"/>
      <c r="X335" s="238"/>
      <c r="Y335" s="238"/>
      <c r="Z335" s="23"/>
      <c r="AD335" s="238"/>
      <c r="AJ335" s="77" t="s">
        <v>343</v>
      </c>
      <c r="AK335" s="80">
        <f>AB327</f>
        <v>1132</v>
      </c>
      <c r="AL335" s="78" t="s">
        <v>344</v>
      </c>
    </row>
    <row r="336" spans="9:39" ht="15" customHeight="1" x14ac:dyDescent="0.35">
      <c r="R336" s="238"/>
      <c r="S336" s="238"/>
      <c r="T336" s="238"/>
      <c r="U336" s="238"/>
      <c r="V336" s="19">
        <v>0</v>
      </c>
      <c r="W336" s="22">
        <v>200</v>
      </c>
      <c r="X336" s="238"/>
      <c r="Y336" s="238"/>
      <c r="Z336" s="23"/>
      <c r="AA336" t="s">
        <v>340</v>
      </c>
      <c r="AB336" s="6">
        <f>AB96+25</f>
        <v>1133</v>
      </c>
      <c r="AC336" s="6" t="s">
        <v>332</v>
      </c>
      <c r="AD336" s="238"/>
      <c r="AF336" s="91"/>
      <c r="AG336" s="271" t="s">
        <v>353</v>
      </c>
      <c r="AH336" s="92"/>
      <c r="AJ336" s="83"/>
      <c r="AK336" s="79"/>
      <c r="AL336" s="84"/>
    </row>
    <row r="337" spans="9:39" x14ac:dyDescent="0.35">
      <c r="R337" s="238"/>
      <c r="S337" s="238"/>
      <c r="T337" s="238"/>
      <c r="U337" s="238"/>
      <c r="V337" s="19">
        <v>1</v>
      </c>
      <c r="W337" s="22">
        <v>201</v>
      </c>
      <c r="X337" s="238"/>
      <c r="Y337" s="238"/>
      <c r="Z337" s="23"/>
      <c r="AA337" t="s">
        <v>340</v>
      </c>
      <c r="AB337" s="6">
        <f>AB96+25</f>
        <v>1133</v>
      </c>
      <c r="AC337" s="6" t="s">
        <v>333</v>
      </c>
      <c r="AD337" s="238"/>
      <c r="AF337" s="93"/>
      <c r="AG337" s="272"/>
      <c r="AH337" s="94"/>
      <c r="AJ337" s="83"/>
      <c r="AK337" s="79"/>
      <c r="AL337" s="84"/>
    </row>
    <row r="338" spans="9:39" x14ac:dyDescent="0.35">
      <c r="R338" s="238"/>
      <c r="S338" s="238"/>
      <c r="T338" s="238"/>
      <c r="U338" s="238"/>
      <c r="V338" s="19">
        <v>2</v>
      </c>
      <c r="W338" s="22">
        <v>202</v>
      </c>
      <c r="X338" s="238"/>
      <c r="Y338" s="238"/>
      <c r="Z338" s="23"/>
      <c r="AA338" t="s">
        <v>340</v>
      </c>
      <c r="AB338" s="6">
        <f>AB96+25</f>
        <v>1133</v>
      </c>
      <c r="AC338" s="6" t="s">
        <v>334</v>
      </c>
      <c r="AD338" s="238"/>
      <c r="AF338" s="93"/>
      <c r="AG338" s="272"/>
      <c r="AH338" s="94"/>
      <c r="AJ338" s="83"/>
      <c r="AK338" s="79"/>
      <c r="AL338" s="84"/>
    </row>
    <row r="339" spans="9:39" x14ac:dyDescent="0.35">
      <c r="R339" s="238"/>
      <c r="S339" s="238"/>
      <c r="T339" s="238"/>
      <c r="U339" s="238"/>
      <c r="V339" s="19">
        <v>3</v>
      </c>
      <c r="W339" s="22">
        <v>203</v>
      </c>
      <c r="X339" s="238"/>
      <c r="Y339" s="238"/>
      <c r="Z339" s="23"/>
      <c r="AA339" t="s">
        <v>340</v>
      </c>
      <c r="AB339" s="6">
        <f>AB96+25</f>
        <v>1133</v>
      </c>
      <c r="AC339" s="6" t="s">
        <v>335</v>
      </c>
      <c r="AD339" s="238"/>
      <c r="AF339" s="93"/>
      <c r="AG339" s="272"/>
      <c r="AH339" s="94"/>
      <c r="AJ339" s="83"/>
      <c r="AK339" s="79"/>
      <c r="AL339" s="84"/>
    </row>
    <row r="340" spans="9:39" x14ac:dyDescent="0.35">
      <c r="R340" s="238"/>
      <c r="S340" s="238"/>
      <c r="T340" s="238"/>
      <c r="U340" s="238"/>
      <c r="V340" s="19">
        <v>4</v>
      </c>
      <c r="W340" s="22">
        <v>204</v>
      </c>
      <c r="X340" s="238"/>
      <c r="Y340" s="238"/>
      <c r="Z340" s="23"/>
      <c r="AA340" t="s">
        <v>340</v>
      </c>
      <c r="AB340" s="6">
        <f>AB96+25</f>
        <v>1133</v>
      </c>
      <c r="AC340" s="6" t="s">
        <v>336</v>
      </c>
      <c r="AD340" s="238"/>
      <c r="AF340" s="95" t="s">
        <v>354</v>
      </c>
      <c r="AG340" s="89">
        <f>AB336</f>
        <v>1133</v>
      </c>
      <c r="AH340" s="96" t="s">
        <v>344</v>
      </c>
      <c r="AJ340" s="83"/>
      <c r="AK340" s="79"/>
      <c r="AL340" s="84"/>
    </row>
    <row r="341" spans="9:39" x14ac:dyDescent="0.35">
      <c r="R341" s="238"/>
      <c r="S341" s="238"/>
      <c r="T341" s="238"/>
      <c r="U341" s="238"/>
      <c r="V341" s="19">
        <v>5</v>
      </c>
      <c r="W341" s="22">
        <v>205</v>
      </c>
      <c r="X341" s="238"/>
      <c r="Y341" s="238"/>
      <c r="Z341" s="23"/>
      <c r="AA341" t="s">
        <v>340</v>
      </c>
      <c r="AB341" s="6">
        <f>AB96+25</f>
        <v>1133</v>
      </c>
      <c r="AC341" s="6" t="s">
        <v>337</v>
      </c>
      <c r="AD341" s="238"/>
      <c r="AF341" s="93"/>
      <c r="AG341" s="90"/>
      <c r="AH341" s="94"/>
      <c r="AJ341" s="83"/>
      <c r="AK341" s="79"/>
      <c r="AL341" s="84"/>
    </row>
    <row r="342" spans="9:39" x14ac:dyDescent="0.35">
      <c r="R342" s="238"/>
      <c r="S342" s="238"/>
      <c r="T342" s="238"/>
      <c r="U342" s="238"/>
      <c r="V342" s="19">
        <v>6</v>
      </c>
      <c r="W342" s="22">
        <v>206</v>
      </c>
      <c r="X342" s="238"/>
      <c r="Y342" s="238"/>
      <c r="Z342" s="23"/>
      <c r="AA342" t="s">
        <v>340</v>
      </c>
      <c r="AB342" s="6">
        <f>AB96+25</f>
        <v>1133</v>
      </c>
      <c r="AC342" s="6" t="s">
        <v>338</v>
      </c>
      <c r="AD342" s="238"/>
      <c r="AF342" s="93"/>
      <c r="AG342" s="90"/>
      <c r="AH342" s="94"/>
      <c r="AJ342" s="83"/>
      <c r="AK342" s="79"/>
      <c r="AL342" s="84"/>
    </row>
    <row r="343" spans="9:39" x14ac:dyDescent="0.35">
      <c r="R343" s="238"/>
      <c r="S343" s="238"/>
      <c r="T343" s="238"/>
      <c r="U343" s="238"/>
      <c r="V343" s="19">
        <v>7</v>
      </c>
      <c r="W343" s="22">
        <v>207</v>
      </c>
      <c r="X343" s="238"/>
      <c r="Y343" s="238"/>
      <c r="Z343" s="23"/>
      <c r="AA343" t="s">
        <v>340</v>
      </c>
      <c r="AB343" s="6">
        <f>AB96+25</f>
        <v>1133</v>
      </c>
      <c r="AC343" s="6" t="s">
        <v>339</v>
      </c>
      <c r="AD343" s="238"/>
      <c r="AF343" s="97"/>
      <c r="AG343" s="98"/>
      <c r="AH343" s="99"/>
      <c r="AJ343" s="85"/>
      <c r="AK343" s="86"/>
      <c r="AL343" s="87"/>
    </row>
    <row r="344" spans="9:39" x14ac:dyDescent="0.35"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  <c r="AA344" s="9"/>
      <c r="AB344" s="9"/>
      <c r="AC344" s="9"/>
      <c r="AD344" s="9"/>
      <c r="AE344" s="9"/>
      <c r="AF344" s="9"/>
      <c r="AG344" s="9"/>
      <c r="AH344" s="9"/>
      <c r="AI344" s="9"/>
      <c r="AJ344" s="9"/>
      <c r="AK344" s="9"/>
      <c r="AL344" s="9"/>
      <c r="AM344" s="9"/>
    </row>
    <row r="345" spans="9:39" x14ac:dyDescent="0.35"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  <c r="AA345" s="9"/>
      <c r="AB345" s="9"/>
      <c r="AC345" s="9"/>
      <c r="AD345" s="9"/>
      <c r="AE345" s="9"/>
      <c r="AF345" s="9"/>
      <c r="AG345" s="9"/>
      <c r="AH345" s="9"/>
      <c r="AI345" s="9"/>
      <c r="AJ345" s="9"/>
      <c r="AK345" s="9"/>
      <c r="AL345" s="9"/>
      <c r="AM345" s="9"/>
    </row>
    <row r="346" spans="9:39" ht="15" customHeight="1" x14ac:dyDescent="0.35">
      <c r="R346" s="238" t="s">
        <v>190</v>
      </c>
      <c r="S346" s="238"/>
      <c r="T346" s="238"/>
      <c r="U346" s="238"/>
      <c r="V346" s="19">
        <v>0</v>
      </c>
      <c r="W346" s="22">
        <v>208</v>
      </c>
      <c r="X346" s="238" t="s">
        <v>177</v>
      </c>
      <c r="Y346" s="238"/>
      <c r="Z346" s="23"/>
      <c r="AA346" t="s">
        <v>340</v>
      </c>
      <c r="AB346" s="6">
        <f>AB96+26</f>
        <v>1134</v>
      </c>
      <c r="AC346" s="6" t="s">
        <v>332</v>
      </c>
      <c r="AD346" s="238" t="s">
        <v>159</v>
      </c>
      <c r="AF346" s="91"/>
      <c r="AG346" s="271" t="s">
        <v>191</v>
      </c>
      <c r="AH346" s="92"/>
      <c r="AJ346" s="81"/>
      <c r="AK346" s="269" t="s">
        <v>369</v>
      </c>
      <c r="AL346" s="82"/>
    </row>
    <row r="347" spans="9:39" x14ac:dyDescent="0.35">
      <c r="R347" s="238"/>
      <c r="S347" s="238"/>
      <c r="T347" s="238"/>
      <c r="U347" s="238"/>
      <c r="V347" s="19">
        <v>1</v>
      </c>
      <c r="W347" s="22">
        <v>209</v>
      </c>
      <c r="X347" s="238"/>
      <c r="Y347" s="238"/>
      <c r="Z347" s="23"/>
      <c r="AA347" t="s">
        <v>340</v>
      </c>
      <c r="AB347" s="6">
        <f>AB96+26</f>
        <v>1134</v>
      </c>
      <c r="AC347" s="6" t="s">
        <v>333</v>
      </c>
      <c r="AD347" s="238"/>
      <c r="AF347" s="93"/>
      <c r="AG347" s="272"/>
      <c r="AH347" s="94"/>
      <c r="AJ347" s="83"/>
      <c r="AK347" s="270"/>
      <c r="AL347" s="84"/>
    </row>
    <row r="348" spans="9:39" x14ac:dyDescent="0.35">
      <c r="R348" s="238"/>
      <c r="S348" s="238"/>
      <c r="T348" s="238"/>
      <c r="U348" s="238"/>
      <c r="V348" s="19">
        <v>2</v>
      </c>
      <c r="W348" s="22">
        <v>210</v>
      </c>
      <c r="X348" s="238"/>
      <c r="Y348" s="238"/>
      <c r="Z348" s="23"/>
      <c r="AA348" t="s">
        <v>340</v>
      </c>
      <c r="AB348" s="6">
        <f>AB96+26</f>
        <v>1134</v>
      </c>
      <c r="AC348" s="6" t="s">
        <v>334</v>
      </c>
      <c r="AD348" s="238"/>
      <c r="AF348" s="93"/>
      <c r="AG348" s="272"/>
      <c r="AH348" s="94"/>
      <c r="AJ348" s="83"/>
      <c r="AK348" s="270"/>
      <c r="AL348" s="84"/>
    </row>
    <row r="349" spans="9:39" x14ac:dyDescent="0.35">
      <c r="R349" s="238"/>
      <c r="S349" s="238"/>
      <c r="T349" s="238"/>
      <c r="U349" s="238"/>
      <c r="V349" s="19">
        <v>3</v>
      </c>
      <c r="W349" s="22">
        <v>211</v>
      </c>
      <c r="X349" s="238"/>
      <c r="Y349" s="238"/>
      <c r="Z349" s="23"/>
      <c r="AA349" t="s">
        <v>340</v>
      </c>
      <c r="AB349" s="6">
        <f>AB96+26</f>
        <v>1134</v>
      </c>
      <c r="AC349" s="6" t="s">
        <v>335</v>
      </c>
      <c r="AD349" s="238"/>
      <c r="AF349" s="93"/>
      <c r="AG349" s="272"/>
      <c r="AH349" s="94"/>
      <c r="AJ349" s="83"/>
      <c r="AK349" s="270"/>
      <c r="AL349" s="84"/>
    </row>
    <row r="350" spans="9:39" x14ac:dyDescent="0.35">
      <c r="R350" s="238"/>
      <c r="S350" s="238"/>
      <c r="T350" s="238"/>
      <c r="U350" s="238"/>
      <c r="V350" s="19">
        <v>4</v>
      </c>
      <c r="W350" s="22">
        <v>212</v>
      </c>
      <c r="X350" s="238"/>
      <c r="Y350" s="238"/>
      <c r="Z350" s="23"/>
      <c r="AA350" t="s">
        <v>340</v>
      </c>
      <c r="AB350" s="6">
        <f>AB96+26</f>
        <v>1134</v>
      </c>
      <c r="AC350" s="6" t="s">
        <v>336</v>
      </c>
      <c r="AD350" s="238"/>
      <c r="AF350" s="95" t="s">
        <v>354</v>
      </c>
      <c r="AG350" s="89">
        <f>AB346</f>
        <v>1134</v>
      </c>
      <c r="AH350" s="96" t="s">
        <v>344</v>
      </c>
      <c r="AJ350" s="83"/>
      <c r="AK350" s="270"/>
      <c r="AL350" s="84"/>
    </row>
    <row r="351" spans="9:39" x14ac:dyDescent="0.35">
      <c r="R351" s="238"/>
      <c r="S351" s="238"/>
      <c r="T351" s="238"/>
      <c r="U351" s="238"/>
      <c r="V351" s="19">
        <v>5</v>
      </c>
      <c r="W351" s="22">
        <v>213</v>
      </c>
      <c r="X351" s="238"/>
      <c r="Y351" s="238"/>
      <c r="Z351" s="23"/>
      <c r="AA351" t="s">
        <v>340</v>
      </c>
      <c r="AB351" s="6">
        <f>AB96+26</f>
        <v>1134</v>
      </c>
      <c r="AC351" s="6" t="s">
        <v>337</v>
      </c>
      <c r="AD351" s="238"/>
      <c r="AF351" s="93"/>
      <c r="AG351" s="90"/>
      <c r="AH351" s="94"/>
      <c r="AJ351" s="83"/>
      <c r="AK351" s="270"/>
      <c r="AL351" s="84"/>
    </row>
    <row r="352" spans="9:39" x14ac:dyDescent="0.35">
      <c r="R352" s="238"/>
      <c r="S352" s="238"/>
      <c r="T352" s="238"/>
      <c r="U352" s="238"/>
      <c r="V352" s="19">
        <v>6</v>
      </c>
      <c r="W352" s="22">
        <v>214</v>
      </c>
      <c r="X352" s="238"/>
      <c r="Y352" s="238"/>
      <c r="Z352" s="23"/>
      <c r="AA352" t="s">
        <v>340</v>
      </c>
      <c r="AB352" s="6">
        <f>AB96+26</f>
        <v>1134</v>
      </c>
      <c r="AC352" s="6" t="s">
        <v>338</v>
      </c>
      <c r="AD352" s="238"/>
      <c r="AF352" s="93"/>
      <c r="AG352" s="90"/>
      <c r="AH352" s="94"/>
      <c r="AJ352" s="83"/>
      <c r="AK352" s="270"/>
      <c r="AL352" s="84"/>
    </row>
    <row r="353" spans="9:39" x14ac:dyDescent="0.35">
      <c r="R353" s="238"/>
      <c r="S353" s="238"/>
      <c r="T353" s="238"/>
      <c r="U353" s="238"/>
      <c r="V353" s="19">
        <v>7</v>
      </c>
      <c r="W353" s="22">
        <v>215</v>
      </c>
      <c r="X353" s="238"/>
      <c r="Y353" s="238"/>
      <c r="Z353" s="23"/>
      <c r="AA353" t="s">
        <v>340</v>
      </c>
      <c r="AB353" s="6">
        <f>AB96+26</f>
        <v>1134</v>
      </c>
      <c r="AC353" s="6" t="s">
        <v>339</v>
      </c>
      <c r="AD353" s="238"/>
      <c r="AF353" s="97"/>
      <c r="AG353" s="98"/>
      <c r="AH353" s="99"/>
      <c r="AJ353" s="83"/>
      <c r="AK353" s="270"/>
      <c r="AL353" s="84"/>
    </row>
    <row r="354" spans="9:39" x14ac:dyDescent="0.35">
      <c r="R354" s="238"/>
      <c r="S354" s="238"/>
      <c r="T354" s="238"/>
      <c r="U354" s="238"/>
      <c r="X354" s="238"/>
      <c r="Y354" s="238"/>
      <c r="Z354" s="23"/>
      <c r="AD354" s="238"/>
      <c r="AJ354" s="77" t="s">
        <v>343</v>
      </c>
      <c r="AK354" s="80">
        <f>AB346</f>
        <v>1134</v>
      </c>
      <c r="AL354" s="78" t="s">
        <v>344</v>
      </c>
    </row>
    <row r="355" spans="9:39" ht="15" customHeight="1" x14ac:dyDescent="0.35">
      <c r="R355" s="238"/>
      <c r="S355" s="238"/>
      <c r="T355" s="238"/>
      <c r="U355" s="238"/>
      <c r="V355" s="19">
        <v>0</v>
      </c>
      <c r="W355" s="22">
        <v>216</v>
      </c>
      <c r="X355" s="238"/>
      <c r="Y355" s="238"/>
      <c r="Z355" s="23"/>
      <c r="AA355" t="s">
        <v>340</v>
      </c>
      <c r="AB355" s="6">
        <f>AB96+27</f>
        <v>1135</v>
      </c>
      <c r="AC355" s="6" t="s">
        <v>332</v>
      </c>
      <c r="AD355" s="238"/>
      <c r="AF355" s="91"/>
      <c r="AG355" s="271" t="s">
        <v>353</v>
      </c>
      <c r="AH355" s="92"/>
      <c r="AJ355" s="83"/>
      <c r="AK355" s="79"/>
      <c r="AL355" s="84"/>
    </row>
    <row r="356" spans="9:39" x14ac:dyDescent="0.35">
      <c r="R356" s="238"/>
      <c r="S356" s="238"/>
      <c r="T356" s="238"/>
      <c r="U356" s="238"/>
      <c r="V356" s="19">
        <v>1</v>
      </c>
      <c r="W356" s="22">
        <v>217</v>
      </c>
      <c r="X356" s="238"/>
      <c r="Y356" s="238"/>
      <c r="Z356" s="23"/>
      <c r="AA356" t="s">
        <v>340</v>
      </c>
      <c r="AB356" s="6">
        <f>AB96+27</f>
        <v>1135</v>
      </c>
      <c r="AC356" s="6" t="s">
        <v>333</v>
      </c>
      <c r="AD356" s="238"/>
      <c r="AF356" s="93"/>
      <c r="AG356" s="272"/>
      <c r="AH356" s="94"/>
      <c r="AJ356" s="83"/>
      <c r="AK356" s="79"/>
      <c r="AL356" s="84"/>
    </row>
    <row r="357" spans="9:39" x14ac:dyDescent="0.35">
      <c r="R357" s="238"/>
      <c r="S357" s="238"/>
      <c r="T357" s="238"/>
      <c r="U357" s="238"/>
      <c r="V357" s="19">
        <v>2</v>
      </c>
      <c r="W357" s="22">
        <v>218</v>
      </c>
      <c r="X357" s="238"/>
      <c r="Y357" s="238"/>
      <c r="Z357" s="23"/>
      <c r="AA357" t="s">
        <v>340</v>
      </c>
      <c r="AB357" s="6">
        <f>AB96+27</f>
        <v>1135</v>
      </c>
      <c r="AC357" s="6" t="s">
        <v>334</v>
      </c>
      <c r="AD357" s="238"/>
      <c r="AF357" s="93"/>
      <c r="AG357" s="272"/>
      <c r="AH357" s="94"/>
      <c r="AJ357" s="83"/>
      <c r="AK357" s="79"/>
      <c r="AL357" s="84"/>
    </row>
    <row r="358" spans="9:39" x14ac:dyDescent="0.35">
      <c r="R358" s="238"/>
      <c r="S358" s="238"/>
      <c r="T358" s="238"/>
      <c r="U358" s="238"/>
      <c r="V358" s="19">
        <v>3</v>
      </c>
      <c r="W358" s="22">
        <v>219</v>
      </c>
      <c r="X358" s="238"/>
      <c r="Y358" s="238"/>
      <c r="Z358" s="23"/>
      <c r="AA358" t="s">
        <v>340</v>
      </c>
      <c r="AB358" s="6">
        <f>AB96+27</f>
        <v>1135</v>
      </c>
      <c r="AC358" s="6" t="s">
        <v>335</v>
      </c>
      <c r="AD358" s="238"/>
      <c r="AF358" s="93"/>
      <c r="AG358" s="272"/>
      <c r="AH358" s="94"/>
      <c r="AJ358" s="83"/>
      <c r="AK358" s="79"/>
      <c r="AL358" s="84"/>
    </row>
    <row r="359" spans="9:39" x14ac:dyDescent="0.35">
      <c r="R359" s="238"/>
      <c r="S359" s="238"/>
      <c r="T359" s="238"/>
      <c r="U359" s="238"/>
      <c r="V359" s="19">
        <v>4</v>
      </c>
      <c r="W359" s="22">
        <v>220</v>
      </c>
      <c r="X359" s="238"/>
      <c r="Y359" s="238"/>
      <c r="Z359" s="23"/>
      <c r="AA359" t="s">
        <v>340</v>
      </c>
      <c r="AB359" s="6">
        <f>AB96+27</f>
        <v>1135</v>
      </c>
      <c r="AC359" s="6" t="s">
        <v>336</v>
      </c>
      <c r="AD359" s="238"/>
      <c r="AF359" s="95" t="s">
        <v>354</v>
      </c>
      <c r="AG359" s="89">
        <f>AB355</f>
        <v>1135</v>
      </c>
      <c r="AH359" s="96" t="s">
        <v>344</v>
      </c>
      <c r="AJ359" s="83"/>
      <c r="AK359" s="79"/>
      <c r="AL359" s="84"/>
    </row>
    <row r="360" spans="9:39" x14ac:dyDescent="0.35">
      <c r="R360" s="238"/>
      <c r="S360" s="238"/>
      <c r="T360" s="238"/>
      <c r="U360" s="238"/>
      <c r="V360" s="19">
        <v>5</v>
      </c>
      <c r="W360" s="22">
        <v>221</v>
      </c>
      <c r="X360" s="238"/>
      <c r="Y360" s="238"/>
      <c r="Z360" s="23"/>
      <c r="AA360" t="s">
        <v>340</v>
      </c>
      <c r="AB360" s="6">
        <f>AB96+27</f>
        <v>1135</v>
      </c>
      <c r="AC360" s="6" t="s">
        <v>337</v>
      </c>
      <c r="AD360" s="238"/>
      <c r="AF360" s="93"/>
      <c r="AG360" s="90"/>
      <c r="AH360" s="94"/>
      <c r="AJ360" s="83"/>
      <c r="AK360" s="79"/>
      <c r="AL360" s="84"/>
    </row>
    <row r="361" spans="9:39" x14ac:dyDescent="0.35">
      <c r="R361" s="238"/>
      <c r="S361" s="238"/>
      <c r="T361" s="238"/>
      <c r="U361" s="238"/>
      <c r="V361" s="19">
        <v>6</v>
      </c>
      <c r="W361" s="22">
        <v>222</v>
      </c>
      <c r="X361" s="238"/>
      <c r="Y361" s="238"/>
      <c r="Z361" s="23"/>
      <c r="AA361" t="s">
        <v>340</v>
      </c>
      <c r="AB361" s="6">
        <f>AB96+27</f>
        <v>1135</v>
      </c>
      <c r="AC361" s="6" t="s">
        <v>338</v>
      </c>
      <c r="AD361" s="238"/>
      <c r="AF361" s="93"/>
      <c r="AG361" s="90"/>
      <c r="AH361" s="94"/>
      <c r="AJ361" s="83"/>
      <c r="AK361" s="79"/>
      <c r="AL361" s="84"/>
    </row>
    <row r="362" spans="9:39" x14ac:dyDescent="0.35">
      <c r="R362" s="238"/>
      <c r="S362" s="238"/>
      <c r="T362" s="238"/>
      <c r="U362" s="238"/>
      <c r="V362" s="19">
        <v>7</v>
      </c>
      <c r="W362" s="22">
        <v>223</v>
      </c>
      <c r="X362" s="238"/>
      <c r="Y362" s="238"/>
      <c r="Z362" s="23"/>
      <c r="AA362" t="s">
        <v>340</v>
      </c>
      <c r="AB362" s="6">
        <f>AB96+27</f>
        <v>1135</v>
      </c>
      <c r="AC362" s="6" t="s">
        <v>339</v>
      </c>
      <c r="AD362" s="238"/>
      <c r="AF362" s="97"/>
      <c r="AG362" s="98"/>
      <c r="AH362" s="99"/>
      <c r="AJ362" s="85"/>
      <c r="AK362" s="86"/>
      <c r="AL362" s="87"/>
    </row>
    <row r="363" spans="9:39" x14ac:dyDescent="0.35"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  <c r="AA363" s="9"/>
      <c r="AB363" s="9"/>
      <c r="AC363" s="9"/>
      <c r="AD363" s="9"/>
      <c r="AE363" s="9"/>
      <c r="AF363" s="9"/>
      <c r="AG363" s="9"/>
      <c r="AH363" s="9"/>
      <c r="AI363" s="9"/>
      <c r="AJ363" s="9"/>
      <c r="AK363" s="9"/>
      <c r="AL363" s="9"/>
      <c r="AM363" s="9"/>
    </row>
    <row r="364" spans="9:39" x14ac:dyDescent="0.35"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  <c r="AA364" s="9"/>
      <c r="AB364" s="9"/>
      <c r="AC364" s="9"/>
      <c r="AD364" s="9"/>
      <c r="AE364" s="9"/>
      <c r="AF364" s="9"/>
      <c r="AG364" s="9"/>
      <c r="AH364" s="9"/>
      <c r="AI364" s="9"/>
      <c r="AJ364" s="9"/>
      <c r="AK364" s="9"/>
      <c r="AL364" s="9"/>
      <c r="AM364" s="9"/>
    </row>
    <row r="365" spans="9:39" ht="15" customHeight="1" x14ac:dyDescent="0.35">
      <c r="R365" s="238" t="s">
        <v>192</v>
      </c>
      <c r="S365" s="238"/>
      <c r="T365" s="238"/>
      <c r="U365" s="238"/>
      <c r="V365" s="19">
        <v>0</v>
      </c>
      <c r="W365" s="22">
        <v>224</v>
      </c>
      <c r="X365" s="238" t="s">
        <v>178</v>
      </c>
      <c r="Y365" s="238"/>
      <c r="Z365" s="23"/>
      <c r="AA365" t="s">
        <v>340</v>
      </c>
      <c r="AB365" s="6">
        <f>AB96+28</f>
        <v>1136</v>
      </c>
      <c r="AC365" s="6" t="s">
        <v>332</v>
      </c>
      <c r="AD365" s="238" t="s">
        <v>159</v>
      </c>
      <c r="AF365" s="91"/>
      <c r="AG365" s="271" t="s">
        <v>353</v>
      </c>
      <c r="AH365" s="92"/>
      <c r="AJ365" s="81"/>
      <c r="AK365" s="269" t="s">
        <v>370</v>
      </c>
      <c r="AL365" s="82"/>
    </row>
    <row r="366" spans="9:39" x14ac:dyDescent="0.35">
      <c r="R366" s="238"/>
      <c r="S366" s="238"/>
      <c r="T366" s="238"/>
      <c r="U366" s="238"/>
      <c r="V366" s="19">
        <v>1</v>
      </c>
      <c r="W366" s="22">
        <v>225</v>
      </c>
      <c r="X366" s="238"/>
      <c r="Y366" s="238"/>
      <c r="Z366" s="23"/>
      <c r="AA366" t="s">
        <v>340</v>
      </c>
      <c r="AB366" s="6">
        <f>AB96+28</f>
        <v>1136</v>
      </c>
      <c r="AC366" s="6" t="s">
        <v>333</v>
      </c>
      <c r="AD366" s="238"/>
      <c r="AF366" s="93"/>
      <c r="AG366" s="272"/>
      <c r="AH366" s="94"/>
      <c r="AJ366" s="83"/>
      <c r="AK366" s="270"/>
      <c r="AL366" s="84"/>
    </row>
    <row r="367" spans="9:39" x14ac:dyDescent="0.35">
      <c r="R367" s="238"/>
      <c r="S367" s="238"/>
      <c r="T367" s="238"/>
      <c r="U367" s="238"/>
      <c r="V367" s="19">
        <v>2</v>
      </c>
      <c r="W367" s="22">
        <v>226</v>
      </c>
      <c r="X367" s="238"/>
      <c r="Y367" s="238"/>
      <c r="Z367" s="23"/>
      <c r="AA367" t="s">
        <v>340</v>
      </c>
      <c r="AB367" s="6">
        <f>AB96+28</f>
        <v>1136</v>
      </c>
      <c r="AC367" s="6" t="s">
        <v>334</v>
      </c>
      <c r="AD367" s="238"/>
      <c r="AF367" s="93"/>
      <c r="AG367" s="272"/>
      <c r="AH367" s="94"/>
      <c r="AJ367" s="83"/>
      <c r="AK367" s="270"/>
      <c r="AL367" s="84"/>
    </row>
    <row r="368" spans="9:39" x14ac:dyDescent="0.35">
      <c r="R368" s="238"/>
      <c r="S368" s="238"/>
      <c r="T368" s="238"/>
      <c r="U368" s="238"/>
      <c r="V368" s="19">
        <v>3</v>
      </c>
      <c r="W368" s="22">
        <v>227</v>
      </c>
      <c r="X368" s="238"/>
      <c r="Y368" s="238"/>
      <c r="Z368" s="23"/>
      <c r="AA368" t="s">
        <v>340</v>
      </c>
      <c r="AB368" s="6">
        <f>AB96+28</f>
        <v>1136</v>
      </c>
      <c r="AC368" s="6" t="s">
        <v>335</v>
      </c>
      <c r="AD368" s="238"/>
      <c r="AF368" s="93"/>
      <c r="AG368" s="272"/>
      <c r="AH368" s="94"/>
      <c r="AJ368" s="83"/>
      <c r="AK368" s="270"/>
      <c r="AL368" s="84"/>
    </row>
    <row r="369" spans="9:39" x14ac:dyDescent="0.35">
      <c r="R369" s="238"/>
      <c r="S369" s="238"/>
      <c r="T369" s="238"/>
      <c r="U369" s="238"/>
      <c r="V369" s="19">
        <v>4</v>
      </c>
      <c r="W369" s="22">
        <v>228</v>
      </c>
      <c r="X369" s="238"/>
      <c r="Y369" s="238"/>
      <c r="Z369" s="23"/>
      <c r="AA369" t="s">
        <v>340</v>
      </c>
      <c r="AB369" s="6">
        <f>AB96+28</f>
        <v>1136</v>
      </c>
      <c r="AC369" s="6" t="s">
        <v>336</v>
      </c>
      <c r="AD369" s="238"/>
      <c r="AF369" s="95" t="s">
        <v>354</v>
      </c>
      <c r="AG369" s="89">
        <f>AB365</f>
        <v>1136</v>
      </c>
      <c r="AH369" s="96" t="s">
        <v>344</v>
      </c>
      <c r="AJ369" s="83"/>
      <c r="AK369" s="270"/>
      <c r="AL369" s="84"/>
    </row>
    <row r="370" spans="9:39" x14ac:dyDescent="0.35">
      <c r="R370" s="238"/>
      <c r="S370" s="238"/>
      <c r="T370" s="238"/>
      <c r="U370" s="238"/>
      <c r="V370" s="19">
        <v>5</v>
      </c>
      <c r="W370" s="22">
        <v>229</v>
      </c>
      <c r="X370" s="238"/>
      <c r="Y370" s="238"/>
      <c r="Z370" s="23"/>
      <c r="AA370" t="s">
        <v>340</v>
      </c>
      <c r="AB370" s="6">
        <f>AB96+28</f>
        <v>1136</v>
      </c>
      <c r="AC370" s="6" t="s">
        <v>337</v>
      </c>
      <c r="AD370" s="238"/>
      <c r="AF370" s="93"/>
      <c r="AG370" s="90"/>
      <c r="AH370" s="94"/>
      <c r="AJ370" s="83"/>
      <c r="AK370" s="270"/>
      <c r="AL370" s="84"/>
    </row>
    <row r="371" spans="9:39" x14ac:dyDescent="0.35">
      <c r="R371" s="238"/>
      <c r="S371" s="238"/>
      <c r="T371" s="238"/>
      <c r="U371" s="238"/>
      <c r="V371" s="19">
        <v>6</v>
      </c>
      <c r="W371" s="22">
        <v>230</v>
      </c>
      <c r="X371" s="238"/>
      <c r="Y371" s="238"/>
      <c r="Z371" s="23"/>
      <c r="AA371" t="s">
        <v>340</v>
      </c>
      <c r="AB371" s="6">
        <f>AB96+28</f>
        <v>1136</v>
      </c>
      <c r="AC371" s="6" t="s">
        <v>338</v>
      </c>
      <c r="AD371" s="238"/>
      <c r="AF371" s="93"/>
      <c r="AG371" s="90"/>
      <c r="AH371" s="94"/>
      <c r="AJ371" s="83"/>
      <c r="AK371" s="270"/>
      <c r="AL371" s="84"/>
    </row>
    <row r="372" spans="9:39" x14ac:dyDescent="0.35">
      <c r="R372" s="238"/>
      <c r="S372" s="238"/>
      <c r="T372" s="238"/>
      <c r="U372" s="238"/>
      <c r="V372" s="19">
        <v>7</v>
      </c>
      <c r="W372" s="22">
        <v>231</v>
      </c>
      <c r="X372" s="238"/>
      <c r="Y372" s="238"/>
      <c r="Z372" s="23"/>
      <c r="AA372" t="s">
        <v>340</v>
      </c>
      <c r="AB372" s="6">
        <f>AB96+28</f>
        <v>1136</v>
      </c>
      <c r="AC372" s="6" t="s">
        <v>339</v>
      </c>
      <c r="AD372" s="238"/>
      <c r="AF372" s="97"/>
      <c r="AG372" s="98"/>
      <c r="AH372" s="99"/>
      <c r="AJ372" s="83"/>
      <c r="AK372" s="270"/>
      <c r="AL372" s="84"/>
    </row>
    <row r="373" spans="9:39" x14ac:dyDescent="0.35">
      <c r="R373" s="238"/>
      <c r="S373" s="238"/>
      <c r="T373" s="238"/>
      <c r="U373" s="238"/>
      <c r="X373" s="238"/>
      <c r="Y373" s="238"/>
      <c r="Z373" s="23"/>
      <c r="AD373" s="238"/>
      <c r="AJ373" s="77" t="s">
        <v>343</v>
      </c>
      <c r="AK373" s="80">
        <f>AB365</f>
        <v>1136</v>
      </c>
      <c r="AL373" s="78" t="s">
        <v>344</v>
      </c>
    </row>
    <row r="374" spans="9:39" ht="15" customHeight="1" x14ac:dyDescent="0.35">
      <c r="R374" s="238"/>
      <c r="S374" s="238"/>
      <c r="T374" s="238"/>
      <c r="U374" s="238"/>
      <c r="V374" s="19">
        <v>0</v>
      </c>
      <c r="W374" s="22">
        <v>232</v>
      </c>
      <c r="X374" s="238"/>
      <c r="Y374" s="238"/>
      <c r="Z374" s="23"/>
      <c r="AA374" t="s">
        <v>340</v>
      </c>
      <c r="AB374" s="6">
        <f>AB96+29</f>
        <v>1137</v>
      </c>
      <c r="AC374" s="6" t="s">
        <v>332</v>
      </c>
      <c r="AD374" s="238"/>
      <c r="AF374" s="91"/>
      <c r="AG374" s="271" t="s">
        <v>353</v>
      </c>
      <c r="AH374" s="92"/>
      <c r="AJ374" s="83"/>
      <c r="AK374" s="79"/>
      <c r="AL374" s="84"/>
    </row>
    <row r="375" spans="9:39" x14ac:dyDescent="0.35">
      <c r="R375" s="238"/>
      <c r="S375" s="238"/>
      <c r="T375" s="238"/>
      <c r="U375" s="238"/>
      <c r="V375" s="19">
        <v>1</v>
      </c>
      <c r="W375" s="22">
        <v>233</v>
      </c>
      <c r="X375" s="238"/>
      <c r="Y375" s="238"/>
      <c r="Z375" s="23"/>
      <c r="AA375" t="s">
        <v>340</v>
      </c>
      <c r="AB375" s="6">
        <f>AB96+29</f>
        <v>1137</v>
      </c>
      <c r="AC375" s="6" t="s">
        <v>333</v>
      </c>
      <c r="AD375" s="238"/>
      <c r="AF375" s="93"/>
      <c r="AG375" s="272"/>
      <c r="AH375" s="94"/>
      <c r="AJ375" s="83"/>
      <c r="AK375" s="79"/>
      <c r="AL375" s="84"/>
    </row>
    <row r="376" spans="9:39" x14ac:dyDescent="0.35">
      <c r="R376" s="238"/>
      <c r="S376" s="238"/>
      <c r="T376" s="238"/>
      <c r="U376" s="238"/>
      <c r="V376" s="19">
        <v>2</v>
      </c>
      <c r="W376" s="22">
        <v>234</v>
      </c>
      <c r="X376" s="238"/>
      <c r="Y376" s="238"/>
      <c r="Z376" s="23"/>
      <c r="AA376" t="s">
        <v>340</v>
      </c>
      <c r="AB376" s="6">
        <f>AB96+29</f>
        <v>1137</v>
      </c>
      <c r="AC376" s="6" t="s">
        <v>334</v>
      </c>
      <c r="AD376" s="238"/>
      <c r="AF376" s="93"/>
      <c r="AG376" s="272"/>
      <c r="AH376" s="94"/>
      <c r="AJ376" s="83"/>
      <c r="AK376" s="79"/>
      <c r="AL376" s="84"/>
    </row>
    <row r="377" spans="9:39" x14ac:dyDescent="0.35">
      <c r="R377" s="238"/>
      <c r="S377" s="238"/>
      <c r="T377" s="238"/>
      <c r="U377" s="238"/>
      <c r="V377" s="19">
        <v>3</v>
      </c>
      <c r="W377" s="22">
        <v>235</v>
      </c>
      <c r="X377" s="238"/>
      <c r="Y377" s="238"/>
      <c r="Z377" s="23"/>
      <c r="AA377" t="s">
        <v>340</v>
      </c>
      <c r="AB377" s="6">
        <f>AB96+29</f>
        <v>1137</v>
      </c>
      <c r="AC377" s="6" t="s">
        <v>335</v>
      </c>
      <c r="AD377" s="238"/>
      <c r="AF377" s="93"/>
      <c r="AG377" s="272"/>
      <c r="AH377" s="94"/>
      <c r="AJ377" s="83"/>
      <c r="AK377" s="79"/>
      <c r="AL377" s="84"/>
    </row>
    <row r="378" spans="9:39" x14ac:dyDescent="0.35">
      <c r="R378" s="238"/>
      <c r="S378" s="238"/>
      <c r="T378" s="238"/>
      <c r="U378" s="238"/>
      <c r="V378" s="19">
        <v>4</v>
      </c>
      <c r="W378" s="22">
        <v>236</v>
      </c>
      <c r="X378" s="238"/>
      <c r="Y378" s="238"/>
      <c r="Z378" s="23"/>
      <c r="AA378" t="s">
        <v>340</v>
      </c>
      <c r="AB378" s="6">
        <f>AB96+29</f>
        <v>1137</v>
      </c>
      <c r="AC378" s="6" t="s">
        <v>336</v>
      </c>
      <c r="AD378" s="238"/>
      <c r="AF378" s="95" t="s">
        <v>354</v>
      </c>
      <c r="AG378" s="89">
        <f>AB374</f>
        <v>1137</v>
      </c>
      <c r="AH378" s="96" t="s">
        <v>344</v>
      </c>
      <c r="AJ378" s="83"/>
      <c r="AK378" s="79"/>
      <c r="AL378" s="84"/>
    </row>
    <row r="379" spans="9:39" x14ac:dyDescent="0.35">
      <c r="R379" s="238"/>
      <c r="S379" s="238"/>
      <c r="T379" s="238"/>
      <c r="U379" s="238"/>
      <c r="V379" s="19">
        <v>5</v>
      </c>
      <c r="W379" s="22">
        <v>237</v>
      </c>
      <c r="X379" s="238"/>
      <c r="Y379" s="238"/>
      <c r="Z379" s="23"/>
      <c r="AA379" t="s">
        <v>340</v>
      </c>
      <c r="AB379" s="6">
        <f>AB96+29</f>
        <v>1137</v>
      </c>
      <c r="AC379" s="6" t="s">
        <v>337</v>
      </c>
      <c r="AD379" s="238"/>
      <c r="AF379" s="93"/>
      <c r="AG379" s="90"/>
      <c r="AH379" s="94"/>
      <c r="AJ379" s="83"/>
      <c r="AK379" s="79"/>
      <c r="AL379" s="84"/>
    </row>
    <row r="380" spans="9:39" x14ac:dyDescent="0.35">
      <c r="R380" s="238"/>
      <c r="S380" s="238"/>
      <c r="T380" s="238"/>
      <c r="U380" s="238"/>
      <c r="V380" s="19">
        <v>6</v>
      </c>
      <c r="W380" s="22">
        <v>238</v>
      </c>
      <c r="X380" s="238"/>
      <c r="Y380" s="238"/>
      <c r="Z380" s="23"/>
      <c r="AA380" t="s">
        <v>340</v>
      </c>
      <c r="AB380" s="6">
        <f>AB96+29</f>
        <v>1137</v>
      </c>
      <c r="AC380" s="6" t="s">
        <v>338</v>
      </c>
      <c r="AD380" s="238"/>
      <c r="AF380" s="93"/>
      <c r="AG380" s="90"/>
      <c r="AH380" s="94"/>
      <c r="AJ380" s="83"/>
      <c r="AK380" s="79"/>
      <c r="AL380" s="84"/>
    </row>
    <row r="381" spans="9:39" x14ac:dyDescent="0.35">
      <c r="R381" s="238"/>
      <c r="S381" s="238"/>
      <c r="T381" s="238"/>
      <c r="U381" s="238"/>
      <c r="V381" s="19">
        <v>7</v>
      </c>
      <c r="W381" s="22">
        <v>239</v>
      </c>
      <c r="X381" s="238"/>
      <c r="Y381" s="238"/>
      <c r="Z381" s="23"/>
      <c r="AA381" t="s">
        <v>340</v>
      </c>
      <c r="AB381" s="6">
        <f>AB96+29</f>
        <v>1137</v>
      </c>
      <c r="AC381" s="6" t="s">
        <v>339</v>
      </c>
      <c r="AD381" s="238"/>
      <c r="AF381" s="97"/>
      <c r="AG381" s="98"/>
      <c r="AH381" s="99"/>
      <c r="AJ381" s="85"/>
      <c r="AK381" s="86"/>
      <c r="AL381" s="87"/>
    </row>
    <row r="382" spans="9:39" x14ac:dyDescent="0.35"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  <c r="AA382" s="9"/>
      <c r="AB382" s="9"/>
      <c r="AC382" s="9"/>
      <c r="AD382" s="9"/>
      <c r="AE382" s="9"/>
      <c r="AF382" s="9"/>
      <c r="AG382" s="9"/>
      <c r="AH382" s="9"/>
      <c r="AI382" s="9"/>
      <c r="AJ382" s="9"/>
      <c r="AK382" s="9"/>
      <c r="AL382" s="9"/>
      <c r="AM382" s="9"/>
    </row>
    <row r="383" spans="9:39" x14ac:dyDescent="0.35"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  <c r="AA383" s="9"/>
      <c r="AB383" s="9"/>
      <c r="AC383" s="9"/>
      <c r="AD383" s="9"/>
      <c r="AE383" s="9"/>
      <c r="AF383" s="9"/>
      <c r="AG383" s="9"/>
      <c r="AH383" s="9"/>
      <c r="AI383" s="9"/>
      <c r="AJ383" s="9"/>
      <c r="AK383" s="9"/>
      <c r="AL383" s="9"/>
      <c r="AM383" s="9"/>
    </row>
    <row r="384" spans="9:39" ht="15" customHeight="1" x14ac:dyDescent="0.35">
      <c r="R384" s="238" t="s">
        <v>193</v>
      </c>
      <c r="S384" s="238"/>
      <c r="T384" s="238"/>
      <c r="U384" s="238"/>
      <c r="V384" s="19">
        <v>0</v>
      </c>
      <c r="W384" s="22">
        <v>240</v>
      </c>
      <c r="X384" s="238" t="s">
        <v>179</v>
      </c>
      <c r="Y384" s="238"/>
      <c r="Z384" s="23"/>
      <c r="AA384" t="s">
        <v>340</v>
      </c>
      <c r="AB384" s="6">
        <f>AB96+30</f>
        <v>1138</v>
      </c>
      <c r="AC384" s="6" t="s">
        <v>332</v>
      </c>
      <c r="AD384" s="238" t="s">
        <v>159</v>
      </c>
      <c r="AF384" s="91"/>
      <c r="AG384" s="271" t="s">
        <v>353</v>
      </c>
      <c r="AH384" s="92"/>
      <c r="AJ384" s="81"/>
      <c r="AK384" s="269" t="s">
        <v>371</v>
      </c>
      <c r="AL384" s="82"/>
    </row>
    <row r="385" spans="18:38" x14ac:dyDescent="0.35">
      <c r="R385" s="238"/>
      <c r="S385" s="238"/>
      <c r="T385" s="238"/>
      <c r="U385" s="238"/>
      <c r="V385" s="19">
        <v>1</v>
      </c>
      <c r="W385" s="22">
        <v>241</v>
      </c>
      <c r="X385" s="238"/>
      <c r="Y385" s="238"/>
      <c r="Z385" s="23"/>
      <c r="AA385" t="s">
        <v>340</v>
      </c>
      <c r="AB385" s="6">
        <f>AB96+30</f>
        <v>1138</v>
      </c>
      <c r="AC385" s="6" t="s">
        <v>333</v>
      </c>
      <c r="AD385" s="238"/>
      <c r="AF385" s="93"/>
      <c r="AG385" s="272"/>
      <c r="AH385" s="94"/>
      <c r="AJ385" s="83"/>
      <c r="AK385" s="270"/>
      <c r="AL385" s="84"/>
    </row>
    <row r="386" spans="18:38" x14ac:dyDescent="0.35">
      <c r="R386" s="238"/>
      <c r="S386" s="238"/>
      <c r="T386" s="238"/>
      <c r="U386" s="238"/>
      <c r="V386" s="19">
        <v>2</v>
      </c>
      <c r="W386" s="22">
        <v>242</v>
      </c>
      <c r="X386" s="238"/>
      <c r="Y386" s="238"/>
      <c r="Z386" s="23"/>
      <c r="AA386" t="s">
        <v>340</v>
      </c>
      <c r="AB386" s="6">
        <f>AB96+30</f>
        <v>1138</v>
      </c>
      <c r="AC386" s="6" t="s">
        <v>334</v>
      </c>
      <c r="AD386" s="238"/>
      <c r="AF386" s="93"/>
      <c r="AG386" s="272"/>
      <c r="AH386" s="94"/>
      <c r="AJ386" s="83"/>
      <c r="AK386" s="270"/>
      <c r="AL386" s="84"/>
    </row>
    <row r="387" spans="18:38" x14ac:dyDescent="0.35">
      <c r="R387" s="238"/>
      <c r="S387" s="238"/>
      <c r="T387" s="238"/>
      <c r="U387" s="238"/>
      <c r="V387" s="19">
        <v>3</v>
      </c>
      <c r="W387" s="22">
        <v>243</v>
      </c>
      <c r="X387" s="238"/>
      <c r="Y387" s="238"/>
      <c r="Z387" s="23"/>
      <c r="AA387" t="s">
        <v>340</v>
      </c>
      <c r="AB387" s="6">
        <f>AB96+30</f>
        <v>1138</v>
      </c>
      <c r="AC387" s="6" t="s">
        <v>335</v>
      </c>
      <c r="AD387" s="238"/>
      <c r="AF387" s="93"/>
      <c r="AG387" s="272"/>
      <c r="AH387" s="94"/>
      <c r="AJ387" s="83"/>
      <c r="AK387" s="270"/>
      <c r="AL387" s="84"/>
    </row>
    <row r="388" spans="18:38" x14ac:dyDescent="0.35">
      <c r="R388" s="238"/>
      <c r="S388" s="238"/>
      <c r="T388" s="238"/>
      <c r="U388" s="238"/>
      <c r="V388" s="19">
        <v>4</v>
      </c>
      <c r="W388" s="22">
        <v>244</v>
      </c>
      <c r="X388" s="238"/>
      <c r="Y388" s="238"/>
      <c r="Z388" s="23"/>
      <c r="AA388" t="s">
        <v>340</v>
      </c>
      <c r="AB388" s="6">
        <f>AB96+30</f>
        <v>1138</v>
      </c>
      <c r="AC388" s="6" t="s">
        <v>336</v>
      </c>
      <c r="AD388" s="238"/>
      <c r="AF388" s="95" t="s">
        <v>354</v>
      </c>
      <c r="AG388" s="89">
        <f>AB384</f>
        <v>1138</v>
      </c>
      <c r="AH388" s="96" t="s">
        <v>344</v>
      </c>
      <c r="AJ388" s="83"/>
      <c r="AK388" s="270"/>
      <c r="AL388" s="84"/>
    </row>
    <row r="389" spans="18:38" x14ac:dyDescent="0.35">
      <c r="R389" s="238"/>
      <c r="S389" s="238"/>
      <c r="T389" s="238"/>
      <c r="U389" s="238"/>
      <c r="V389" s="19">
        <v>5</v>
      </c>
      <c r="W389" s="22">
        <v>245</v>
      </c>
      <c r="X389" s="238"/>
      <c r="Y389" s="238"/>
      <c r="Z389" s="23"/>
      <c r="AA389" t="s">
        <v>340</v>
      </c>
      <c r="AB389" s="6">
        <f>AB96+30</f>
        <v>1138</v>
      </c>
      <c r="AC389" s="6" t="s">
        <v>337</v>
      </c>
      <c r="AD389" s="238"/>
      <c r="AF389" s="93"/>
      <c r="AG389" s="90"/>
      <c r="AH389" s="94"/>
      <c r="AJ389" s="83"/>
      <c r="AK389" s="270"/>
      <c r="AL389" s="84"/>
    </row>
    <row r="390" spans="18:38" x14ac:dyDescent="0.35">
      <c r="R390" s="238"/>
      <c r="S390" s="238"/>
      <c r="T390" s="238"/>
      <c r="U390" s="238"/>
      <c r="V390" s="19">
        <v>6</v>
      </c>
      <c r="W390" s="22">
        <v>246</v>
      </c>
      <c r="X390" s="238"/>
      <c r="Y390" s="238"/>
      <c r="Z390" s="23"/>
      <c r="AA390" t="s">
        <v>340</v>
      </c>
      <c r="AB390" s="6">
        <f>AB96+30</f>
        <v>1138</v>
      </c>
      <c r="AC390" s="6" t="s">
        <v>338</v>
      </c>
      <c r="AD390" s="238"/>
      <c r="AF390" s="93"/>
      <c r="AG390" s="90"/>
      <c r="AH390" s="94"/>
      <c r="AJ390" s="83"/>
      <c r="AK390" s="270"/>
      <c r="AL390" s="84"/>
    </row>
    <row r="391" spans="18:38" x14ac:dyDescent="0.35">
      <c r="R391" s="238"/>
      <c r="S391" s="238"/>
      <c r="T391" s="238"/>
      <c r="U391" s="238"/>
      <c r="V391" s="19">
        <v>7</v>
      </c>
      <c r="W391" s="22">
        <v>247</v>
      </c>
      <c r="X391" s="238"/>
      <c r="Y391" s="238"/>
      <c r="Z391" s="23"/>
      <c r="AA391" t="s">
        <v>340</v>
      </c>
      <c r="AB391" s="6">
        <f>AB96+30</f>
        <v>1138</v>
      </c>
      <c r="AC391" s="6" t="s">
        <v>339</v>
      </c>
      <c r="AD391" s="238"/>
      <c r="AF391" s="97"/>
      <c r="AG391" s="98"/>
      <c r="AH391" s="99"/>
      <c r="AJ391" s="83"/>
      <c r="AK391" s="270"/>
      <c r="AL391" s="84"/>
    </row>
    <row r="392" spans="18:38" x14ac:dyDescent="0.35">
      <c r="R392" s="238"/>
      <c r="S392" s="238"/>
      <c r="T392" s="238"/>
      <c r="U392" s="238"/>
      <c r="X392" s="238"/>
      <c r="Y392" s="238"/>
      <c r="Z392" s="23"/>
      <c r="AD392" s="238"/>
      <c r="AJ392" s="77" t="s">
        <v>343</v>
      </c>
      <c r="AK392" s="80">
        <f>AB384</f>
        <v>1138</v>
      </c>
      <c r="AL392" s="78" t="s">
        <v>344</v>
      </c>
    </row>
    <row r="393" spans="18:38" ht="15" customHeight="1" x14ac:dyDescent="0.35">
      <c r="R393" s="238"/>
      <c r="S393" s="238"/>
      <c r="T393" s="238"/>
      <c r="U393" s="238"/>
      <c r="V393" s="19">
        <v>0</v>
      </c>
      <c r="W393" s="22">
        <v>248</v>
      </c>
      <c r="X393" s="238"/>
      <c r="Y393" s="238"/>
      <c r="Z393" s="23"/>
      <c r="AA393" t="s">
        <v>340</v>
      </c>
      <c r="AB393" s="6">
        <f>AB96+31</f>
        <v>1139</v>
      </c>
      <c r="AC393" s="6" t="s">
        <v>332</v>
      </c>
      <c r="AD393" s="238"/>
      <c r="AF393" s="91"/>
      <c r="AG393" s="271" t="s">
        <v>353</v>
      </c>
      <c r="AH393" s="92"/>
      <c r="AJ393" s="83"/>
      <c r="AK393" s="79"/>
      <c r="AL393" s="84"/>
    </row>
    <row r="394" spans="18:38" x14ac:dyDescent="0.35">
      <c r="R394" s="238"/>
      <c r="S394" s="238"/>
      <c r="T394" s="238"/>
      <c r="U394" s="238"/>
      <c r="V394" s="19">
        <v>1</v>
      </c>
      <c r="W394" s="22">
        <v>249</v>
      </c>
      <c r="X394" s="238"/>
      <c r="Y394" s="238"/>
      <c r="Z394" s="23"/>
      <c r="AA394" t="s">
        <v>340</v>
      </c>
      <c r="AB394" s="6">
        <f>AB96+31</f>
        <v>1139</v>
      </c>
      <c r="AC394" s="6" t="s">
        <v>333</v>
      </c>
      <c r="AD394" s="238"/>
      <c r="AF394" s="93"/>
      <c r="AG394" s="272"/>
      <c r="AH394" s="94"/>
      <c r="AJ394" s="83"/>
      <c r="AK394" s="79"/>
      <c r="AL394" s="84"/>
    </row>
    <row r="395" spans="18:38" x14ac:dyDescent="0.35">
      <c r="R395" s="238"/>
      <c r="S395" s="238"/>
      <c r="T395" s="238"/>
      <c r="U395" s="238"/>
      <c r="V395" s="19">
        <v>2</v>
      </c>
      <c r="W395" s="22">
        <v>250</v>
      </c>
      <c r="X395" s="238"/>
      <c r="Y395" s="238"/>
      <c r="Z395" s="23"/>
      <c r="AA395" t="s">
        <v>340</v>
      </c>
      <c r="AB395" s="6">
        <f>AB96+31</f>
        <v>1139</v>
      </c>
      <c r="AC395" s="6" t="s">
        <v>334</v>
      </c>
      <c r="AD395" s="238"/>
      <c r="AF395" s="93"/>
      <c r="AG395" s="272"/>
      <c r="AH395" s="94"/>
      <c r="AJ395" s="83"/>
      <c r="AK395" s="79"/>
      <c r="AL395" s="84"/>
    </row>
    <row r="396" spans="18:38" x14ac:dyDescent="0.35">
      <c r="R396" s="238"/>
      <c r="S396" s="238"/>
      <c r="T396" s="238"/>
      <c r="U396" s="238"/>
      <c r="V396" s="19">
        <v>3</v>
      </c>
      <c r="W396" s="22">
        <v>251</v>
      </c>
      <c r="X396" s="238"/>
      <c r="Y396" s="238"/>
      <c r="Z396" s="23"/>
      <c r="AA396" t="s">
        <v>340</v>
      </c>
      <c r="AB396" s="6">
        <f>AB96+31</f>
        <v>1139</v>
      </c>
      <c r="AC396" s="6" t="s">
        <v>335</v>
      </c>
      <c r="AD396" s="238"/>
      <c r="AF396" s="93"/>
      <c r="AG396" s="272"/>
      <c r="AH396" s="94"/>
      <c r="AJ396" s="83"/>
      <c r="AK396" s="79"/>
      <c r="AL396" s="84"/>
    </row>
    <row r="397" spans="18:38" x14ac:dyDescent="0.35">
      <c r="R397" s="238"/>
      <c r="S397" s="238"/>
      <c r="T397" s="238"/>
      <c r="U397" s="238"/>
      <c r="V397" s="19">
        <v>4</v>
      </c>
      <c r="W397" s="22">
        <v>252</v>
      </c>
      <c r="X397" s="238"/>
      <c r="Y397" s="238"/>
      <c r="Z397" s="23"/>
      <c r="AA397" t="s">
        <v>340</v>
      </c>
      <c r="AB397" s="6">
        <f>AB96+31</f>
        <v>1139</v>
      </c>
      <c r="AC397" s="6" t="s">
        <v>336</v>
      </c>
      <c r="AD397" s="238"/>
      <c r="AF397" s="95" t="s">
        <v>354</v>
      </c>
      <c r="AG397" s="89">
        <f>AB393</f>
        <v>1139</v>
      </c>
      <c r="AH397" s="96" t="s">
        <v>344</v>
      </c>
      <c r="AJ397" s="83"/>
      <c r="AK397" s="79"/>
      <c r="AL397" s="84"/>
    </row>
    <row r="398" spans="18:38" x14ac:dyDescent="0.35">
      <c r="R398" s="238"/>
      <c r="S398" s="238"/>
      <c r="T398" s="238"/>
      <c r="U398" s="238"/>
      <c r="V398" s="19">
        <v>5</v>
      </c>
      <c r="W398" s="22">
        <v>253</v>
      </c>
      <c r="X398" s="238"/>
      <c r="Y398" s="238"/>
      <c r="Z398" s="23"/>
      <c r="AA398" t="s">
        <v>340</v>
      </c>
      <c r="AB398" s="6">
        <f>AB96+31</f>
        <v>1139</v>
      </c>
      <c r="AC398" s="6" t="s">
        <v>337</v>
      </c>
      <c r="AD398" s="238"/>
      <c r="AF398" s="93"/>
      <c r="AG398" s="90"/>
      <c r="AH398" s="94"/>
      <c r="AJ398" s="83"/>
      <c r="AK398" s="79"/>
      <c r="AL398" s="84"/>
    </row>
    <row r="399" spans="18:38" x14ac:dyDescent="0.35">
      <c r="R399" s="238"/>
      <c r="S399" s="238"/>
      <c r="T399" s="238"/>
      <c r="U399" s="238"/>
      <c r="V399" s="19">
        <v>6</v>
      </c>
      <c r="W399" s="22">
        <v>254</v>
      </c>
      <c r="X399" s="238"/>
      <c r="Y399" s="238"/>
      <c r="Z399" s="23"/>
      <c r="AA399" t="s">
        <v>340</v>
      </c>
      <c r="AB399" s="6">
        <f>AB96+31</f>
        <v>1139</v>
      </c>
      <c r="AC399" s="6" t="s">
        <v>338</v>
      </c>
      <c r="AD399" s="238"/>
      <c r="AF399" s="93"/>
      <c r="AG399" s="90"/>
      <c r="AH399" s="94"/>
      <c r="AJ399" s="83"/>
      <c r="AK399" s="79"/>
      <c r="AL399" s="84"/>
    </row>
    <row r="400" spans="18:38" x14ac:dyDescent="0.35">
      <c r="R400" s="238"/>
      <c r="S400" s="238"/>
      <c r="T400" s="238"/>
      <c r="U400" s="238"/>
      <c r="V400" s="19">
        <v>7</v>
      </c>
      <c r="W400" s="22">
        <v>255</v>
      </c>
      <c r="X400" s="238"/>
      <c r="Y400" s="238"/>
      <c r="Z400" s="23"/>
      <c r="AA400" t="s">
        <v>340</v>
      </c>
      <c r="AB400" s="6">
        <f>AB96+31</f>
        <v>1139</v>
      </c>
      <c r="AC400" s="6" t="s">
        <v>339</v>
      </c>
      <c r="AD400" s="238"/>
      <c r="AF400" s="97"/>
      <c r="AG400" s="98"/>
      <c r="AH400" s="99"/>
      <c r="AJ400" s="85"/>
      <c r="AK400" s="86"/>
      <c r="AL400" s="87"/>
    </row>
  </sheetData>
  <mergeCells count="104">
    <mergeCell ref="R289:U305"/>
    <mergeCell ref="X289:Y305"/>
    <mergeCell ref="AD289:AD305"/>
    <mergeCell ref="R270:U286"/>
    <mergeCell ref="X270:Y286"/>
    <mergeCell ref="AD270:AD286"/>
    <mergeCell ref="R251:U267"/>
    <mergeCell ref="X251:Y267"/>
    <mergeCell ref="AD251:AD267"/>
    <mergeCell ref="AK365:AK372"/>
    <mergeCell ref="AK384:AK391"/>
    <mergeCell ref="AG365:AG368"/>
    <mergeCell ref="AG374:AG377"/>
    <mergeCell ref="AG384:AG387"/>
    <mergeCell ref="AG393:AG396"/>
    <mergeCell ref="R346:U362"/>
    <mergeCell ref="X346:Y362"/>
    <mergeCell ref="AD346:AD362"/>
    <mergeCell ref="R384:U400"/>
    <mergeCell ref="X384:Y400"/>
    <mergeCell ref="AD384:AD400"/>
    <mergeCell ref="R365:U381"/>
    <mergeCell ref="X365:Y381"/>
    <mergeCell ref="AD365:AD381"/>
    <mergeCell ref="AK327:AK334"/>
    <mergeCell ref="AK346:AK353"/>
    <mergeCell ref="AG327:AG330"/>
    <mergeCell ref="AG336:AG339"/>
    <mergeCell ref="AG346:AG349"/>
    <mergeCell ref="AG355:AG358"/>
    <mergeCell ref="R308:U324"/>
    <mergeCell ref="X308:Y324"/>
    <mergeCell ref="AD308:AD324"/>
    <mergeCell ref="R327:U343"/>
    <mergeCell ref="X327:Y343"/>
    <mergeCell ref="AD327:AD343"/>
    <mergeCell ref="AK289:AK296"/>
    <mergeCell ref="AK308:AK315"/>
    <mergeCell ref="AG289:AG292"/>
    <mergeCell ref="AG298:AG301"/>
    <mergeCell ref="AG308:AG311"/>
    <mergeCell ref="AG317:AG320"/>
    <mergeCell ref="AG222:AG225"/>
    <mergeCell ref="AK232:AK239"/>
    <mergeCell ref="AG232:AG235"/>
    <mergeCell ref="AG241:AG244"/>
    <mergeCell ref="AK251:AK258"/>
    <mergeCell ref="AK270:AK277"/>
    <mergeCell ref="AG251:AG254"/>
    <mergeCell ref="AG260:AG263"/>
    <mergeCell ref="AG270:AG273"/>
    <mergeCell ref="AG279:AG282"/>
    <mergeCell ref="X232:Y248"/>
    <mergeCell ref="AD232:AD248"/>
    <mergeCell ref="R213:U229"/>
    <mergeCell ref="X213:Y229"/>
    <mergeCell ref="AD213:AD229"/>
    <mergeCell ref="X194:Y210"/>
    <mergeCell ref="AD175:AD191"/>
    <mergeCell ref="AD194:AD210"/>
    <mergeCell ref="R175:U191"/>
    <mergeCell ref="X175:Y191"/>
    <mergeCell ref="R194:U210"/>
    <mergeCell ref="R232:U248"/>
    <mergeCell ref="X137:Y153"/>
    <mergeCell ref="AD137:AD153"/>
    <mergeCell ref="R137:U153"/>
    <mergeCell ref="R156:U172"/>
    <mergeCell ref="X156:Y172"/>
    <mergeCell ref="AD156:AD172"/>
    <mergeCell ref="A7:B7"/>
    <mergeCell ref="X7:Y7"/>
    <mergeCell ref="B10:C10"/>
    <mergeCell ref="Y10:AA10"/>
    <mergeCell ref="X96:AA96"/>
    <mergeCell ref="R98:U98"/>
    <mergeCell ref="X98:Y98"/>
    <mergeCell ref="AD99:AD115"/>
    <mergeCell ref="R99:U115"/>
    <mergeCell ref="X99:Y115"/>
    <mergeCell ref="AD98:AK98"/>
    <mergeCell ref="R118:U134"/>
    <mergeCell ref="X118:Y134"/>
    <mergeCell ref="AD118:AD134"/>
    <mergeCell ref="AG146:AG149"/>
    <mergeCell ref="AK213:AK220"/>
    <mergeCell ref="AK99:AK106"/>
    <mergeCell ref="AG99:AG102"/>
    <mergeCell ref="AG108:AG111"/>
    <mergeCell ref="AK118:AK125"/>
    <mergeCell ref="AK137:AK144"/>
    <mergeCell ref="AK156:AK163"/>
    <mergeCell ref="AG118:AG121"/>
    <mergeCell ref="AG127:AG130"/>
    <mergeCell ref="AG137:AG140"/>
    <mergeCell ref="AK175:AK182"/>
    <mergeCell ref="AK194:AK201"/>
    <mergeCell ref="AG156:AG159"/>
    <mergeCell ref="AG165:AG168"/>
    <mergeCell ref="AG175:AG178"/>
    <mergeCell ref="AG184:AG187"/>
    <mergeCell ref="AG194:AG197"/>
    <mergeCell ref="AG203:AG206"/>
    <mergeCell ref="AG213:AG216"/>
  </mergeCells>
  <phoneticPr fontId="3" type="noConversion"/>
  <pageMargins left="0.7" right="0.7" top="0.75" bottom="0.75" header="0.3" footer="0.3"/>
  <pageSetup paperSize="9" orientation="portrait" horizontalDpi="90" verticalDpi="90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C63304-8A8E-47C6-BCC3-0C1319D79A8D}">
  <dimension ref="A1:AO173"/>
  <sheetViews>
    <sheetView topLeftCell="E88" zoomScale="85" zoomScaleNormal="85" workbookViewId="0">
      <selection activeCell="P114" sqref="P114"/>
    </sheetView>
  </sheetViews>
  <sheetFormatPr defaultColWidth="9.1796875" defaultRowHeight="14.5" x14ac:dyDescent="0.35"/>
  <cols>
    <col min="1" max="1" width="14.453125" customWidth="1"/>
    <col min="24" max="24" width="4.81640625" customWidth="1"/>
    <col min="25" max="25" width="14.453125" customWidth="1"/>
    <col min="28" max="28" width="2.7265625" customWidth="1"/>
    <col min="30" max="30" width="2.7265625" customWidth="1"/>
    <col min="32" max="32" width="4.81640625" customWidth="1"/>
    <col min="33" max="33" width="4.26953125" customWidth="1"/>
    <col min="34" max="34" width="6.1796875" customWidth="1"/>
    <col min="35" max="35" width="1.7265625" customWidth="1"/>
    <col min="36" max="36" width="4.81640625" customWidth="1"/>
    <col min="37" max="37" width="4.26953125" customWidth="1"/>
    <col min="38" max="38" width="6.1796875" customWidth="1"/>
    <col min="39" max="39" width="1.7265625" customWidth="1"/>
  </cols>
  <sheetData>
    <row r="1" spans="1:33" x14ac:dyDescent="0.35">
      <c r="A1" s="2" t="s">
        <v>2</v>
      </c>
      <c r="B1" s="1" t="s">
        <v>4</v>
      </c>
      <c r="C1" s="1"/>
      <c r="D1" s="1"/>
      <c r="M1" s="3"/>
      <c r="N1" s="3"/>
      <c r="Z1" s="3"/>
      <c r="AA1" s="3"/>
      <c r="AB1" s="3"/>
      <c r="AC1" s="3"/>
      <c r="AD1" s="3"/>
      <c r="AE1" s="3"/>
      <c r="AF1" s="3"/>
      <c r="AG1" s="3"/>
    </row>
    <row r="2" spans="1:33" x14ac:dyDescent="0.35">
      <c r="A2" s="2" t="s">
        <v>0</v>
      </c>
      <c r="B2" s="1" t="s">
        <v>5</v>
      </c>
      <c r="C2" s="1"/>
      <c r="D2" s="1"/>
      <c r="M2" s="3"/>
      <c r="N2" s="3"/>
      <c r="Z2" s="3"/>
      <c r="AA2" s="3"/>
      <c r="AB2" s="3"/>
      <c r="AC2" s="3"/>
      <c r="AD2" s="3"/>
      <c r="AE2" s="3"/>
      <c r="AF2" s="3"/>
      <c r="AG2" s="3"/>
    </row>
    <row r="4" spans="1:33" x14ac:dyDescent="0.35">
      <c r="A4" s="2" t="s">
        <v>1</v>
      </c>
      <c r="B4" s="1" t="s">
        <v>3</v>
      </c>
      <c r="C4" s="1"/>
      <c r="D4" s="1"/>
      <c r="M4" s="5"/>
      <c r="N4" s="3"/>
      <c r="Z4" s="3"/>
      <c r="AA4" s="3"/>
      <c r="AB4" s="3"/>
      <c r="AC4" s="3"/>
      <c r="AD4" s="3"/>
      <c r="AE4" s="3"/>
      <c r="AF4" s="3"/>
      <c r="AG4" s="3"/>
    </row>
    <row r="5" spans="1:33" x14ac:dyDescent="0.35">
      <c r="B5" s="3"/>
      <c r="C5" s="3"/>
      <c r="D5" s="3"/>
      <c r="M5" s="5"/>
      <c r="N5" s="3"/>
      <c r="Z5" s="3"/>
      <c r="AA5" s="3"/>
      <c r="AB5" s="3"/>
      <c r="AC5" s="3"/>
      <c r="AD5" s="3"/>
      <c r="AE5" s="3"/>
      <c r="AF5" s="3"/>
      <c r="AG5" s="3"/>
    </row>
    <row r="6" spans="1:33" x14ac:dyDescent="0.35">
      <c r="B6" s="3"/>
      <c r="C6" s="3"/>
      <c r="D6" s="3"/>
      <c r="Z6" s="3"/>
      <c r="AA6" s="3"/>
      <c r="AB6" s="3"/>
      <c r="AC6" s="3"/>
      <c r="AD6" s="3"/>
      <c r="AE6" s="3"/>
      <c r="AF6" s="3"/>
      <c r="AG6" s="3"/>
    </row>
    <row r="7" spans="1:33" x14ac:dyDescent="0.35">
      <c r="A7" s="246" t="s">
        <v>6</v>
      </c>
      <c r="B7" s="246"/>
      <c r="Y7" s="247" t="s">
        <v>10</v>
      </c>
      <c r="Z7" s="247"/>
      <c r="AA7" s="31"/>
    </row>
    <row r="8" spans="1:33" x14ac:dyDescent="0.35">
      <c r="B8" t="s">
        <v>7</v>
      </c>
      <c r="D8" t="s">
        <v>559</v>
      </c>
      <c r="Z8" t="s">
        <v>11</v>
      </c>
      <c r="AC8" t="s">
        <v>555</v>
      </c>
    </row>
    <row r="10" spans="1:33" x14ac:dyDescent="0.35">
      <c r="B10" s="248" t="s">
        <v>8</v>
      </c>
      <c r="C10" s="248"/>
      <c r="Z10" s="249" t="s">
        <v>8</v>
      </c>
      <c r="AA10" s="249"/>
      <c r="AB10" s="249"/>
    </row>
    <row r="11" spans="1:33" x14ac:dyDescent="0.35">
      <c r="D11" s="7" t="s">
        <v>9</v>
      </c>
      <c r="AC11" s="8" t="s">
        <v>12</v>
      </c>
      <c r="AD11" s="8"/>
      <c r="AE11" s="8"/>
      <c r="AF11" s="8"/>
      <c r="AG11" s="8"/>
    </row>
    <row r="60" spans="16:16" x14ac:dyDescent="0.35">
      <c r="P60" s="4"/>
    </row>
    <row r="97" spans="10:41" x14ac:dyDescent="0.35">
      <c r="Y97" s="240" t="s">
        <v>158</v>
      </c>
      <c r="Z97" s="240"/>
      <c r="AA97" s="240"/>
      <c r="AB97" s="240"/>
      <c r="AC97" s="14">
        <f>'HW config'!L18</f>
        <v>1100</v>
      </c>
      <c r="AD97" s="6"/>
    </row>
    <row r="99" spans="10:41" ht="43.5" x14ac:dyDescent="0.35">
      <c r="R99" s="239" t="s">
        <v>34</v>
      </c>
      <c r="S99" s="239"/>
      <c r="T99" s="239"/>
      <c r="U99" s="239"/>
      <c r="V99" s="12" t="s">
        <v>13</v>
      </c>
      <c r="W99" s="13" t="s">
        <v>288</v>
      </c>
      <c r="X99" s="13" t="s">
        <v>290</v>
      </c>
      <c r="Y99" s="239" t="s">
        <v>31</v>
      </c>
      <c r="Z99" s="239"/>
      <c r="AA99" s="12"/>
      <c r="AB99" s="4"/>
      <c r="AC99" s="13" t="s">
        <v>33</v>
      </c>
      <c r="AD99" s="13"/>
      <c r="AE99" s="239" t="s">
        <v>32</v>
      </c>
      <c r="AF99" s="239"/>
      <c r="AG99" s="239"/>
      <c r="AH99" s="239"/>
      <c r="AI99" s="239"/>
      <c r="AJ99" s="239"/>
      <c r="AK99" s="239"/>
      <c r="AL99" s="239"/>
      <c r="AM99" s="12"/>
    </row>
    <row r="100" spans="10:41" ht="15" customHeight="1" x14ac:dyDescent="0.35">
      <c r="J100" s="3"/>
      <c r="K100" s="3"/>
      <c r="L100" s="3"/>
      <c r="M100" s="3"/>
      <c r="R100" s="233" t="s">
        <v>289</v>
      </c>
      <c r="S100" s="233"/>
      <c r="T100" s="233"/>
      <c r="U100" s="233"/>
      <c r="V100" s="19">
        <v>0</v>
      </c>
      <c r="W100" s="20">
        <v>8</v>
      </c>
      <c r="X100" s="22">
        <v>0</v>
      </c>
      <c r="Y100" s="233" t="s">
        <v>105</v>
      </c>
      <c r="Z100" s="233"/>
      <c r="AA100" s="6"/>
      <c r="AB100" t="s">
        <v>340</v>
      </c>
      <c r="AC100" s="6">
        <f>AC97</f>
        <v>1100</v>
      </c>
      <c r="AD100" s="6" t="s">
        <v>332</v>
      </c>
      <c r="AE100" s="6" t="s">
        <v>21</v>
      </c>
      <c r="AF100" s="6"/>
      <c r="AG100" s="44" t="s">
        <v>355</v>
      </c>
      <c r="AH100" s="281" t="s">
        <v>356</v>
      </c>
      <c r="AI100" s="44"/>
      <c r="AK100" s="35"/>
      <c r="AL100" s="279" t="s">
        <v>352</v>
      </c>
      <c r="AM100" s="36"/>
      <c r="AO100" t="s">
        <v>571</v>
      </c>
    </row>
    <row r="101" spans="10:41" x14ac:dyDescent="0.35">
      <c r="R101" s="233" t="s">
        <v>289</v>
      </c>
      <c r="S101" s="233"/>
      <c r="T101" s="233"/>
      <c r="U101" s="233"/>
      <c r="V101" s="19">
        <v>1</v>
      </c>
      <c r="W101" s="20">
        <v>9</v>
      </c>
      <c r="X101" s="22">
        <v>1</v>
      </c>
      <c r="Y101" s="233" t="s">
        <v>106</v>
      </c>
      <c r="Z101" s="233"/>
      <c r="AA101" s="6"/>
      <c r="AB101" t="s">
        <v>340</v>
      </c>
      <c r="AC101" s="6">
        <f>AC97</f>
        <v>1100</v>
      </c>
      <c r="AD101" s="6" t="s">
        <v>333</v>
      </c>
      <c r="AE101" s="6" t="s">
        <v>21</v>
      </c>
      <c r="AF101" s="6"/>
      <c r="AG101" s="44"/>
      <c r="AH101" s="281"/>
      <c r="AI101" s="44"/>
      <c r="AK101" s="37"/>
      <c r="AL101" s="280"/>
      <c r="AM101" s="38"/>
      <c r="AO101" t="s">
        <v>572</v>
      </c>
    </row>
    <row r="102" spans="10:41" x14ac:dyDescent="0.35">
      <c r="J102" s="3"/>
      <c r="R102" s="233" t="s">
        <v>289</v>
      </c>
      <c r="S102" s="233"/>
      <c r="T102" s="233"/>
      <c r="U102" s="233"/>
      <c r="V102" s="19">
        <v>2</v>
      </c>
      <c r="W102" s="20">
        <v>10</v>
      </c>
      <c r="X102" s="22">
        <v>2</v>
      </c>
      <c r="Y102" s="233" t="s">
        <v>107</v>
      </c>
      <c r="Z102" s="233"/>
      <c r="AA102" s="6"/>
      <c r="AB102" t="s">
        <v>340</v>
      </c>
      <c r="AC102" s="6">
        <f>AC97</f>
        <v>1100</v>
      </c>
      <c r="AD102" s="6" t="s">
        <v>334</v>
      </c>
      <c r="AE102" s="6" t="s">
        <v>21</v>
      </c>
      <c r="AF102" s="6"/>
      <c r="AG102" s="44"/>
      <c r="AH102" s="281"/>
      <c r="AI102" s="44"/>
      <c r="AK102" s="37"/>
      <c r="AL102" s="280"/>
      <c r="AM102" s="38"/>
      <c r="AO102" t="s">
        <v>573</v>
      </c>
    </row>
    <row r="103" spans="10:41" x14ac:dyDescent="0.35">
      <c r="R103" s="233" t="s">
        <v>289</v>
      </c>
      <c r="S103" s="233"/>
      <c r="T103" s="233"/>
      <c r="U103" s="233"/>
      <c r="V103" s="19">
        <v>3</v>
      </c>
      <c r="W103" s="20">
        <v>11</v>
      </c>
      <c r="X103" s="22">
        <v>3</v>
      </c>
      <c r="Y103" s="233" t="s">
        <v>108</v>
      </c>
      <c r="Z103" s="233"/>
      <c r="AA103" s="6"/>
      <c r="AB103" t="s">
        <v>340</v>
      </c>
      <c r="AC103" s="6">
        <f>AC97</f>
        <v>1100</v>
      </c>
      <c r="AD103" s="6" t="s">
        <v>335</v>
      </c>
      <c r="AE103" s="6" t="s">
        <v>21</v>
      </c>
      <c r="AF103" s="6"/>
      <c r="AG103" s="44"/>
      <c r="AH103" s="281"/>
      <c r="AI103" s="44"/>
      <c r="AK103" s="37"/>
      <c r="AL103" s="280"/>
      <c r="AM103" s="38"/>
      <c r="AO103" t="s">
        <v>574</v>
      </c>
    </row>
    <row r="104" spans="10:41" x14ac:dyDescent="0.35">
      <c r="R104" s="233" t="s">
        <v>289</v>
      </c>
      <c r="S104" s="233"/>
      <c r="T104" s="233"/>
      <c r="U104" s="233"/>
      <c r="V104" s="19">
        <v>4</v>
      </c>
      <c r="W104" s="20">
        <v>12</v>
      </c>
      <c r="X104" s="22">
        <v>4</v>
      </c>
      <c r="Y104" s="233" t="s">
        <v>109</v>
      </c>
      <c r="Z104" s="233"/>
      <c r="AA104" s="6"/>
      <c r="AB104" t="s">
        <v>340</v>
      </c>
      <c r="AC104" s="6">
        <f>AC97</f>
        <v>1100</v>
      </c>
      <c r="AD104" s="6" t="s">
        <v>336</v>
      </c>
      <c r="AE104" s="6" t="s">
        <v>21</v>
      </c>
      <c r="AF104" s="6"/>
      <c r="AG104" s="46" t="s">
        <v>354</v>
      </c>
      <c r="AH104" s="42">
        <f>AC100</f>
        <v>1100</v>
      </c>
      <c r="AI104" s="42" t="s">
        <v>344</v>
      </c>
      <c r="AK104" s="37"/>
      <c r="AL104" s="280"/>
      <c r="AM104" s="38"/>
      <c r="AO104" t="s">
        <v>575</v>
      </c>
    </row>
    <row r="105" spans="10:41" x14ac:dyDescent="0.35">
      <c r="R105" s="233" t="s">
        <v>289</v>
      </c>
      <c r="S105" s="233"/>
      <c r="T105" s="233"/>
      <c r="U105" s="233"/>
      <c r="V105" s="19">
        <v>5</v>
      </c>
      <c r="W105" s="20">
        <v>13</v>
      </c>
      <c r="X105" s="22">
        <v>5</v>
      </c>
      <c r="Y105" s="233" t="s">
        <v>110</v>
      </c>
      <c r="Z105" s="233"/>
      <c r="AA105" s="6"/>
      <c r="AB105" t="s">
        <v>340</v>
      </c>
      <c r="AC105" s="6">
        <f>AC97</f>
        <v>1100</v>
      </c>
      <c r="AD105" s="6" t="s">
        <v>337</v>
      </c>
      <c r="AE105" s="6" t="s">
        <v>21</v>
      </c>
      <c r="AF105" s="6"/>
      <c r="AG105" s="282"/>
      <c r="AH105" s="282"/>
      <c r="AI105" s="282"/>
      <c r="AK105" s="37"/>
      <c r="AL105" s="280"/>
      <c r="AM105" s="38"/>
      <c r="AO105" t="s">
        <v>576</v>
      </c>
    </row>
    <row r="106" spans="10:41" x14ac:dyDescent="0.35">
      <c r="R106" s="233" t="s">
        <v>289</v>
      </c>
      <c r="S106" s="233"/>
      <c r="T106" s="233"/>
      <c r="U106" s="233"/>
      <c r="V106" s="19">
        <v>6</v>
      </c>
      <c r="W106" s="20">
        <v>14</v>
      </c>
      <c r="X106" s="22">
        <v>6</v>
      </c>
      <c r="Y106" s="233" t="s">
        <v>111</v>
      </c>
      <c r="Z106" s="233"/>
      <c r="AA106" s="6"/>
      <c r="AB106" t="s">
        <v>340</v>
      </c>
      <c r="AC106" s="6">
        <f>AC97</f>
        <v>1100</v>
      </c>
      <c r="AD106" s="6" t="s">
        <v>338</v>
      </c>
      <c r="AE106" s="6" t="s">
        <v>21</v>
      </c>
      <c r="AF106" s="6"/>
      <c r="AG106" s="282"/>
      <c r="AH106" s="282"/>
      <c r="AI106" s="282"/>
      <c r="AK106" s="37"/>
      <c r="AL106" s="280"/>
      <c r="AM106" s="38"/>
      <c r="AO106" t="s">
        <v>577</v>
      </c>
    </row>
    <row r="107" spans="10:41" x14ac:dyDescent="0.35">
      <c r="R107" s="233" t="s">
        <v>289</v>
      </c>
      <c r="S107" s="233"/>
      <c r="T107" s="233"/>
      <c r="U107" s="233"/>
      <c r="V107" s="19">
        <v>7</v>
      </c>
      <c r="W107" s="20">
        <v>15</v>
      </c>
      <c r="X107" s="22">
        <v>7</v>
      </c>
      <c r="Y107" s="233" t="s">
        <v>112</v>
      </c>
      <c r="Z107" s="233"/>
      <c r="AA107" s="6"/>
      <c r="AB107" t="s">
        <v>340</v>
      </c>
      <c r="AC107" s="6">
        <f>AC97</f>
        <v>1100</v>
      </c>
      <c r="AD107" s="6" t="s">
        <v>339</v>
      </c>
      <c r="AE107" s="6" t="s">
        <v>21</v>
      </c>
      <c r="AF107" s="6"/>
      <c r="AG107" s="282"/>
      <c r="AH107" s="282"/>
      <c r="AI107" s="282"/>
      <c r="AK107" s="37"/>
      <c r="AL107" s="280"/>
      <c r="AM107" s="38"/>
      <c r="AO107" t="s">
        <v>578</v>
      </c>
    </row>
    <row r="108" spans="10:41" x14ac:dyDescent="0.35">
      <c r="AK108" s="33" t="s">
        <v>343</v>
      </c>
      <c r="AL108" s="32">
        <f>AC97</f>
        <v>1100</v>
      </c>
      <c r="AM108" s="34" t="s">
        <v>344</v>
      </c>
    </row>
    <row r="109" spans="10:41" ht="15" customHeight="1" x14ac:dyDescent="0.35">
      <c r="R109" s="235" t="s">
        <v>565</v>
      </c>
      <c r="S109" s="235"/>
      <c r="T109" s="235"/>
      <c r="U109" s="235"/>
      <c r="V109" s="19">
        <v>0</v>
      </c>
      <c r="W109" s="20">
        <v>0</v>
      </c>
      <c r="X109" s="22">
        <v>8</v>
      </c>
      <c r="Y109" s="233" t="s">
        <v>97</v>
      </c>
      <c r="Z109" s="233"/>
      <c r="AA109" s="6"/>
      <c r="AB109" t="s">
        <v>340</v>
      </c>
      <c r="AC109" s="6">
        <f>AC97+1</f>
        <v>1101</v>
      </c>
      <c r="AD109" s="6" t="s">
        <v>332</v>
      </c>
      <c r="AE109" s="6" t="s">
        <v>21</v>
      </c>
      <c r="AF109" s="6"/>
      <c r="AG109" s="45"/>
      <c r="AH109" s="282" t="s">
        <v>353</v>
      </c>
      <c r="AI109" s="39"/>
      <c r="AK109" s="273"/>
      <c r="AL109" s="274"/>
      <c r="AM109" s="275"/>
      <c r="AO109" t="s">
        <v>579</v>
      </c>
    </row>
    <row r="110" spans="10:41" x14ac:dyDescent="0.35">
      <c r="R110" s="235" t="s">
        <v>566</v>
      </c>
      <c r="S110" s="235"/>
      <c r="T110" s="235"/>
      <c r="U110" s="235"/>
      <c r="V110" s="19">
        <v>1</v>
      </c>
      <c r="W110" s="20">
        <v>1</v>
      </c>
      <c r="X110" s="22">
        <v>9</v>
      </c>
      <c r="Y110" s="233" t="s">
        <v>98</v>
      </c>
      <c r="Z110" s="233"/>
      <c r="AA110" s="6"/>
      <c r="AB110" t="s">
        <v>340</v>
      </c>
      <c r="AC110" s="6">
        <f>AC97+1</f>
        <v>1101</v>
      </c>
      <c r="AD110" s="6" t="s">
        <v>333</v>
      </c>
      <c r="AE110" s="6" t="s">
        <v>21</v>
      </c>
      <c r="AF110" s="6"/>
      <c r="AG110" s="45"/>
      <c r="AH110" s="282"/>
      <c r="AI110" s="40"/>
      <c r="AK110" s="273"/>
      <c r="AL110" s="274"/>
      <c r="AM110" s="275"/>
      <c r="AO110" t="s">
        <v>580</v>
      </c>
    </row>
    <row r="111" spans="10:41" x14ac:dyDescent="0.35">
      <c r="R111" s="235" t="s">
        <v>567</v>
      </c>
      <c r="S111" s="235"/>
      <c r="T111" s="235"/>
      <c r="U111" s="235"/>
      <c r="V111" s="19">
        <v>2</v>
      </c>
      <c r="W111" s="20">
        <v>2</v>
      </c>
      <c r="X111" s="22">
        <v>10</v>
      </c>
      <c r="Y111" s="233" t="s">
        <v>99</v>
      </c>
      <c r="Z111" s="233"/>
      <c r="AA111" s="6"/>
      <c r="AB111" t="s">
        <v>340</v>
      </c>
      <c r="AC111" s="6">
        <f>AC97+1</f>
        <v>1101</v>
      </c>
      <c r="AD111" s="6" t="s">
        <v>334</v>
      </c>
      <c r="AE111" s="6" t="s">
        <v>21</v>
      </c>
      <c r="AF111" s="6"/>
      <c r="AG111" s="45"/>
      <c r="AH111" s="282"/>
      <c r="AI111" s="40"/>
      <c r="AK111" s="273"/>
      <c r="AL111" s="274"/>
      <c r="AM111" s="275"/>
      <c r="AO111" t="s">
        <v>581</v>
      </c>
    </row>
    <row r="112" spans="10:41" x14ac:dyDescent="0.35">
      <c r="R112" s="235" t="s">
        <v>568</v>
      </c>
      <c r="S112" s="235"/>
      <c r="T112" s="235"/>
      <c r="U112" s="235"/>
      <c r="V112" s="19">
        <v>3</v>
      </c>
      <c r="W112" s="20">
        <v>3</v>
      </c>
      <c r="X112" s="22">
        <v>11</v>
      </c>
      <c r="Y112" s="233" t="s">
        <v>100</v>
      </c>
      <c r="Z112" s="233"/>
      <c r="AA112" s="6"/>
      <c r="AB112" t="s">
        <v>340</v>
      </c>
      <c r="AC112" s="6">
        <f>AC97+1</f>
        <v>1101</v>
      </c>
      <c r="AD112" s="6" t="s">
        <v>335</v>
      </c>
      <c r="AE112" s="6" t="s">
        <v>21</v>
      </c>
      <c r="AF112" s="6"/>
      <c r="AG112" s="46"/>
      <c r="AH112" s="282"/>
      <c r="AI112" s="47"/>
      <c r="AK112" s="273"/>
      <c r="AL112" s="274"/>
      <c r="AM112" s="275"/>
      <c r="AO112" t="s">
        <v>582</v>
      </c>
    </row>
    <row r="113" spans="9:41" x14ac:dyDescent="0.35">
      <c r="R113" s="235" t="s">
        <v>569</v>
      </c>
      <c r="S113" s="235"/>
      <c r="T113" s="235"/>
      <c r="U113" s="235"/>
      <c r="V113" s="19">
        <v>4</v>
      </c>
      <c r="W113" s="20">
        <v>4</v>
      </c>
      <c r="X113" s="22">
        <v>12</v>
      </c>
      <c r="Y113" s="233" t="s">
        <v>101</v>
      </c>
      <c r="Z113" s="233"/>
      <c r="AA113" s="6"/>
      <c r="AB113" t="s">
        <v>340</v>
      </c>
      <c r="AC113" s="6">
        <f>AC97+1</f>
        <v>1101</v>
      </c>
      <c r="AD113" s="6" t="s">
        <v>336</v>
      </c>
      <c r="AE113" s="6" t="s">
        <v>21</v>
      </c>
      <c r="AF113" s="6"/>
      <c r="AG113" s="46" t="s">
        <v>354</v>
      </c>
      <c r="AH113" s="42">
        <f>AC109</f>
        <v>1101</v>
      </c>
      <c r="AI113" s="42" t="s">
        <v>344</v>
      </c>
      <c r="AK113" s="273"/>
      <c r="AL113" s="274"/>
      <c r="AM113" s="275"/>
      <c r="AO113" t="s">
        <v>583</v>
      </c>
    </row>
    <row r="114" spans="9:41" x14ac:dyDescent="0.35">
      <c r="R114" s="235" t="s">
        <v>570</v>
      </c>
      <c r="S114" s="235"/>
      <c r="T114" s="235"/>
      <c r="U114" s="235"/>
      <c r="V114" s="19">
        <v>5</v>
      </c>
      <c r="W114" s="20">
        <v>5</v>
      </c>
      <c r="X114" s="22">
        <v>13</v>
      </c>
      <c r="Y114" s="233" t="s">
        <v>102</v>
      </c>
      <c r="Z114" s="233"/>
      <c r="AA114" s="6"/>
      <c r="AB114" t="s">
        <v>340</v>
      </c>
      <c r="AC114" s="6">
        <f>AC97+1</f>
        <v>1101</v>
      </c>
      <c r="AD114" s="6" t="s">
        <v>337</v>
      </c>
      <c r="AE114" s="6" t="s">
        <v>21</v>
      </c>
      <c r="AF114" s="6"/>
      <c r="AG114" s="45"/>
      <c r="AH114" s="43"/>
      <c r="AI114" s="40"/>
      <c r="AK114" s="273"/>
      <c r="AL114" s="274"/>
      <c r="AM114" s="275"/>
      <c r="AO114" t="s">
        <v>584</v>
      </c>
    </row>
    <row r="115" spans="9:41" x14ac:dyDescent="0.35">
      <c r="R115" s="235" t="s">
        <v>587</v>
      </c>
      <c r="S115" s="235"/>
      <c r="T115" s="235"/>
      <c r="U115" s="235"/>
      <c r="V115" s="19">
        <v>6</v>
      </c>
      <c r="W115" s="20">
        <v>6</v>
      </c>
      <c r="X115" s="22">
        <v>14</v>
      </c>
      <c r="Y115" s="233" t="s">
        <v>103</v>
      </c>
      <c r="Z115" s="233"/>
      <c r="AA115" s="6"/>
      <c r="AB115" t="s">
        <v>340</v>
      </c>
      <c r="AC115" s="6">
        <f>AC97+1</f>
        <v>1101</v>
      </c>
      <c r="AD115" s="6" t="s">
        <v>338</v>
      </c>
      <c r="AE115" s="6" t="s">
        <v>21</v>
      </c>
      <c r="AF115" s="6"/>
      <c r="AG115" s="45"/>
      <c r="AH115" s="43"/>
      <c r="AI115" s="40"/>
      <c r="AK115" s="273"/>
      <c r="AL115" s="274"/>
      <c r="AM115" s="275"/>
      <c r="AO115" t="s">
        <v>585</v>
      </c>
    </row>
    <row r="116" spans="9:41" x14ac:dyDescent="0.35">
      <c r="R116" s="233" t="s">
        <v>289</v>
      </c>
      <c r="S116" s="233"/>
      <c r="T116" s="233"/>
      <c r="U116" s="233"/>
      <c r="V116" s="19">
        <v>7</v>
      </c>
      <c r="W116" s="20">
        <v>7</v>
      </c>
      <c r="X116" s="22">
        <v>15</v>
      </c>
      <c r="Y116" s="233" t="s">
        <v>104</v>
      </c>
      <c r="Z116" s="233"/>
      <c r="AA116" s="6"/>
      <c r="AB116" t="s">
        <v>340</v>
      </c>
      <c r="AC116" s="6">
        <f>AC97+1</f>
        <v>1101</v>
      </c>
      <c r="AD116" s="6" t="s">
        <v>339</v>
      </c>
      <c r="AE116" s="6" t="s">
        <v>21</v>
      </c>
      <c r="AF116" s="6"/>
      <c r="AG116" s="45"/>
      <c r="AH116" s="43"/>
      <c r="AI116" s="40"/>
      <c r="AK116" s="276"/>
      <c r="AL116" s="277"/>
      <c r="AM116" s="278"/>
      <c r="AO116" t="s">
        <v>586</v>
      </c>
    </row>
    <row r="117" spans="9:41" x14ac:dyDescent="0.35"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  <c r="AA117" s="9"/>
      <c r="AB117" s="9"/>
      <c r="AC117" s="10"/>
      <c r="AD117" s="10"/>
      <c r="AE117" s="10"/>
      <c r="AF117" s="10"/>
      <c r="AG117" s="10"/>
      <c r="AH117" s="11"/>
      <c r="AI117" s="11"/>
      <c r="AJ117" s="9"/>
      <c r="AK117" s="9"/>
      <c r="AL117" s="11"/>
      <c r="AM117" s="11"/>
      <c r="AN117" s="9"/>
    </row>
    <row r="118" spans="9:41" x14ac:dyDescent="0.35"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  <c r="AA118" s="9"/>
      <c r="AB118" s="9"/>
      <c r="AC118" s="9"/>
      <c r="AD118" s="9"/>
      <c r="AE118" s="9"/>
      <c r="AF118" s="9"/>
      <c r="AG118" s="9"/>
      <c r="AH118" s="9"/>
      <c r="AI118" s="9"/>
      <c r="AJ118" s="9"/>
      <c r="AK118" s="9"/>
      <c r="AL118" s="9"/>
      <c r="AM118" s="9"/>
      <c r="AN118" s="9"/>
    </row>
    <row r="119" spans="9:41" ht="15" customHeight="1" x14ac:dyDescent="0.35">
      <c r="R119" s="233" t="s">
        <v>289</v>
      </c>
      <c r="S119" s="233"/>
      <c r="T119" s="233"/>
      <c r="U119" s="233"/>
      <c r="V119" s="19">
        <v>0</v>
      </c>
      <c r="W119" s="20">
        <v>24</v>
      </c>
      <c r="X119" s="22">
        <v>16</v>
      </c>
      <c r="Y119" s="233" t="s">
        <v>120</v>
      </c>
      <c r="Z119" s="233"/>
      <c r="AA119" s="6"/>
      <c r="AB119" t="s">
        <v>340</v>
      </c>
      <c r="AC119" s="6">
        <f>AC97+2</f>
        <v>1102</v>
      </c>
      <c r="AD119" s="6" t="s">
        <v>332</v>
      </c>
      <c r="AE119" s="6" t="s">
        <v>21</v>
      </c>
      <c r="AG119" s="47"/>
      <c r="AH119" s="282" t="s">
        <v>353</v>
      </c>
      <c r="AI119" s="39"/>
      <c r="AK119" s="35"/>
      <c r="AL119" s="279" t="s">
        <v>351</v>
      </c>
      <c r="AM119" s="36"/>
    </row>
    <row r="120" spans="9:41" x14ac:dyDescent="0.35">
      <c r="R120" s="233" t="s">
        <v>289</v>
      </c>
      <c r="S120" s="233"/>
      <c r="T120" s="233"/>
      <c r="U120" s="233"/>
      <c r="V120" s="19">
        <v>1</v>
      </c>
      <c r="W120" s="20">
        <v>25</v>
      </c>
      <c r="X120" s="22">
        <v>17</v>
      </c>
      <c r="Y120" s="233" t="s">
        <v>121</v>
      </c>
      <c r="Z120" s="233"/>
      <c r="AA120" s="6"/>
      <c r="AB120" t="s">
        <v>340</v>
      </c>
      <c r="AC120" s="6">
        <f>AC97+2</f>
        <v>1102</v>
      </c>
      <c r="AD120" s="6" t="s">
        <v>333</v>
      </c>
      <c r="AE120" s="6" t="s">
        <v>21</v>
      </c>
      <c r="AG120" s="47"/>
      <c r="AH120" s="282"/>
      <c r="AI120" s="40"/>
      <c r="AK120" s="37"/>
      <c r="AL120" s="280"/>
      <c r="AM120" s="38"/>
    </row>
    <row r="121" spans="9:41" x14ac:dyDescent="0.35">
      <c r="R121" s="233" t="s">
        <v>289</v>
      </c>
      <c r="S121" s="233"/>
      <c r="T121" s="233"/>
      <c r="U121" s="233"/>
      <c r="V121" s="19">
        <v>2</v>
      </c>
      <c r="W121" s="20">
        <v>26</v>
      </c>
      <c r="X121" s="22">
        <v>18</v>
      </c>
      <c r="Y121" s="233" t="s">
        <v>123</v>
      </c>
      <c r="Z121" s="233"/>
      <c r="AA121" s="6"/>
      <c r="AB121" t="s">
        <v>340</v>
      </c>
      <c r="AC121" s="6">
        <f>AC97+2</f>
        <v>1102</v>
      </c>
      <c r="AD121" s="6" t="s">
        <v>334</v>
      </c>
      <c r="AE121" s="6" t="s">
        <v>21</v>
      </c>
      <c r="AG121" s="47"/>
      <c r="AH121" s="282"/>
      <c r="AI121" s="40"/>
      <c r="AK121" s="37"/>
      <c r="AL121" s="280"/>
      <c r="AM121" s="38"/>
    </row>
    <row r="122" spans="9:41" x14ac:dyDescent="0.35">
      <c r="R122" s="233" t="s">
        <v>289</v>
      </c>
      <c r="S122" s="233"/>
      <c r="T122" s="233"/>
      <c r="U122" s="233"/>
      <c r="V122" s="19">
        <v>3</v>
      </c>
      <c r="W122" s="20">
        <v>27</v>
      </c>
      <c r="X122" s="22">
        <v>19</v>
      </c>
      <c r="Y122" s="233" t="s">
        <v>124</v>
      </c>
      <c r="Z122" s="233"/>
      <c r="AA122" s="6"/>
      <c r="AB122" t="s">
        <v>340</v>
      </c>
      <c r="AC122" s="6">
        <f>AC97+2</f>
        <v>1102</v>
      </c>
      <c r="AD122" s="6" t="s">
        <v>335</v>
      </c>
      <c r="AE122" s="6" t="s">
        <v>21</v>
      </c>
      <c r="AG122" s="47"/>
      <c r="AH122" s="282"/>
      <c r="AI122" s="40"/>
      <c r="AK122" s="37"/>
      <c r="AL122" s="280"/>
      <c r="AM122" s="38"/>
    </row>
    <row r="123" spans="9:41" x14ac:dyDescent="0.35">
      <c r="R123" s="233" t="s">
        <v>289</v>
      </c>
      <c r="S123" s="233"/>
      <c r="T123" s="233"/>
      <c r="U123" s="233"/>
      <c r="V123" s="19">
        <v>4</v>
      </c>
      <c r="W123" s="20">
        <v>28</v>
      </c>
      <c r="X123" s="22">
        <v>20</v>
      </c>
      <c r="Y123" s="233" t="s">
        <v>125</v>
      </c>
      <c r="Z123" s="233"/>
      <c r="AA123" s="6"/>
      <c r="AB123" t="s">
        <v>340</v>
      </c>
      <c r="AC123" s="6">
        <f>AC97+2</f>
        <v>1102</v>
      </c>
      <c r="AD123" s="6" t="s">
        <v>336</v>
      </c>
      <c r="AE123" s="6" t="s">
        <v>21</v>
      </c>
      <c r="AG123" s="46" t="s">
        <v>354</v>
      </c>
      <c r="AH123" s="42">
        <f>AC119</f>
        <v>1102</v>
      </c>
      <c r="AI123" s="42" t="s">
        <v>344</v>
      </c>
      <c r="AK123" s="37"/>
      <c r="AL123" s="280"/>
      <c r="AM123" s="38"/>
    </row>
    <row r="124" spans="9:41" x14ac:dyDescent="0.35">
      <c r="R124" s="233" t="s">
        <v>289</v>
      </c>
      <c r="S124" s="233"/>
      <c r="T124" s="233"/>
      <c r="U124" s="233"/>
      <c r="V124" s="19">
        <v>5</v>
      </c>
      <c r="W124" s="20">
        <v>29</v>
      </c>
      <c r="X124" s="22">
        <v>21</v>
      </c>
      <c r="Y124" s="233" t="s">
        <v>126</v>
      </c>
      <c r="Z124" s="233"/>
      <c r="AA124" s="6"/>
      <c r="AB124" t="s">
        <v>340</v>
      </c>
      <c r="AC124" s="6">
        <f>AC97+2</f>
        <v>1102</v>
      </c>
      <c r="AD124" s="6" t="s">
        <v>337</v>
      </c>
      <c r="AE124" s="6" t="s">
        <v>21</v>
      </c>
      <c r="AG124" s="47"/>
      <c r="AH124" s="43"/>
      <c r="AI124" s="40"/>
      <c r="AK124" s="37"/>
      <c r="AL124" s="280"/>
      <c r="AM124" s="38"/>
    </row>
    <row r="125" spans="9:41" x14ac:dyDescent="0.35">
      <c r="L125" s="233"/>
      <c r="M125" s="233"/>
      <c r="R125" s="233" t="s">
        <v>289</v>
      </c>
      <c r="S125" s="233"/>
      <c r="T125" s="233"/>
      <c r="U125" s="233"/>
      <c r="V125" s="19">
        <v>6</v>
      </c>
      <c r="W125" s="20">
        <v>30</v>
      </c>
      <c r="X125" s="22">
        <v>22</v>
      </c>
      <c r="Y125" s="233" t="s">
        <v>127</v>
      </c>
      <c r="Z125" s="233"/>
      <c r="AA125" s="6"/>
      <c r="AB125" t="s">
        <v>340</v>
      </c>
      <c r="AC125" s="6">
        <f>AC97+2</f>
        <v>1102</v>
      </c>
      <c r="AD125" s="6" t="s">
        <v>338</v>
      </c>
      <c r="AE125" s="6" t="s">
        <v>21</v>
      </c>
      <c r="AG125" s="47"/>
      <c r="AH125" s="43"/>
      <c r="AI125" s="40"/>
      <c r="AK125" s="37"/>
      <c r="AL125" s="280"/>
      <c r="AM125" s="38"/>
    </row>
    <row r="126" spans="9:41" x14ac:dyDescent="0.35">
      <c r="R126" s="233" t="s">
        <v>289</v>
      </c>
      <c r="S126" s="233"/>
      <c r="T126" s="233"/>
      <c r="U126" s="233"/>
      <c r="V126" s="19">
        <v>7</v>
      </c>
      <c r="W126" s="20">
        <v>31</v>
      </c>
      <c r="X126" s="22">
        <v>23</v>
      </c>
      <c r="Y126" s="233" t="s">
        <v>128</v>
      </c>
      <c r="Z126" s="233"/>
      <c r="AA126" s="6"/>
      <c r="AB126" t="s">
        <v>340</v>
      </c>
      <c r="AC126" s="6">
        <f>AC97+2</f>
        <v>1102</v>
      </c>
      <c r="AD126" s="6" t="s">
        <v>339</v>
      </c>
      <c r="AE126" s="6" t="s">
        <v>21</v>
      </c>
      <c r="AG126" s="47"/>
      <c r="AH126" s="43"/>
      <c r="AI126" s="40"/>
      <c r="AK126" s="37"/>
      <c r="AL126" s="280"/>
      <c r="AM126" s="38"/>
    </row>
    <row r="127" spans="9:41" x14ac:dyDescent="0.35">
      <c r="AK127" s="33" t="s">
        <v>343</v>
      </c>
      <c r="AL127" s="32">
        <f>AC119</f>
        <v>1102</v>
      </c>
      <c r="AM127" s="34" t="s">
        <v>344</v>
      </c>
    </row>
    <row r="128" spans="9:41" ht="15" customHeight="1" x14ac:dyDescent="0.35">
      <c r="R128" s="233" t="s">
        <v>289</v>
      </c>
      <c r="S128" s="233"/>
      <c r="T128" s="233"/>
      <c r="U128" s="233"/>
      <c r="V128" s="19">
        <v>0</v>
      </c>
      <c r="W128" s="20">
        <v>16</v>
      </c>
      <c r="X128" s="22">
        <v>24</v>
      </c>
      <c r="Y128" s="233" t="s">
        <v>112</v>
      </c>
      <c r="Z128" s="233"/>
      <c r="AA128" s="6"/>
      <c r="AB128" t="s">
        <v>340</v>
      </c>
      <c r="AC128" s="6">
        <f>AC97+3</f>
        <v>1103</v>
      </c>
      <c r="AD128" s="6" t="s">
        <v>332</v>
      </c>
      <c r="AE128" s="6" t="s">
        <v>21</v>
      </c>
      <c r="AG128" s="47"/>
      <c r="AH128" s="282" t="s">
        <v>353</v>
      </c>
      <c r="AI128" s="39"/>
      <c r="AK128" s="273"/>
      <c r="AL128" s="274"/>
      <c r="AM128" s="275"/>
    </row>
    <row r="129" spans="9:40" x14ac:dyDescent="0.35">
      <c r="R129" s="233" t="s">
        <v>289</v>
      </c>
      <c r="S129" s="233"/>
      <c r="T129" s="233"/>
      <c r="U129" s="233"/>
      <c r="V129" s="19">
        <v>1</v>
      </c>
      <c r="W129" s="20">
        <v>17</v>
      </c>
      <c r="X129" s="22">
        <v>25</v>
      </c>
      <c r="Y129" s="233" t="s">
        <v>113</v>
      </c>
      <c r="Z129" s="233"/>
      <c r="AA129" s="6"/>
      <c r="AB129" t="s">
        <v>340</v>
      </c>
      <c r="AC129" s="6">
        <f>AC97+3</f>
        <v>1103</v>
      </c>
      <c r="AD129" s="6" t="s">
        <v>333</v>
      </c>
      <c r="AE129" s="6" t="s">
        <v>21</v>
      </c>
      <c r="AG129" s="47"/>
      <c r="AH129" s="282"/>
      <c r="AI129" s="40"/>
      <c r="AK129" s="273"/>
      <c r="AL129" s="274"/>
      <c r="AM129" s="275"/>
    </row>
    <row r="130" spans="9:40" x14ac:dyDescent="0.35">
      <c r="R130" s="233" t="s">
        <v>289</v>
      </c>
      <c r="S130" s="233"/>
      <c r="T130" s="233"/>
      <c r="U130" s="233"/>
      <c r="V130" s="19">
        <v>2</v>
      </c>
      <c r="W130" s="20">
        <v>18</v>
      </c>
      <c r="X130" s="22">
        <v>26</v>
      </c>
      <c r="Y130" s="233" t="s">
        <v>114</v>
      </c>
      <c r="Z130" s="233"/>
      <c r="AA130" s="6"/>
      <c r="AB130" t="s">
        <v>340</v>
      </c>
      <c r="AC130" s="6">
        <f>AC97+3</f>
        <v>1103</v>
      </c>
      <c r="AD130" s="6" t="s">
        <v>334</v>
      </c>
      <c r="AE130" s="6" t="s">
        <v>21</v>
      </c>
      <c r="AG130" s="47"/>
      <c r="AH130" s="282"/>
      <c r="AI130" s="40"/>
      <c r="AK130" s="273"/>
      <c r="AL130" s="274"/>
      <c r="AM130" s="275"/>
    </row>
    <row r="131" spans="9:40" x14ac:dyDescent="0.35">
      <c r="R131" s="233" t="s">
        <v>289</v>
      </c>
      <c r="S131" s="233"/>
      <c r="T131" s="233"/>
      <c r="U131" s="233"/>
      <c r="V131" s="19">
        <v>3</v>
      </c>
      <c r="W131" s="20">
        <v>19</v>
      </c>
      <c r="X131" s="22">
        <v>27</v>
      </c>
      <c r="Y131" s="233" t="s">
        <v>115</v>
      </c>
      <c r="Z131" s="233"/>
      <c r="AA131" s="6"/>
      <c r="AB131" t="s">
        <v>340</v>
      </c>
      <c r="AC131" s="6">
        <f>AC97+3</f>
        <v>1103</v>
      </c>
      <c r="AD131" s="6" t="s">
        <v>335</v>
      </c>
      <c r="AE131" s="6" t="s">
        <v>21</v>
      </c>
      <c r="AG131" s="47"/>
      <c r="AH131" s="282"/>
      <c r="AI131" s="40"/>
      <c r="AK131" s="273"/>
      <c r="AL131" s="274"/>
      <c r="AM131" s="275"/>
    </row>
    <row r="132" spans="9:40" x14ac:dyDescent="0.35">
      <c r="R132" s="233" t="s">
        <v>289</v>
      </c>
      <c r="S132" s="233"/>
      <c r="T132" s="233"/>
      <c r="U132" s="233"/>
      <c r="V132" s="19">
        <v>4</v>
      </c>
      <c r="W132" s="20">
        <v>20</v>
      </c>
      <c r="X132" s="22">
        <v>28</v>
      </c>
      <c r="Y132" s="233" t="s">
        <v>116</v>
      </c>
      <c r="Z132" s="233"/>
      <c r="AA132" s="6"/>
      <c r="AB132" t="s">
        <v>340</v>
      </c>
      <c r="AC132" s="6">
        <f>AC97+3</f>
        <v>1103</v>
      </c>
      <c r="AD132" s="6" t="s">
        <v>336</v>
      </c>
      <c r="AE132" s="6" t="s">
        <v>21</v>
      </c>
      <c r="AG132" s="46" t="s">
        <v>354</v>
      </c>
      <c r="AH132" s="42">
        <f>AC128</f>
        <v>1103</v>
      </c>
      <c r="AI132" s="42" t="s">
        <v>344</v>
      </c>
      <c r="AK132" s="273"/>
      <c r="AL132" s="274"/>
      <c r="AM132" s="275"/>
    </row>
    <row r="133" spans="9:40" x14ac:dyDescent="0.35">
      <c r="R133" s="233" t="s">
        <v>289</v>
      </c>
      <c r="S133" s="233"/>
      <c r="T133" s="233"/>
      <c r="U133" s="233"/>
      <c r="V133" s="19">
        <v>5</v>
      </c>
      <c r="W133" s="20">
        <v>21</v>
      </c>
      <c r="X133" s="22">
        <v>29</v>
      </c>
      <c r="Y133" s="233" t="s">
        <v>117</v>
      </c>
      <c r="Z133" s="233"/>
      <c r="AA133" s="6"/>
      <c r="AB133" t="s">
        <v>340</v>
      </c>
      <c r="AC133" s="6">
        <f>AC97+3</f>
        <v>1103</v>
      </c>
      <c r="AD133" s="6" t="s">
        <v>337</v>
      </c>
      <c r="AE133" s="6" t="s">
        <v>21</v>
      </c>
      <c r="AG133" s="47"/>
      <c r="AH133" s="43"/>
      <c r="AI133" s="40"/>
      <c r="AK133" s="273"/>
      <c r="AL133" s="274"/>
      <c r="AM133" s="275"/>
    </row>
    <row r="134" spans="9:40" x14ac:dyDescent="0.35">
      <c r="R134" s="233" t="s">
        <v>289</v>
      </c>
      <c r="S134" s="233"/>
      <c r="T134" s="233"/>
      <c r="U134" s="233"/>
      <c r="V134" s="19">
        <v>6</v>
      </c>
      <c r="W134" s="20">
        <v>22</v>
      </c>
      <c r="X134" s="22">
        <v>30</v>
      </c>
      <c r="Y134" s="233" t="s">
        <v>118</v>
      </c>
      <c r="Z134" s="233"/>
      <c r="AA134" s="6"/>
      <c r="AB134" t="s">
        <v>340</v>
      </c>
      <c r="AC134" s="6">
        <f>AC97+3</f>
        <v>1103</v>
      </c>
      <c r="AD134" s="6" t="s">
        <v>338</v>
      </c>
      <c r="AE134" s="6" t="s">
        <v>21</v>
      </c>
      <c r="AG134" s="47"/>
      <c r="AH134" s="43"/>
      <c r="AI134" s="40"/>
      <c r="AK134" s="273"/>
      <c r="AL134" s="274"/>
      <c r="AM134" s="275"/>
    </row>
    <row r="135" spans="9:40" x14ac:dyDescent="0.35">
      <c r="R135" s="233" t="s">
        <v>289</v>
      </c>
      <c r="S135" s="233"/>
      <c r="T135" s="233"/>
      <c r="U135" s="233"/>
      <c r="V135" s="19">
        <v>7</v>
      </c>
      <c r="W135" s="20">
        <v>23</v>
      </c>
      <c r="X135" s="22">
        <v>31</v>
      </c>
      <c r="Y135" s="233" t="s">
        <v>119</v>
      </c>
      <c r="Z135" s="233"/>
      <c r="AA135" s="6"/>
      <c r="AB135" t="s">
        <v>340</v>
      </c>
      <c r="AC135" s="6">
        <f>AC97+3</f>
        <v>1103</v>
      </c>
      <c r="AD135" s="6" t="s">
        <v>339</v>
      </c>
      <c r="AE135" s="6" t="s">
        <v>21</v>
      </c>
      <c r="AG135" s="47"/>
      <c r="AH135" s="43"/>
      <c r="AI135" s="40"/>
      <c r="AK135" s="276"/>
      <c r="AL135" s="277"/>
      <c r="AM135" s="278"/>
    </row>
    <row r="136" spans="9:40" x14ac:dyDescent="0.35"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  <c r="AA136" s="9"/>
      <c r="AB136" s="9"/>
      <c r="AC136" s="9"/>
      <c r="AD136" s="9"/>
      <c r="AE136" s="9"/>
      <c r="AF136" s="9"/>
      <c r="AG136" s="9"/>
      <c r="AH136" s="9"/>
      <c r="AI136" s="9"/>
      <c r="AJ136" s="9"/>
      <c r="AK136" s="9"/>
      <c r="AL136" s="9"/>
      <c r="AM136" s="9"/>
      <c r="AN136" s="9"/>
    </row>
    <row r="137" spans="9:40" x14ac:dyDescent="0.35"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  <c r="AA137" s="9"/>
      <c r="AB137" s="9"/>
      <c r="AC137" s="9"/>
      <c r="AD137" s="9"/>
      <c r="AE137" s="9"/>
      <c r="AF137" s="9"/>
      <c r="AG137" s="9"/>
      <c r="AH137" s="9"/>
      <c r="AI137" s="9"/>
      <c r="AJ137" s="9"/>
      <c r="AK137" s="9"/>
      <c r="AL137" s="9"/>
      <c r="AM137" s="9"/>
      <c r="AN137" s="9"/>
    </row>
    <row r="138" spans="9:40" ht="15" customHeight="1" x14ac:dyDescent="0.35">
      <c r="R138" s="233" t="s">
        <v>289</v>
      </c>
      <c r="S138" s="233"/>
      <c r="T138" s="233"/>
      <c r="U138" s="233"/>
      <c r="V138" s="19">
        <v>0</v>
      </c>
      <c r="W138" s="20">
        <v>40</v>
      </c>
      <c r="X138" s="22">
        <v>32</v>
      </c>
      <c r="Y138" s="233" t="s">
        <v>137</v>
      </c>
      <c r="Z138" s="233"/>
      <c r="AA138" s="6"/>
      <c r="AB138" t="s">
        <v>340</v>
      </c>
      <c r="AC138" s="6">
        <f>AC97+4</f>
        <v>1104</v>
      </c>
      <c r="AD138" s="6" t="s">
        <v>332</v>
      </c>
      <c r="AE138" s="6" t="s">
        <v>21</v>
      </c>
      <c r="AG138" s="47"/>
      <c r="AH138" s="282" t="s">
        <v>353</v>
      </c>
      <c r="AI138" s="39"/>
      <c r="AK138" s="35"/>
      <c r="AL138" s="279" t="s">
        <v>350</v>
      </c>
      <c r="AM138" s="36"/>
    </row>
    <row r="139" spans="9:40" x14ac:dyDescent="0.35">
      <c r="R139" s="233" t="s">
        <v>289</v>
      </c>
      <c r="S139" s="233"/>
      <c r="T139" s="233"/>
      <c r="U139" s="233"/>
      <c r="V139" s="19">
        <v>1</v>
      </c>
      <c r="W139" s="20">
        <v>41</v>
      </c>
      <c r="X139" s="22">
        <v>33</v>
      </c>
      <c r="Y139" s="233" t="s">
        <v>138</v>
      </c>
      <c r="Z139" s="233"/>
      <c r="AA139" s="6"/>
      <c r="AB139" t="s">
        <v>340</v>
      </c>
      <c r="AC139" s="6">
        <f>AC97+4</f>
        <v>1104</v>
      </c>
      <c r="AD139" s="6" t="s">
        <v>333</v>
      </c>
      <c r="AE139" s="6" t="s">
        <v>21</v>
      </c>
      <c r="AG139" s="47"/>
      <c r="AH139" s="282"/>
      <c r="AI139" s="40"/>
      <c r="AK139" s="37"/>
      <c r="AL139" s="280"/>
      <c r="AM139" s="38"/>
    </row>
    <row r="140" spans="9:40" x14ac:dyDescent="0.35">
      <c r="R140" s="233" t="s">
        <v>289</v>
      </c>
      <c r="S140" s="233"/>
      <c r="T140" s="233"/>
      <c r="U140" s="233"/>
      <c r="V140" s="19">
        <v>2</v>
      </c>
      <c r="W140" s="20">
        <v>42</v>
      </c>
      <c r="X140" s="22">
        <v>34</v>
      </c>
      <c r="Y140" s="233" t="s">
        <v>139</v>
      </c>
      <c r="Z140" s="233"/>
      <c r="AA140" s="6"/>
      <c r="AB140" t="s">
        <v>340</v>
      </c>
      <c r="AC140" s="6">
        <f>AC97+4</f>
        <v>1104</v>
      </c>
      <c r="AD140" s="6" t="s">
        <v>334</v>
      </c>
      <c r="AE140" s="6" t="s">
        <v>21</v>
      </c>
      <c r="AG140" s="47"/>
      <c r="AH140" s="282"/>
      <c r="AI140" s="40"/>
      <c r="AK140" s="37"/>
      <c r="AL140" s="280"/>
      <c r="AM140" s="38"/>
    </row>
    <row r="141" spans="9:40" x14ac:dyDescent="0.35">
      <c r="R141" s="233" t="s">
        <v>289</v>
      </c>
      <c r="S141" s="233"/>
      <c r="T141" s="233"/>
      <c r="U141" s="233"/>
      <c r="V141" s="19">
        <v>3</v>
      </c>
      <c r="W141" s="20">
        <v>43</v>
      </c>
      <c r="X141" s="22">
        <v>35</v>
      </c>
      <c r="Y141" s="233" t="s">
        <v>140</v>
      </c>
      <c r="Z141" s="233"/>
      <c r="AA141" s="6"/>
      <c r="AB141" t="s">
        <v>340</v>
      </c>
      <c r="AC141" s="6">
        <f>AC97+4</f>
        <v>1104</v>
      </c>
      <c r="AD141" s="6" t="s">
        <v>335</v>
      </c>
      <c r="AE141" s="6" t="s">
        <v>21</v>
      </c>
      <c r="AG141" s="47"/>
      <c r="AH141" s="282"/>
      <c r="AI141" s="40"/>
      <c r="AK141" s="37"/>
      <c r="AL141" s="280"/>
      <c r="AM141" s="38"/>
    </row>
    <row r="142" spans="9:40" x14ac:dyDescent="0.35">
      <c r="R142" s="233" t="s">
        <v>289</v>
      </c>
      <c r="S142" s="233"/>
      <c r="T142" s="233"/>
      <c r="U142" s="233"/>
      <c r="V142" s="19">
        <v>4</v>
      </c>
      <c r="W142" s="20">
        <v>44</v>
      </c>
      <c r="X142" s="22">
        <v>36</v>
      </c>
      <c r="Y142" s="233" t="s">
        <v>141</v>
      </c>
      <c r="Z142" s="233"/>
      <c r="AA142" s="6"/>
      <c r="AB142" t="s">
        <v>340</v>
      </c>
      <c r="AC142" s="6">
        <f>AC97+4</f>
        <v>1104</v>
      </c>
      <c r="AD142" s="6" t="s">
        <v>336</v>
      </c>
      <c r="AE142" s="6" t="s">
        <v>21</v>
      </c>
      <c r="AG142" s="46" t="s">
        <v>354</v>
      </c>
      <c r="AH142" s="42">
        <f>AC138</f>
        <v>1104</v>
      </c>
      <c r="AI142" s="42" t="s">
        <v>344</v>
      </c>
      <c r="AK142" s="37"/>
      <c r="AL142" s="280"/>
      <c r="AM142" s="38"/>
    </row>
    <row r="143" spans="9:40" x14ac:dyDescent="0.35">
      <c r="R143" s="233" t="s">
        <v>289</v>
      </c>
      <c r="S143" s="233"/>
      <c r="T143" s="233"/>
      <c r="U143" s="233"/>
      <c r="V143" s="19">
        <v>5</v>
      </c>
      <c r="W143" s="20">
        <v>45</v>
      </c>
      <c r="X143" s="22">
        <v>37</v>
      </c>
      <c r="Y143" s="233" t="s">
        <v>142</v>
      </c>
      <c r="Z143" s="233"/>
      <c r="AA143" s="6"/>
      <c r="AB143" t="s">
        <v>340</v>
      </c>
      <c r="AC143" s="6">
        <f>AC97+4</f>
        <v>1104</v>
      </c>
      <c r="AD143" s="6" t="s">
        <v>337</v>
      </c>
      <c r="AE143" s="6" t="s">
        <v>21</v>
      </c>
      <c r="AG143" s="47"/>
      <c r="AH143" s="43"/>
      <c r="AI143" s="40"/>
      <c r="AK143" s="37"/>
      <c r="AL143" s="280"/>
      <c r="AM143" s="38"/>
    </row>
    <row r="144" spans="9:40" x14ac:dyDescent="0.35">
      <c r="R144" s="233" t="s">
        <v>289</v>
      </c>
      <c r="S144" s="233"/>
      <c r="T144" s="233"/>
      <c r="U144" s="233"/>
      <c r="V144" s="19">
        <v>6</v>
      </c>
      <c r="W144" s="20">
        <v>46</v>
      </c>
      <c r="X144" s="22">
        <v>38</v>
      </c>
      <c r="Y144" s="233" t="s">
        <v>143</v>
      </c>
      <c r="Z144" s="233"/>
      <c r="AA144" s="6"/>
      <c r="AB144" t="s">
        <v>340</v>
      </c>
      <c r="AC144" s="6">
        <f>AC97+4</f>
        <v>1104</v>
      </c>
      <c r="AD144" s="6" t="s">
        <v>338</v>
      </c>
      <c r="AE144" s="6" t="s">
        <v>21</v>
      </c>
      <c r="AG144" s="47"/>
      <c r="AH144" s="43"/>
      <c r="AI144" s="40"/>
      <c r="AK144" s="37"/>
      <c r="AL144" s="280"/>
      <c r="AM144" s="38"/>
    </row>
    <row r="145" spans="9:40" x14ac:dyDescent="0.35">
      <c r="R145" s="233" t="s">
        <v>289</v>
      </c>
      <c r="S145" s="233"/>
      <c r="T145" s="233"/>
      <c r="U145" s="233"/>
      <c r="V145" s="19">
        <v>7</v>
      </c>
      <c r="W145" s="20">
        <v>47</v>
      </c>
      <c r="X145" s="22">
        <v>39</v>
      </c>
      <c r="Y145" s="233" t="s">
        <v>144</v>
      </c>
      <c r="Z145" s="233"/>
      <c r="AA145" s="6"/>
      <c r="AB145" t="s">
        <v>340</v>
      </c>
      <c r="AC145" s="6">
        <f>AC97+4</f>
        <v>1104</v>
      </c>
      <c r="AD145" s="6" t="s">
        <v>339</v>
      </c>
      <c r="AE145" s="6" t="s">
        <v>21</v>
      </c>
      <c r="AG145" s="47"/>
      <c r="AH145" s="43"/>
      <c r="AI145" s="40"/>
      <c r="AK145" s="37"/>
      <c r="AL145" s="280"/>
      <c r="AM145" s="38"/>
    </row>
    <row r="146" spans="9:40" x14ac:dyDescent="0.35">
      <c r="AK146" s="33" t="s">
        <v>343</v>
      </c>
      <c r="AL146" s="32">
        <f>AC138</f>
        <v>1104</v>
      </c>
      <c r="AM146" s="34" t="s">
        <v>344</v>
      </c>
    </row>
    <row r="147" spans="9:40" ht="15" customHeight="1" x14ac:dyDescent="0.35">
      <c r="R147" s="233" t="s">
        <v>289</v>
      </c>
      <c r="S147" s="233"/>
      <c r="T147" s="233"/>
      <c r="U147" s="233"/>
      <c r="V147" s="19">
        <v>0</v>
      </c>
      <c r="W147" s="20">
        <v>32</v>
      </c>
      <c r="X147" s="22">
        <v>40</v>
      </c>
      <c r="Y147" s="233" t="s">
        <v>129</v>
      </c>
      <c r="Z147" s="233"/>
      <c r="AA147" s="6"/>
      <c r="AB147" t="s">
        <v>340</v>
      </c>
      <c r="AC147" s="6">
        <f>AC97+5</f>
        <v>1105</v>
      </c>
      <c r="AD147" s="6" t="s">
        <v>332</v>
      </c>
      <c r="AE147" s="6" t="s">
        <v>21</v>
      </c>
      <c r="AG147" s="47"/>
      <c r="AH147" s="282" t="s">
        <v>353</v>
      </c>
      <c r="AI147" s="41"/>
      <c r="AK147" s="273"/>
      <c r="AL147" s="274"/>
      <c r="AM147" s="275"/>
    </row>
    <row r="148" spans="9:40" x14ac:dyDescent="0.35">
      <c r="R148" s="233" t="s">
        <v>289</v>
      </c>
      <c r="S148" s="233"/>
      <c r="T148" s="233"/>
      <c r="U148" s="233"/>
      <c r="V148" s="19">
        <v>1</v>
      </c>
      <c r="W148" s="20">
        <v>33</v>
      </c>
      <c r="X148" s="22">
        <v>41</v>
      </c>
      <c r="Y148" s="233" t="s">
        <v>130</v>
      </c>
      <c r="Z148" s="233"/>
      <c r="AA148" s="6"/>
      <c r="AB148" t="s">
        <v>340</v>
      </c>
      <c r="AC148" s="6">
        <f>AC97+5</f>
        <v>1105</v>
      </c>
      <c r="AD148" s="6" t="s">
        <v>333</v>
      </c>
      <c r="AE148" s="6" t="s">
        <v>21</v>
      </c>
      <c r="AG148" s="47"/>
      <c r="AH148" s="282"/>
      <c r="AI148" s="40"/>
      <c r="AK148" s="273"/>
      <c r="AL148" s="274"/>
      <c r="AM148" s="275"/>
    </row>
    <row r="149" spans="9:40" x14ac:dyDescent="0.35">
      <c r="R149" s="233" t="s">
        <v>289</v>
      </c>
      <c r="S149" s="233"/>
      <c r="T149" s="233"/>
      <c r="U149" s="233"/>
      <c r="V149" s="19">
        <v>2</v>
      </c>
      <c r="W149" s="20">
        <v>34</v>
      </c>
      <c r="X149" s="22">
        <v>42</v>
      </c>
      <c r="Y149" s="233" t="s">
        <v>131</v>
      </c>
      <c r="Z149" s="233"/>
      <c r="AA149" s="6"/>
      <c r="AB149" t="s">
        <v>340</v>
      </c>
      <c r="AC149" s="6">
        <f>AC97+5</f>
        <v>1105</v>
      </c>
      <c r="AD149" s="6" t="s">
        <v>334</v>
      </c>
      <c r="AE149" s="6" t="s">
        <v>21</v>
      </c>
      <c r="AG149" s="47"/>
      <c r="AH149" s="282"/>
      <c r="AI149" s="40"/>
      <c r="AK149" s="273"/>
      <c r="AL149" s="274"/>
      <c r="AM149" s="275"/>
    </row>
    <row r="150" spans="9:40" x14ac:dyDescent="0.35">
      <c r="R150" s="233" t="s">
        <v>289</v>
      </c>
      <c r="S150" s="233"/>
      <c r="T150" s="233"/>
      <c r="U150" s="233"/>
      <c r="V150" s="19">
        <v>3</v>
      </c>
      <c r="W150" s="20">
        <v>35</v>
      </c>
      <c r="X150" s="22">
        <v>43</v>
      </c>
      <c r="Y150" s="233" t="s">
        <v>132</v>
      </c>
      <c r="Z150" s="233"/>
      <c r="AA150" s="6"/>
      <c r="AB150" t="s">
        <v>340</v>
      </c>
      <c r="AC150" s="6">
        <f>AC97+5</f>
        <v>1105</v>
      </c>
      <c r="AD150" s="6" t="s">
        <v>335</v>
      </c>
      <c r="AE150" s="6" t="s">
        <v>21</v>
      </c>
      <c r="AG150" s="47"/>
      <c r="AH150" s="282"/>
      <c r="AI150" s="40"/>
      <c r="AK150" s="273"/>
      <c r="AL150" s="274"/>
      <c r="AM150" s="275"/>
    </row>
    <row r="151" spans="9:40" x14ac:dyDescent="0.35">
      <c r="R151" s="233" t="s">
        <v>289</v>
      </c>
      <c r="S151" s="233"/>
      <c r="T151" s="233"/>
      <c r="U151" s="233"/>
      <c r="V151" s="19">
        <v>4</v>
      </c>
      <c r="W151" s="20">
        <v>36</v>
      </c>
      <c r="X151" s="22">
        <v>44</v>
      </c>
      <c r="Y151" s="233" t="s">
        <v>133</v>
      </c>
      <c r="Z151" s="233"/>
      <c r="AA151" s="6"/>
      <c r="AB151" t="s">
        <v>340</v>
      </c>
      <c r="AC151" s="6">
        <f>AC97+5</f>
        <v>1105</v>
      </c>
      <c r="AD151" s="6" t="s">
        <v>336</v>
      </c>
      <c r="AE151" s="6" t="s">
        <v>21</v>
      </c>
      <c r="AG151" s="46" t="s">
        <v>354</v>
      </c>
      <c r="AH151" s="42">
        <f>AC147</f>
        <v>1105</v>
      </c>
      <c r="AI151" s="42" t="s">
        <v>344</v>
      </c>
      <c r="AK151" s="273"/>
      <c r="AL151" s="274"/>
      <c r="AM151" s="275"/>
    </row>
    <row r="152" spans="9:40" x14ac:dyDescent="0.35">
      <c r="R152" s="233" t="s">
        <v>289</v>
      </c>
      <c r="S152" s="233"/>
      <c r="T152" s="233"/>
      <c r="U152" s="233"/>
      <c r="V152" s="19">
        <v>5</v>
      </c>
      <c r="W152" s="20">
        <v>37</v>
      </c>
      <c r="X152" s="22">
        <v>45</v>
      </c>
      <c r="Y152" s="233" t="s">
        <v>134</v>
      </c>
      <c r="Z152" s="233"/>
      <c r="AA152" s="6"/>
      <c r="AB152" t="s">
        <v>340</v>
      </c>
      <c r="AC152" s="6">
        <f>AC97+5</f>
        <v>1105</v>
      </c>
      <c r="AD152" s="6" t="s">
        <v>337</v>
      </c>
      <c r="AE152" s="6" t="s">
        <v>21</v>
      </c>
      <c r="AG152" s="47"/>
      <c r="AH152" s="43"/>
      <c r="AI152" s="40"/>
      <c r="AK152" s="273"/>
      <c r="AL152" s="274"/>
      <c r="AM152" s="275"/>
    </row>
    <row r="153" spans="9:40" x14ac:dyDescent="0.35">
      <c r="R153" s="233" t="s">
        <v>289</v>
      </c>
      <c r="S153" s="233"/>
      <c r="T153" s="233"/>
      <c r="U153" s="233"/>
      <c r="V153" s="19">
        <v>6</v>
      </c>
      <c r="W153" s="20">
        <v>38</v>
      </c>
      <c r="X153" s="22">
        <v>46</v>
      </c>
      <c r="Y153" s="233" t="s">
        <v>135</v>
      </c>
      <c r="Z153" s="233"/>
      <c r="AA153" s="6"/>
      <c r="AB153" t="s">
        <v>340</v>
      </c>
      <c r="AC153" s="6">
        <f>AC97+5</f>
        <v>1105</v>
      </c>
      <c r="AD153" s="6" t="s">
        <v>338</v>
      </c>
      <c r="AE153" s="6" t="s">
        <v>21</v>
      </c>
      <c r="AG153" s="47"/>
      <c r="AH153" s="43"/>
      <c r="AI153" s="40"/>
      <c r="AK153" s="273"/>
      <c r="AL153" s="274"/>
      <c r="AM153" s="275"/>
    </row>
    <row r="154" spans="9:40" x14ac:dyDescent="0.35">
      <c r="R154" s="233" t="s">
        <v>289</v>
      </c>
      <c r="S154" s="233"/>
      <c r="T154" s="233"/>
      <c r="U154" s="233"/>
      <c r="V154" s="19">
        <v>7</v>
      </c>
      <c r="W154" s="20">
        <v>39</v>
      </c>
      <c r="X154" s="22">
        <v>47</v>
      </c>
      <c r="Y154" s="233" t="s">
        <v>136</v>
      </c>
      <c r="Z154" s="233"/>
      <c r="AA154" s="6"/>
      <c r="AB154" t="s">
        <v>340</v>
      </c>
      <c r="AC154" s="6">
        <f>AC97+5</f>
        <v>1105</v>
      </c>
      <c r="AD154" s="6" t="s">
        <v>339</v>
      </c>
      <c r="AE154" s="6" t="s">
        <v>21</v>
      </c>
      <c r="AG154" s="47"/>
      <c r="AH154" s="43"/>
      <c r="AI154" s="40"/>
      <c r="AK154" s="276"/>
      <c r="AL154" s="277"/>
      <c r="AM154" s="278"/>
    </row>
    <row r="155" spans="9:40" x14ac:dyDescent="0.35"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  <c r="AA155" s="9"/>
      <c r="AB155" s="9"/>
      <c r="AC155" s="9"/>
      <c r="AD155" s="9"/>
      <c r="AE155" s="9"/>
      <c r="AF155" s="9"/>
      <c r="AG155" s="9"/>
      <c r="AH155" s="9"/>
      <c r="AI155" s="9"/>
      <c r="AJ155" s="9"/>
      <c r="AK155" s="9"/>
      <c r="AL155" s="9"/>
      <c r="AM155" s="9"/>
      <c r="AN155" s="9"/>
    </row>
    <row r="156" spans="9:40" x14ac:dyDescent="0.35"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  <c r="AA156" s="9"/>
      <c r="AB156" s="9"/>
      <c r="AC156" s="9"/>
      <c r="AD156" s="9"/>
      <c r="AE156" s="9"/>
      <c r="AF156" s="9"/>
      <c r="AG156" s="9"/>
      <c r="AH156" s="9"/>
      <c r="AI156" s="9"/>
      <c r="AJ156" s="9"/>
      <c r="AK156" s="9"/>
      <c r="AL156" s="9"/>
      <c r="AM156" s="9"/>
      <c r="AN156" s="9"/>
    </row>
    <row r="157" spans="9:40" ht="15" customHeight="1" x14ac:dyDescent="0.35">
      <c r="R157" s="233" t="s">
        <v>289</v>
      </c>
      <c r="S157" s="233"/>
      <c r="T157" s="233"/>
      <c r="U157" s="233"/>
      <c r="V157" s="19">
        <v>0</v>
      </c>
      <c r="W157" s="20">
        <v>56</v>
      </c>
      <c r="X157" s="22">
        <v>48</v>
      </c>
      <c r="Y157" s="233" t="s">
        <v>153</v>
      </c>
      <c r="Z157" s="233"/>
      <c r="AA157" s="6"/>
      <c r="AB157" t="s">
        <v>340</v>
      </c>
      <c r="AC157" s="6">
        <f>AC97+6</f>
        <v>1106</v>
      </c>
      <c r="AD157" s="6" t="s">
        <v>332</v>
      </c>
      <c r="AE157" s="6" t="s">
        <v>21</v>
      </c>
      <c r="AG157" s="47"/>
      <c r="AH157" s="282" t="s">
        <v>353</v>
      </c>
      <c r="AI157" s="39"/>
      <c r="AK157" s="35"/>
      <c r="AL157" s="279" t="s">
        <v>349</v>
      </c>
      <c r="AM157" s="36"/>
    </row>
    <row r="158" spans="9:40" x14ac:dyDescent="0.35">
      <c r="R158" s="233" t="s">
        <v>289</v>
      </c>
      <c r="S158" s="233"/>
      <c r="T158" s="233"/>
      <c r="U158" s="233"/>
      <c r="V158" s="19">
        <v>1</v>
      </c>
      <c r="W158" s="20">
        <v>57</v>
      </c>
      <c r="X158" s="22">
        <v>49</v>
      </c>
      <c r="Y158" s="233" t="s">
        <v>154</v>
      </c>
      <c r="Z158" s="233"/>
      <c r="AA158" s="6"/>
      <c r="AB158" t="s">
        <v>340</v>
      </c>
      <c r="AC158" s="6">
        <f>AC97+6</f>
        <v>1106</v>
      </c>
      <c r="AD158" s="6" t="s">
        <v>333</v>
      </c>
      <c r="AE158" s="6" t="s">
        <v>21</v>
      </c>
      <c r="AG158" s="47"/>
      <c r="AH158" s="282"/>
      <c r="AI158" s="40"/>
      <c r="AK158" s="37"/>
      <c r="AL158" s="280"/>
      <c r="AM158" s="38"/>
    </row>
    <row r="159" spans="9:40" x14ac:dyDescent="0.35">
      <c r="R159" s="233" t="s">
        <v>289</v>
      </c>
      <c r="S159" s="233"/>
      <c r="T159" s="233"/>
      <c r="U159" s="233"/>
      <c r="V159" s="19">
        <v>2</v>
      </c>
      <c r="W159" s="20">
        <v>58</v>
      </c>
      <c r="X159" s="22">
        <v>50</v>
      </c>
      <c r="Y159" s="233" t="s">
        <v>155</v>
      </c>
      <c r="Z159" s="233"/>
      <c r="AA159" s="6"/>
      <c r="AB159" t="s">
        <v>340</v>
      </c>
      <c r="AC159" s="6">
        <f>AC97+6</f>
        <v>1106</v>
      </c>
      <c r="AD159" s="6" t="s">
        <v>334</v>
      </c>
      <c r="AE159" s="6" t="s">
        <v>21</v>
      </c>
      <c r="AG159" s="47"/>
      <c r="AH159" s="282"/>
      <c r="AI159" s="40"/>
      <c r="AK159" s="37"/>
      <c r="AL159" s="280"/>
      <c r="AM159" s="38"/>
    </row>
    <row r="160" spans="9:40" x14ac:dyDescent="0.35">
      <c r="R160" s="233" t="s">
        <v>289</v>
      </c>
      <c r="S160" s="233"/>
      <c r="T160" s="233"/>
      <c r="U160" s="233"/>
      <c r="V160" s="19">
        <v>3</v>
      </c>
      <c r="W160" s="20">
        <v>59</v>
      </c>
      <c r="X160" s="22">
        <v>51</v>
      </c>
      <c r="Y160" s="233" t="s">
        <v>156</v>
      </c>
      <c r="Z160" s="233"/>
      <c r="AA160" s="6"/>
      <c r="AB160" t="s">
        <v>340</v>
      </c>
      <c r="AC160" s="6">
        <f>AC97+6</f>
        <v>1106</v>
      </c>
      <c r="AD160" s="6" t="s">
        <v>335</v>
      </c>
      <c r="AE160" s="6" t="s">
        <v>21</v>
      </c>
      <c r="AG160" s="47"/>
      <c r="AH160" s="282"/>
      <c r="AI160" s="40"/>
      <c r="AK160" s="37"/>
      <c r="AL160" s="280"/>
      <c r="AM160" s="38"/>
    </row>
    <row r="161" spans="18:39" x14ac:dyDescent="0.35">
      <c r="R161" s="233" t="s">
        <v>289</v>
      </c>
      <c r="S161" s="233"/>
      <c r="T161" s="233"/>
      <c r="U161" s="233"/>
      <c r="V161" s="19">
        <v>4</v>
      </c>
      <c r="W161" s="20">
        <v>60</v>
      </c>
      <c r="X161" s="22">
        <v>52</v>
      </c>
      <c r="Y161" s="233" t="s">
        <v>157</v>
      </c>
      <c r="Z161" s="233"/>
      <c r="AA161" s="6"/>
      <c r="AB161" t="s">
        <v>340</v>
      </c>
      <c r="AC161" s="6">
        <f>AC97+6</f>
        <v>1106</v>
      </c>
      <c r="AD161" s="6" t="s">
        <v>336</v>
      </c>
      <c r="AE161" s="6" t="s">
        <v>21</v>
      </c>
      <c r="AG161" s="46" t="s">
        <v>354</v>
      </c>
      <c r="AH161" s="42">
        <f>AC157</f>
        <v>1106</v>
      </c>
      <c r="AI161" s="42" t="s">
        <v>344</v>
      </c>
      <c r="AK161" s="37"/>
      <c r="AL161" s="280"/>
      <c r="AM161" s="38"/>
    </row>
    <row r="162" spans="18:39" x14ac:dyDescent="0.35">
      <c r="R162" s="233" t="s">
        <v>289</v>
      </c>
      <c r="S162" s="233"/>
      <c r="T162" s="233"/>
      <c r="U162" s="233"/>
      <c r="V162" s="19">
        <v>5</v>
      </c>
      <c r="W162" s="20">
        <v>61</v>
      </c>
      <c r="X162" s="22">
        <v>53</v>
      </c>
      <c r="Y162" s="233" t="s">
        <v>291</v>
      </c>
      <c r="Z162" s="233"/>
      <c r="AA162" s="6"/>
      <c r="AB162" t="s">
        <v>340</v>
      </c>
      <c r="AC162" s="6">
        <f>AC97+6</f>
        <v>1106</v>
      </c>
      <c r="AD162" s="6" t="s">
        <v>337</v>
      </c>
      <c r="AE162" s="6" t="s">
        <v>21</v>
      </c>
      <c r="AG162" s="47"/>
      <c r="AH162" s="43"/>
      <c r="AI162" s="40"/>
      <c r="AK162" s="37"/>
      <c r="AL162" s="280"/>
      <c r="AM162" s="38"/>
    </row>
    <row r="163" spans="18:39" x14ac:dyDescent="0.35">
      <c r="R163" s="233" t="s">
        <v>289</v>
      </c>
      <c r="S163" s="233"/>
      <c r="T163" s="233"/>
      <c r="U163" s="233"/>
      <c r="V163" s="19">
        <v>6</v>
      </c>
      <c r="W163" s="20">
        <v>62</v>
      </c>
      <c r="X163" s="22">
        <v>54</v>
      </c>
      <c r="Y163" s="233" t="s">
        <v>292</v>
      </c>
      <c r="Z163" s="233"/>
      <c r="AA163" s="6"/>
      <c r="AB163" t="s">
        <v>340</v>
      </c>
      <c r="AC163" s="6">
        <f>AC97+6</f>
        <v>1106</v>
      </c>
      <c r="AD163" s="6" t="s">
        <v>338</v>
      </c>
      <c r="AE163" s="6" t="s">
        <v>21</v>
      </c>
      <c r="AG163" s="47"/>
      <c r="AH163" s="43"/>
      <c r="AI163" s="40"/>
      <c r="AK163" s="37"/>
      <c r="AL163" s="280"/>
      <c r="AM163" s="38"/>
    </row>
    <row r="164" spans="18:39" x14ac:dyDescent="0.35">
      <c r="R164" s="233" t="s">
        <v>289</v>
      </c>
      <c r="S164" s="233"/>
      <c r="T164" s="233"/>
      <c r="U164" s="233"/>
      <c r="V164" s="19">
        <v>7</v>
      </c>
      <c r="W164" s="20">
        <v>63</v>
      </c>
      <c r="X164" s="22">
        <v>55</v>
      </c>
      <c r="Y164" s="233" t="s">
        <v>293</v>
      </c>
      <c r="Z164" s="233"/>
      <c r="AA164" s="6"/>
      <c r="AB164" t="s">
        <v>340</v>
      </c>
      <c r="AC164" s="6">
        <f>AC97+6</f>
        <v>1106</v>
      </c>
      <c r="AD164" s="6" t="s">
        <v>339</v>
      </c>
      <c r="AE164" s="6" t="s">
        <v>21</v>
      </c>
      <c r="AG164" s="47"/>
      <c r="AH164" s="43"/>
      <c r="AI164" s="40"/>
      <c r="AK164" s="37"/>
      <c r="AL164" s="280"/>
      <c r="AM164" s="38"/>
    </row>
    <row r="165" spans="18:39" x14ac:dyDescent="0.35">
      <c r="AK165" s="33" t="s">
        <v>343</v>
      </c>
      <c r="AL165" s="32">
        <f>AC157</f>
        <v>1106</v>
      </c>
      <c r="AM165" s="34" t="s">
        <v>344</v>
      </c>
    </row>
    <row r="166" spans="18:39" ht="15" customHeight="1" x14ac:dyDescent="0.35">
      <c r="R166" s="233" t="s">
        <v>289</v>
      </c>
      <c r="S166" s="233"/>
      <c r="T166" s="233"/>
      <c r="U166" s="233"/>
      <c r="V166" s="19">
        <v>0</v>
      </c>
      <c r="W166" s="20">
        <v>48</v>
      </c>
      <c r="X166" s="22">
        <v>56</v>
      </c>
      <c r="Y166" s="233" t="s">
        <v>145</v>
      </c>
      <c r="Z166" s="233"/>
      <c r="AA166" s="6"/>
      <c r="AB166" t="s">
        <v>340</v>
      </c>
      <c r="AC166" s="6">
        <f>AC97+7</f>
        <v>1107</v>
      </c>
      <c r="AD166" s="6" t="s">
        <v>332</v>
      </c>
      <c r="AE166" s="6" t="s">
        <v>21</v>
      </c>
      <c r="AG166" s="47"/>
      <c r="AH166" s="282" t="s">
        <v>353</v>
      </c>
      <c r="AI166" s="39"/>
      <c r="AK166" s="273"/>
      <c r="AL166" s="274"/>
      <c r="AM166" s="275"/>
    </row>
    <row r="167" spans="18:39" x14ac:dyDescent="0.35">
      <c r="R167" s="233" t="s">
        <v>289</v>
      </c>
      <c r="S167" s="233"/>
      <c r="T167" s="233"/>
      <c r="U167" s="233"/>
      <c r="V167" s="19">
        <v>1</v>
      </c>
      <c r="W167" s="20">
        <v>49</v>
      </c>
      <c r="X167" s="22">
        <v>57</v>
      </c>
      <c r="Y167" s="233" t="s">
        <v>146</v>
      </c>
      <c r="Z167" s="233"/>
      <c r="AA167" s="6"/>
      <c r="AB167" t="s">
        <v>340</v>
      </c>
      <c r="AC167" s="6">
        <f>AC97+7</f>
        <v>1107</v>
      </c>
      <c r="AD167" s="6" t="s">
        <v>333</v>
      </c>
      <c r="AE167" s="6" t="s">
        <v>21</v>
      </c>
      <c r="AG167" s="47"/>
      <c r="AH167" s="282"/>
      <c r="AI167" s="40"/>
      <c r="AK167" s="273"/>
      <c r="AL167" s="274"/>
      <c r="AM167" s="275"/>
    </row>
    <row r="168" spans="18:39" x14ac:dyDescent="0.35">
      <c r="R168" s="233" t="s">
        <v>289</v>
      </c>
      <c r="S168" s="233"/>
      <c r="T168" s="233"/>
      <c r="U168" s="233"/>
      <c r="V168" s="19">
        <v>2</v>
      </c>
      <c r="W168" s="20">
        <v>50</v>
      </c>
      <c r="X168" s="22">
        <v>58</v>
      </c>
      <c r="Y168" s="233" t="s">
        <v>147</v>
      </c>
      <c r="Z168" s="233"/>
      <c r="AA168" s="6"/>
      <c r="AB168" t="s">
        <v>340</v>
      </c>
      <c r="AC168" s="6">
        <f>AC97+7</f>
        <v>1107</v>
      </c>
      <c r="AD168" s="6" t="s">
        <v>334</v>
      </c>
      <c r="AE168" s="6" t="s">
        <v>21</v>
      </c>
      <c r="AG168" s="47"/>
      <c r="AH168" s="282"/>
      <c r="AI168" s="40"/>
      <c r="AK168" s="273"/>
      <c r="AL168" s="274"/>
      <c r="AM168" s="275"/>
    </row>
    <row r="169" spans="18:39" x14ac:dyDescent="0.35">
      <c r="R169" s="233" t="s">
        <v>289</v>
      </c>
      <c r="S169" s="233"/>
      <c r="T169" s="233"/>
      <c r="U169" s="233"/>
      <c r="V169" s="19">
        <v>3</v>
      </c>
      <c r="W169" s="20">
        <v>51</v>
      </c>
      <c r="X169" s="22">
        <v>59</v>
      </c>
      <c r="Y169" s="233" t="s">
        <v>148</v>
      </c>
      <c r="Z169" s="233"/>
      <c r="AA169" s="6"/>
      <c r="AB169" t="s">
        <v>340</v>
      </c>
      <c r="AC169" s="6">
        <f>AC97+7</f>
        <v>1107</v>
      </c>
      <c r="AD169" s="6" t="s">
        <v>335</v>
      </c>
      <c r="AE169" s="6" t="s">
        <v>21</v>
      </c>
      <c r="AG169" s="47"/>
      <c r="AH169" s="282"/>
      <c r="AI169" s="40"/>
      <c r="AK169" s="273"/>
      <c r="AL169" s="274"/>
      <c r="AM169" s="275"/>
    </row>
    <row r="170" spans="18:39" x14ac:dyDescent="0.35">
      <c r="R170" s="233" t="s">
        <v>289</v>
      </c>
      <c r="S170" s="233"/>
      <c r="T170" s="233"/>
      <c r="U170" s="233"/>
      <c r="V170" s="19">
        <v>4</v>
      </c>
      <c r="W170" s="20">
        <v>52</v>
      </c>
      <c r="X170" s="22">
        <v>60</v>
      </c>
      <c r="Y170" s="233" t="s">
        <v>149</v>
      </c>
      <c r="Z170" s="233"/>
      <c r="AA170" s="6"/>
      <c r="AB170" t="s">
        <v>340</v>
      </c>
      <c r="AC170" s="6">
        <f>AC97+7</f>
        <v>1107</v>
      </c>
      <c r="AD170" s="6" t="s">
        <v>336</v>
      </c>
      <c r="AE170" s="6" t="s">
        <v>21</v>
      </c>
      <c r="AG170" s="46" t="s">
        <v>354</v>
      </c>
      <c r="AH170" s="42">
        <f>AC166</f>
        <v>1107</v>
      </c>
      <c r="AI170" s="42" t="s">
        <v>344</v>
      </c>
      <c r="AK170" s="273"/>
      <c r="AL170" s="274"/>
      <c r="AM170" s="275"/>
    </row>
    <row r="171" spans="18:39" x14ac:dyDescent="0.35">
      <c r="R171" s="233" t="s">
        <v>289</v>
      </c>
      <c r="S171" s="233"/>
      <c r="T171" s="233"/>
      <c r="U171" s="233"/>
      <c r="V171" s="19">
        <v>5</v>
      </c>
      <c r="W171" s="20">
        <v>53</v>
      </c>
      <c r="X171" s="22">
        <v>61</v>
      </c>
      <c r="Y171" s="233" t="s">
        <v>150</v>
      </c>
      <c r="Z171" s="233"/>
      <c r="AA171" s="6"/>
      <c r="AB171" t="s">
        <v>340</v>
      </c>
      <c r="AC171" s="6">
        <f>AC97+7</f>
        <v>1107</v>
      </c>
      <c r="AD171" s="6" t="s">
        <v>337</v>
      </c>
      <c r="AE171" s="6" t="s">
        <v>21</v>
      </c>
      <c r="AG171" s="47"/>
      <c r="AH171" s="43"/>
      <c r="AI171" s="40"/>
      <c r="AK171" s="273"/>
      <c r="AL171" s="274"/>
      <c r="AM171" s="275"/>
    </row>
    <row r="172" spans="18:39" x14ac:dyDescent="0.35">
      <c r="R172" s="233" t="s">
        <v>289</v>
      </c>
      <c r="S172" s="233"/>
      <c r="T172" s="233"/>
      <c r="U172" s="233"/>
      <c r="V172" s="19">
        <v>6</v>
      </c>
      <c r="W172" s="20">
        <v>54</v>
      </c>
      <c r="X172" s="22">
        <v>62</v>
      </c>
      <c r="Y172" s="233" t="s">
        <v>151</v>
      </c>
      <c r="Z172" s="233"/>
      <c r="AA172" s="6"/>
      <c r="AB172" t="s">
        <v>340</v>
      </c>
      <c r="AC172" s="6">
        <f>AC97+7</f>
        <v>1107</v>
      </c>
      <c r="AD172" s="6" t="s">
        <v>338</v>
      </c>
      <c r="AE172" s="6" t="s">
        <v>21</v>
      </c>
      <c r="AG172" s="47"/>
      <c r="AH172" s="43"/>
      <c r="AI172" s="40"/>
      <c r="AK172" s="273"/>
      <c r="AL172" s="274"/>
      <c r="AM172" s="275"/>
    </row>
    <row r="173" spans="18:39" x14ac:dyDescent="0.35">
      <c r="R173" s="233" t="s">
        <v>289</v>
      </c>
      <c r="S173" s="233"/>
      <c r="T173" s="233"/>
      <c r="U173" s="233"/>
      <c r="V173" s="19">
        <v>7</v>
      </c>
      <c r="W173" s="20">
        <v>55</v>
      </c>
      <c r="X173" s="22">
        <v>63</v>
      </c>
      <c r="Y173" s="233" t="s">
        <v>152</v>
      </c>
      <c r="Z173" s="233"/>
      <c r="AA173" s="6"/>
      <c r="AB173" t="s">
        <v>340</v>
      </c>
      <c r="AC173" s="6">
        <f>AC97+7</f>
        <v>1107</v>
      </c>
      <c r="AD173" s="6" t="s">
        <v>339</v>
      </c>
      <c r="AE173" s="6" t="s">
        <v>21</v>
      </c>
      <c r="AG173" s="47"/>
      <c r="AH173" s="43"/>
      <c r="AI173" s="40"/>
      <c r="AK173" s="276"/>
      <c r="AL173" s="277"/>
      <c r="AM173" s="278"/>
    </row>
  </sheetData>
  <mergeCells count="154">
    <mergeCell ref="R116:U116"/>
    <mergeCell ref="Y107:Z107"/>
    <mergeCell ref="A7:B7"/>
    <mergeCell ref="Y7:Z7"/>
    <mergeCell ref="B10:C10"/>
    <mergeCell ref="Z10:AB10"/>
    <mergeCell ref="Y97:AB97"/>
    <mergeCell ref="R99:U99"/>
    <mergeCell ref="Y99:Z99"/>
    <mergeCell ref="R104:U104"/>
    <mergeCell ref="Y104:Z104"/>
    <mergeCell ref="R105:U105"/>
    <mergeCell ref="Y103:Z103"/>
    <mergeCell ref="Y105:Z105"/>
    <mergeCell ref="Y110:Z110"/>
    <mergeCell ref="R134:U134"/>
    <mergeCell ref="R106:U106"/>
    <mergeCell ref="Y106:Z106"/>
    <mergeCell ref="AE99:AL99"/>
    <mergeCell ref="R100:U100"/>
    <mergeCell ref="Y100:Z100"/>
    <mergeCell ref="R101:U101"/>
    <mergeCell ref="Y101:Z101"/>
    <mergeCell ref="R102:U102"/>
    <mergeCell ref="Y102:Z102"/>
    <mergeCell ref="R103:U103"/>
    <mergeCell ref="R112:U112"/>
    <mergeCell ref="Y112:Z112"/>
    <mergeCell ref="R113:U113"/>
    <mergeCell ref="Y113:Z113"/>
    <mergeCell ref="R114:U114"/>
    <mergeCell ref="Y114:Z114"/>
    <mergeCell ref="R107:U107"/>
    <mergeCell ref="R109:U109"/>
    <mergeCell ref="Y109:Z109"/>
    <mergeCell ref="R110:U110"/>
    <mergeCell ref="R120:U120"/>
    <mergeCell ref="R121:U121"/>
    <mergeCell ref="Y121:Z121"/>
    <mergeCell ref="R125:U125"/>
    <mergeCell ref="Y125:Z125"/>
    <mergeCell ref="R126:U126"/>
    <mergeCell ref="Y126:Z126"/>
    <mergeCell ref="R128:U128"/>
    <mergeCell ref="Y128:Z128"/>
    <mergeCell ref="R122:U122"/>
    <mergeCell ref="Y122:Z122"/>
    <mergeCell ref="R123:U123"/>
    <mergeCell ref="Y123:Z123"/>
    <mergeCell ref="R124:U124"/>
    <mergeCell ref="Y124:Z124"/>
    <mergeCell ref="Y150:Z150"/>
    <mergeCell ref="Y151:Z151"/>
    <mergeCell ref="Y152:Z152"/>
    <mergeCell ref="Y153:Z153"/>
    <mergeCell ref="Y154:Z154"/>
    <mergeCell ref="Y139:Z139"/>
    <mergeCell ref="Y140:Z140"/>
    <mergeCell ref="Y141:Z141"/>
    <mergeCell ref="Y142:Z142"/>
    <mergeCell ref="Y143:Z143"/>
    <mergeCell ref="Y144:Z144"/>
    <mergeCell ref="Y145:Z145"/>
    <mergeCell ref="Y166:Z166"/>
    <mergeCell ref="Y167:Z167"/>
    <mergeCell ref="Y168:Z168"/>
    <mergeCell ref="Y169:Z169"/>
    <mergeCell ref="Y170:Z170"/>
    <mergeCell ref="Y171:Z171"/>
    <mergeCell ref="Y172:Z172"/>
    <mergeCell ref="Y173:Z173"/>
    <mergeCell ref="Y158:Z158"/>
    <mergeCell ref="Y159:Z159"/>
    <mergeCell ref="Y160:Z160"/>
    <mergeCell ref="Y161:Z161"/>
    <mergeCell ref="Y162:Z162"/>
    <mergeCell ref="Y163:Z163"/>
    <mergeCell ref="Y164:Z164"/>
    <mergeCell ref="Y134:Z134"/>
    <mergeCell ref="Y135:Z135"/>
    <mergeCell ref="Y138:Z138"/>
    <mergeCell ref="Y129:Z129"/>
    <mergeCell ref="Y130:Z130"/>
    <mergeCell ref="Y131:Z131"/>
    <mergeCell ref="Y132:Z132"/>
    <mergeCell ref="Y115:Z115"/>
    <mergeCell ref="Y119:Z119"/>
    <mergeCell ref="Y120:Z120"/>
    <mergeCell ref="Y116:Z116"/>
    <mergeCell ref="L125:M125"/>
    <mergeCell ref="Y157:Z157"/>
    <mergeCell ref="Y147:Z147"/>
    <mergeCell ref="Y133:Z133"/>
    <mergeCell ref="Y111:Z111"/>
    <mergeCell ref="R135:U135"/>
    <mergeCell ref="R129:U129"/>
    <mergeCell ref="R130:U130"/>
    <mergeCell ref="R131:U131"/>
    <mergeCell ref="R132:U132"/>
    <mergeCell ref="R133:U133"/>
    <mergeCell ref="R111:U111"/>
    <mergeCell ref="R115:U115"/>
    <mergeCell ref="R119:U119"/>
    <mergeCell ref="R138:U138"/>
    <mergeCell ref="R139:U139"/>
    <mergeCell ref="R140:U140"/>
    <mergeCell ref="R141:U141"/>
    <mergeCell ref="R142:U142"/>
    <mergeCell ref="R143:U143"/>
    <mergeCell ref="R144:U144"/>
    <mergeCell ref="R145:U145"/>
    <mergeCell ref="Y148:Z148"/>
    <mergeCell ref="Y149:Z149"/>
    <mergeCell ref="R147:U147"/>
    <mergeCell ref="R150:U150"/>
    <mergeCell ref="R151:U151"/>
    <mergeCell ref="R152:U152"/>
    <mergeCell ref="R153:U153"/>
    <mergeCell ref="R154:U154"/>
    <mergeCell ref="R157:U157"/>
    <mergeCell ref="R148:U148"/>
    <mergeCell ref="R149:U149"/>
    <mergeCell ref="R158:U158"/>
    <mergeCell ref="R159:U159"/>
    <mergeCell ref="R160:U160"/>
    <mergeCell ref="R170:U170"/>
    <mergeCell ref="R171:U171"/>
    <mergeCell ref="R172:U172"/>
    <mergeCell ref="R173:U173"/>
    <mergeCell ref="R161:U161"/>
    <mergeCell ref="R162:U162"/>
    <mergeCell ref="R163:U163"/>
    <mergeCell ref="R164:U164"/>
    <mergeCell ref="R166:U166"/>
    <mergeCell ref="R167:U167"/>
    <mergeCell ref="R168:U168"/>
    <mergeCell ref="R169:U169"/>
    <mergeCell ref="AK147:AM154"/>
    <mergeCell ref="AK166:AM173"/>
    <mergeCell ref="AL157:AL164"/>
    <mergeCell ref="AL138:AL145"/>
    <mergeCell ref="AH100:AH103"/>
    <mergeCell ref="AG105:AI107"/>
    <mergeCell ref="AH109:AH112"/>
    <mergeCell ref="AH119:AH122"/>
    <mergeCell ref="AH128:AH131"/>
    <mergeCell ref="AH138:AH141"/>
    <mergeCell ref="AH147:AH150"/>
    <mergeCell ref="AH157:AH160"/>
    <mergeCell ref="AH166:AH169"/>
    <mergeCell ref="AL100:AL107"/>
    <mergeCell ref="AK109:AM116"/>
    <mergeCell ref="AL119:AL126"/>
    <mergeCell ref="AK128:AM135"/>
  </mergeCells>
  <phoneticPr fontId="3" type="noConversion"/>
  <pageMargins left="0.7" right="0.7" top="0.75" bottom="0.75" header="0.3" footer="0.3"/>
  <pageSetup paperSize="9" orientation="portrait" horizontalDpi="90" verticalDpi="90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8E12B2-A481-4D0D-82C4-B384F70BA6F9}">
  <dimension ref="A1:CF182"/>
  <sheetViews>
    <sheetView topLeftCell="G43" zoomScale="85" zoomScaleNormal="85" workbookViewId="0">
      <selection activeCell="J4" sqref="J4"/>
    </sheetView>
  </sheetViews>
  <sheetFormatPr defaultColWidth="9.1796875" defaultRowHeight="14.5" x14ac:dyDescent="0.35"/>
  <cols>
    <col min="1" max="1" width="14.453125" customWidth="1"/>
    <col min="24" max="24" width="4.81640625" customWidth="1"/>
    <col min="25" max="25" width="14.453125" customWidth="1"/>
    <col min="28" max="28" width="2.7265625" customWidth="1"/>
    <col min="30" max="30" width="2.7265625" customWidth="1"/>
    <col min="32" max="32" width="4.81640625" customWidth="1"/>
    <col min="33" max="33" width="4.26953125" customWidth="1"/>
    <col min="34" max="34" width="6.1796875" customWidth="1"/>
    <col min="35" max="35" width="1.7265625" customWidth="1"/>
    <col min="36" max="36" width="4.81640625" customWidth="1"/>
    <col min="37" max="37" width="5.26953125" customWidth="1"/>
    <col min="38" max="38" width="6.1796875" customWidth="1"/>
    <col min="39" max="39" width="1.7265625" customWidth="1"/>
    <col min="44" max="82" width="4.26953125" customWidth="1"/>
  </cols>
  <sheetData>
    <row r="1" spans="1:33" x14ac:dyDescent="0.35">
      <c r="A1" s="2" t="s">
        <v>2</v>
      </c>
      <c r="B1" s="1" t="s">
        <v>4</v>
      </c>
      <c r="C1" s="1"/>
      <c r="D1" s="1"/>
    </row>
    <row r="2" spans="1:33" x14ac:dyDescent="0.35">
      <c r="A2" s="2" t="s">
        <v>0</v>
      </c>
      <c r="B2" s="1" t="s">
        <v>5</v>
      </c>
      <c r="C2" s="1"/>
      <c r="D2" s="1"/>
    </row>
    <row r="4" spans="1:33" x14ac:dyDescent="0.35">
      <c r="A4" s="2" t="s">
        <v>1</v>
      </c>
      <c r="B4" s="1" t="s">
        <v>3</v>
      </c>
      <c r="C4" s="1"/>
      <c r="D4" s="1"/>
    </row>
    <row r="5" spans="1:33" x14ac:dyDescent="0.35">
      <c r="B5" s="3"/>
      <c r="C5" s="3"/>
      <c r="D5" s="3"/>
    </row>
    <row r="6" spans="1:33" x14ac:dyDescent="0.35">
      <c r="B6" s="3"/>
      <c r="C6" s="3"/>
      <c r="D6" s="3"/>
    </row>
    <row r="7" spans="1:33" x14ac:dyDescent="0.35">
      <c r="A7" s="246" t="s">
        <v>6</v>
      </c>
      <c r="B7" s="246"/>
      <c r="U7" s="6"/>
      <c r="Y7" s="247" t="s">
        <v>10</v>
      </c>
      <c r="Z7" s="247"/>
      <c r="AA7" s="31"/>
    </row>
    <row r="8" spans="1:33" x14ac:dyDescent="0.35">
      <c r="B8" t="s">
        <v>7</v>
      </c>
      <c r="D8" t="s">
        <v>559</v>
      </c>
      <c r="Z8" t="s">
        <v>11</v>
      </c>
      <c r="AC8" t="s">
        <v>406</v>
      </c>
    </row>
    <row r="9" spans="1:33" x14ac:dyDescent="0.35">
      <c r="T9" s="6"/>
      <c r="U9" s="6"/>
    </row>
    <row r="10" spans="1:33" x14ac:dyDescent="0.35">
      <c r="B10" s="248" t="s">
        <v>8</v>
      </c>
      <c r="C10" s="248"/>
      <c r="U10" s="6"/>
      <c r="Z10" s="249" t="s">
        <v>8</v>
      </c>
      <c r="AA10" s="249"/>
      <c r="AB10" s="249"/>
    </row>
    <row r="11" spans="1:33" x14ac:dyDescent="0.35">
      <c r="D11" s="7" t="s">
        <v>9</v>
      </c>
      <c r="U11" s="6"/>
      <c r="AC11" s="8" t="s">
        <v>12</v>
      </c>
      <c r="AD11" s="8"/>
      <c r="AE11" s="8"/>
      <c r="AF11" s="8"/>
      <c r="AG11" s="8"/>
    </row>
    <row r="12" spans="1:33" x14ac:dyDescent="0.35">
      <c r="U12" s="6"/>
    </row>
    <row r="13" spans="1:33" x14ac:dyDescent="0.35">
      <c r="U13" s="6"/>
    </row>
    <row r="14" spans="1:33" x14ac:dyDescent="0.35">
      <c r="U14" s="6"/>
    </row>
    <row r="15" spans="1:33" x14ac:dyDescent="0.35">
      <c r="U15" s="6"/>
    </row>
    <row r="16" spans="1:33" x14ac:dyDescent="0.35">
      <c r="U16" s="6"/>
    </row>
    <row r="18" spans="21:21" x14ac:dyDescent="0.35">
      <c r="U18" s="6"/>
    </row>
    <row r="106" spans="10:84" x14ac:dyDescent="0.35">
      <c r="Y106" s="240" t="s">
        <v>158</v>
      </c>
      <c r="Z106" s="240"/>
      <c r="AA106" s="240"/>
      <c r="AB106" s="240"/>
      <c r="AC106" s="173">
        <f>'HW config'!L20</f>
        <v>1140</v>
      </c>
    </row>
    <row r="108" spans="10:84" ht="43.5" x14ac:dyDescent="0.35">
      <c r="R108" s="239" t="s">
        <v>34</v>
      </c>
      <c r="S108" s="239"/>
      <c r="T108" s="239"/>
      <c r="U108" s="239"/>
      <c r="V108" s="12" t="s">
        <v>13</v>
      </c>
      <c r="W108" s="13" t="s">
        <v>288</v>
      </c>
      <c r="X108" s="13" t="s">
        <v>290</v>
      </c>
      <c r="Y108" s="239" t="s">
        <v>31</v>
      </c>
      <c r="Z108" s="239"/>
      <c r="AA108" s="12"/>
      <c r="AB108" s="4"/>
      <c r="AC108" s="13" t="s">
        <v>33</v>
      </c>
      <c r="AD108" s="13"/>
      <c r="AE108" s="239" t="s">
        <v>32</v>
      </c>
      <c r="AF108" s="239"/>
      <c r="AG108" s="239"/>
      <c r="AH108" s="239"/>
      <c r="AI108" s="239"/>
      <c r="AJ108" s="239"/>
      <c r="AK108" s="239"/>
      <c r="AL108" s="239"/>
      <c r="AM108" s="12"/>
    </row>
    <row r="109" spans="10:84" ht="29" x14ac:dyDescent="0.35">
      <c r="J109" s="3"/>
      <c r="K109" s="3"/>
      <c r="L109" s="3"/>
      <c r="M109" s="3"/>
      <c r="R109" s="283" t="s">
        <v>289</v>
      </c>
      <c r="S109" s="283"/>
      <c r="T109" s="283"/>
      <c r="U109" s="283"/>
      <c r="V109" s="21">
        <v>0</v>
      </c>
      <c r="W109" s="18">
        <v>8</v>
      </c>
      <c r="X109" s="22">
        <v>0</v>
      </c>
      <c r="Y109" s="283" t="s">
        <v>407</v>
      </c>
      <c r="Z109" s="283"/>
      <c r="AA109" s="174"/>
      <c r="AB109" s="175" t="s">
        <v>340</v>
      </c>
      <c r="AC109" s="174">
        <f>AC106</f>
        <v>1140</v>
      </c>
      <c r="AD109" s="174" t="s">
        <v>332</v>
      </c>
      <c r="AE109" s="174" t="s">
        <v>21</v>
      </c>
      <c r="AF109" s="6"/>
      <c r="AG109" s="176" t="s">
        <v>355</v>
      </c>
      <c r="AH109" s="284" t="s">
        <v>356</v>
      </c>
      <c r="AI109" s="177"/>
      <c r="AK109" s="178"/>
      <c r="AL109" s="241" t="s">
        <v>352</v>
      </c>
      <c r="AM109" s="179"/>
    </row>
    <row r="110" spans="10:84" x14ac:dyDescent="0.35">
      <c r="R110" s="283" t="s">
        <v>289</v>
      </c>
      <c r="S110" s="283"/>
      <c r="T110" s="283"/>
      <c r="U110" s="283"/>
      <c r="V110" s="21">
        <v>1</v>
      </c>
      <c r="W110" s="18">
        <v>9</v>
      </c>
      <c r="X110" s="22">
        <v>1</v>
      </c>
      <c r="Y110" s="283" t="s">
        <v>408</v>
      </c>
      <c r="Z110" s="283"/>
      <c r="AA110" s="174"/>
      <c r="AB110" s="175" t="s">
        <v>340</v>
      </c>
      <c r="AC110" s="174">
        <f>AC106</f>
        <v>1140</v>
      </c>
      <c r="AD110" s="174" t="s">
        <v>333</v>
      </c>
      <c r="AE110" s="174" t="s">
        <v>21</v>
      </c>
      <c r="AF110" s="6"/>
      <c r="AG110" s="180"/>
      <c r="AH110" s="285"/>
      <c r="AI110" s="181"/>
      <c r="AK110" s="182"/>
      <c r="AL110" s="242"/>
      <c r="AM110" s="183"/>
    </row>
    <row r="111" spans="10:84" x14ac:dyDescent="0.35">
      <c r="J111" s="3"/>
      <c r="R111" s="283" t="s">
        <v>289</v>
      </c>
      <c r="S111" s="283"/>
      <c r="T111" s="283"/>
      <c r="U111" s="283"/>
      <c r="V111" s="21">
        <v>2</v>
      </c>
      <c r="W111" s="18">
        <v>10</v>
      </c>
      <c r="X111" s="22">
        <v>2</v>
      </c>
      <c r="Y111" s="283" t="s">
        <v>409</v>
      </c>
      <c r="Z111" s="283"/>
      <c r="AA111" s="174"/>
      <c r="AB111" s="175" t="s">
        <v>340</v>
      </c>
      <c r="AC111" s="174">
        <f>AC106</f>
        <v>1140</v>
      </c>
      <c r="AD111" s="174" t="s">
        <v>334</v>
      </c>
      <c r="AE111" s="174" t="s">
        <v>21</v>
      </c>
      <c r="AF111" s="6"/>
      <c r="AG111" s="180"/>
      <c r="AH111" s="285"/>
      <c r="AI111" s="181"/>
      <c r="AK111" s="182"/>
      <c r="AL111" s="242"/>
      <c r="AM111" s="183"/>
    </row>
    <row r="112" spans="10:84" x14ac:dyDescent="0.35">
      <c r="R112" s="283" t="s">
        <v>289</v>
      </c>
      <c r="S112" s="283"/>
      <c r="T112" s="283"/>
      <c r="U112" s="283"/>
      <c r="V112" s="21">
        <v>3</v>
      </c>
      <c r="W112" s="18">
        <v>11</v>
      </c>
      <c r="X112" s="22">
        <v>3</v>
      </c>
      <c r="Y112" s="283" t="s">
        <v>410</v>
      </c>
      <c r="Z112" s="283"/>
      <c r="AA112" s="174"/>
      <c r="AB112" s="175" t="s">
        <v>340</v>
      </c>
      <c r="AC112" s="174">
        <f>AC106</f>
        <v>1140</v>
      </c>
      <c r="AD112" s="174" t="s">
        <v>335</v>
      </c>
      <c r="AE112" s="174" t="s">
        <v>21</v>
      </c>
      <c r="AF112" s="6"/>
      <c r="AG112" s="180"/>
      <c r="AH112" s="285"/>
      <c r="AI112" s="181"/>
      <c r="AK112" s="182"/>
      <c r="AL112" s="242"/>
      <c r="AM112" s="183"/>
      <c r="AR112" s="17"/>
      <c r="AS112" s="31" t="s">
        <v>471</v>
      </c>
      <c r="AT112" s="31" t="s">
        <v>472</v>
      </c>
      <c r="AU112" s="31" t="s">
        <v>473</v>
      </c>
      <c r="AV112" s="31" t="s">
        <v>474</v>
      </c>
      <c r="AW112" s="184"/>
      <c r="AX112" s="31" t="s">
        <v>475</v>
      </c>
      <c r="AY112" s="31" t="s">
        <v>476</v>
      </c>
      <c r="AZ112" s="31" t="s">
        <v>477</v>
      </c>
      <c r="BA112" s="31" t="s">
        <v>478</v>
      </c>
      <c r="BC112" s="18" t="s">
        <v>479</v>
      </c>
      <c r="BD112" s="18" t="s">
        <v>480</v>
      </c>
      <c r="BE112" s="18" t="s">
        <v>481</v>
      </c>
      <c r="BF112" s="18" t="s">
        <v>482</v>
      </c>
      <c r="BH112" s="18" t="s">
        <v>483</v>
      </c>
      <c r="BI112" s="18" t="s">
        <v>484</v>
      </c>
      <c r="BJ112" s="18" t="s">
        <v>485</v>
      </c>
      <c r="BK112" s="18" t="s">
        <v>486</v>
      </c>
      <c r="BL112" s="17"/>
      <c r="BM112" s="31" t="s">
        <v>487</v>
      </c>
      <c r="BN112" s="31" t="s">
        <v>488</v>
      </c>
      <c r="BO112" s="31" t="s">
        <v>489</v>
      </c>
      <c r="BP112" s="31" t="s">
        <v>490</v>
      </c>
      <c r="BR112" s="174" t="s">
        <v>491</v>
      </c>
      <c r="BS112" s="174" t="s">
        <v>492</v>
      </c>
      <c r="BT112" s="174" t="s">
        <v>493</v>
      </c>
      <c r="BU112" s="174" t="s">
        <v>494</v>
      </c>
      <c r="BW112" s="186" t="s">
        <v>495</v>
      </c>
      <c r="BX112" s="186" t="s">
        <v>496</v>
      </c>
      <c r="BY112" s="186" t="s">
        <v>497</v>
      </c>
      <c r="BZ112" s="186" t="s">
        <v>498</v>
      </c>
      <c r="CB112" s="186" t="s">
        <v>499</v>
      </c>
      <c r="CC112" s="186" t="s">
        <v>500</v>
      </c>
      <c r="CD112" s="186" t="s">
        <v>501</v>
      </c>
      <c r="CE112" s="186" t="s">
        <v>502</v>
      </c>
      <c r="CF112" s="17"/>
    </row>
    <row r="113" spans="9:84" x14ac:dyDescent="0.35">
      <c r="R113" s="247" t="s">
        <v>122</v>
      </c>
      <c r="S113" s="247"/>
      <c r="T113" s="247"/>
      <c r="U113" s="247"/>
      <c r="V113" s="21">
        <v>4</v>
      </c>
      <c r="W113" s="18">
        <v>12</v>
      </c>
      <c r="X113" s="22">
        <v>4</v>
      </c>
      <c r="Y113" s="247" t="s">
        <v>411</v>
      </c>
      <c r="Z113" s="247"/>
      <c r="AA113" s="31"/>
      <c r="AB113" s="184" t="s">
        <v>340</v>
      </c>
      <c r="AC113" s="31">
        <f>AC106</f>
        <v>1140</v>
      </c>
      <c r="AD113" s="31" t="s">
        <v>336</v>
      </c>
      <c r="AE113" s="31" t="s">
        <v>21</v>
      </c>
      <c r="AF113" s="6"/>
      <c r="AG113" s="67" t="s">
        <v>354</v>
      </c>
      <c r="AH113" s="62">
        <f>AC109</f>
        <v>1140</v>
      </c>
      <c r="AI113" s="68" t="s">
        <v>344</v>
      </c>
      <c r="AK113" s="182"/>
      <c r="AL113" s="242"/>
      <c r="AM113" s="183"/>
      <c r="AR113" s="17"/>
      <c r="AS113" s="6">
        <v>0</v>
      </c>
      <c r="AT113" s="6">
        <v>0</v>
      </c>
      <c r="AU113" s="6">
        <v>0</v>
      </c>
      <c r="AV113" s="6">
        <v>0</v>
      </c>
      <c r="AW113" s="6"/>
      <c r="AX113" s="6">
        <v>0</v>
      </c>
      <c r="AY113" s="6">
        <v>0</v>
      </c>
      <c r="AZ113" s="6">
        <v>0</v>
      </c>
      <c r="BA113" s="6">
        <v>0</v>
      </c>
      <c r="BC113" s="189">
        <v>0</v>
      </c>
      <c r="BD113" s="189">
        <v>0</v>
      </c>
      <c r="BE113" s="189">
        <v>0</v>
      </c>
      <c r="BF113" s="189">
        <v>1</v>
      </c>
      <c r="BG113" s="189"/>
      <c r="BH113" s="189">
        <v>0</v>
      </c>
      <c r="BI113" s="189">
        <v>0</v>
      </c>
      <c r="BJ113" s="189">
        <v>0</v>
      </c>
      <c r="BK113" s="189">
        <v>1</v>
      </c>
      <c r="BL113" s="17"/>
      <c r="BM113" s="6">
        <v>0</v>
      </c>
      <c r="BN113" s="6">
        <v>0</v>
      </c>
      <c r="BO113" s="6">
        <v>0</v>
      </c>
      <c r="BP113" s="6">
        <v>0</v>
      </c>
      <c r="BR113" s="6">
        <v>0</v>
      </c>
      <c r="BS113" s="6">
        <v>0</v>
      </c>
      <c r="BT113" s="6">
        <v>0</v>
      </c>
      <c r="BU113" s="6">
        <v>0</v>
      </c>
      <c r="BW113" s="6">
        <v>0</v>
      </c>
      <c r="BX113" s="6">
        <v>1</v>
      </c>
      <c r="BY113" s="6">
        <v>0</v>
      </c>
      <c r="BZ113" s="6">
        <v>0</v>
      </c>
      <c r="CA113" s="6"/>
      <c r="CB113" s="189">
        <v>0</v>
      </c>
      <c r="CC113" s="189">
        <v>0</v>
      </c>
      <c r="CD113" s="189">
        <v>0</v>
      </c>
      <c r="CE113" s="189">
        <v>1</v>
      </c>
      <c r="CF113" s="17"/>
    </row>
    <row r="114" spans="9:84" x14ac:dyDescent="0.35">
      <c r="R114" s="247" t="s">
        <v>122</v>
      </c>
      <c r="S114" s="247"/>
      <c r="T114" s="247"/>
      <c r="U114" s="247"/>
      <c r="V114" s="21">
        <v>5</v>
      </c>
      <c r="W114" s="18">
        <v>13</v>
      </c>
      <c r="X114" s="22">
        <v>5</v>
      </c>
      <c r="Y114" s="247" t="s">
        <v>412</v>
      </c>
      <c r="Z114" s="247"/>
      <c r="AA114" s="31"/>
      <c r="AB114" s="184" t="s">
        <v>340</v>
      </c>
      <c r="AC114" s="31">
        <f>AC106</f>
        <v>1140</v>
      </c>
      <c r="AD114" s="31" t="s">
        <v>337</v>
      </c>
      <c r="AE114" s="31" t="s">
        <v>21</v>
      </c>
      <c r="AF114" s="6"/>
      <c r="AG114" s="286"/>
      <c r="AH114" s="266"/>
      <c r="AI114" s="287"/>
      <c r="AK114" s="182"/>
      <c r="AL114" s="242"/>
      <c r="AM114" s="183"/>
      <c r="AR114" s="17"/>
      <c r="BL114" s="17"/>
      <c r="CF114" s="17"/>
    </row>
    <row r="115" spans="9:84" x14ac:dyDescent="0.35">
      <c r="R115" s="247" t="s">
        <v>122</v>
      </c>
      <c r="S115" s="247"/>
      <c r="T115" s="247"/>
      <c r="U115" s="247"/>
      <c r="V115" s="21">
        <v>6</v>
      </c>
      <c r="W115" s="18">
        <v>14</v>
      </c>
      <c r="X115" s="22">
        <v>6</v>
      </c>
      <c r="Y115" s="247" t="s">
        <v>413</v>
      </c>
      <c r="Z115" s="247"/>
      <c r="AA115" s="31"/>
      <c r="AB115" s="184" t="s">
        <v>340</v>
      </c>
      <c r="AC115" s="31">
        <f>AC106</f>
        <v>1140</v>
      </c>
      <c r="AD115" s="31" t="s">
        <v>338</v>
      </c>
      <c r="AE115" s="31" t="s">
        <v>21</v>
      </c>
      <c r="AF115" s="6"/>
      <c r="AG115" s="286"/>
      <c r="AH115" s="266"/>
      <c r="AI115" s="287"/>
      <c r="AK115" s="182"/>
      <c r="AL115" s="242"/>
      <c r="AM115" s="183"/>
      <c r="AR115" s="17"/>
      <c r="AS115" s="297">
        <v>0</v>
      </c>
      <c r="AT115" s="297"/>
      <c r="AU115" s="297"/>
      <c r="AV115" s="297"/>
      <c r="AX115" s="297">
        <v>0</v>
      </c>
      <c r="AY115" s="297"/>
      <c r="AZ115" s="297"/>
      <c r="BA115" s="297"/>
      <c r="BC115" s="297">
        <v>1</v>
      </c>
      <c r="BD115" s="297"/>
      <c r="BE115" s="297"/>
      <c r="BF115" s="297"/>
      <c r="BH115" s="297">
        <v>1</v>
      </c>
      <c r="BI115" s="297"/>
      <c r="BJ115" s="297"/>
      <c r="BK115" s="297"/>
      <c r="BL115" s="190"/>
      <c r="BM115" s="297">
        <v>0</v>
      </c>
      <c r="BN115" s="297"/>
      <c r="BO115" s="297"/>
      <c r="BP115" s="297"/>
      <c r="BR115" s="297">
        <v>0</v>
      </c>
      <c r="BS115" s="297"/>
      <c r="BT115" s="297"/>
      <c r="BU115" s="297"/>
      <c r="BV115" s="4"/>
      <c r="BW115" s="297">
        <v>4</v>
      </c>
      <c r="BX115" s="297"/>
      <c r="BY115" s="297"/>
      <c r="BZ115" s="297"/>
      <c r="CA115" s="4"/>
      <c r="CB115" s="297">
        <v>1</v>
      </c>
      <c r="CC115" s="297"/>
      <c r="CD115" s="297"/>
      <c r="CE115" s="297"/>
      <c r="CF115" s="17"/>
    </row>
    <row r="116" spans="9:84" x14ac:dyDescent="0.35">
      <c r="R116" s="247" t="s">
        <v>122</v>
      </c>
      <c r="S116" s="247"/>
      <c r="T116" s="247"/>
      <c r="U116" s="247"/>
      <c r="V116" s="21">
        <v>7</v>
      </c>
      <c r="W116" s="18">
        <v>15</v>
      </c>
      <c r="X116" s="22">
        <v>7</v>
      </c>
      <c r="Y116" s="247" t="s">
        <v>414</v>
      </c>
      <c r="Z116" s="247"/>
      <c r="AA116" s="31"/>
      <c r="AB116" s="184" t="s">
        <v>340</v>
      </c>
      <c r="AC116" s="31">
        <f>AC106</f>
        <v>1140</v>
      </c>
      <c r="AD116" s="31" t="s">
        <v>339</v>
      </c>
      <c r="AE116" s="31" t="s">
        <v>21</v>
      </c>
      <c r="AF116" s="6"/>
      <c r="AG116" s="288"/>
      <c r="AH116" s="289"/>
      <c r="AI116" s="290"/>
      <c r="AK116" s="182"/>
      <c r="AL116" s="242"/>
      <c r="AM116" s="183"/>
      <c r="AR116" s="17"/>
      <c r="BL116" s="17"/>
      <c r="CF116" s="17"/>
    </row>
    <row r="117" spans="9:84" x14ac:dyDescent="0.35">
      <c r="AK117" s="54" t="s">
        <v>343</v>
      </c>
      <c r="AL117" s="49">
        <f>AC106</f>
        <v>1140</v>
      </c>
      <c r="AM117" s="185" t="s">
        <v>344</v>
      </c>
    </row>
    <row r="118" spans="9:84" x14ac:dyDescent="0.35">
      <c r="R118" s="291" t="s">
        <v>289</v>
      </c>
      <c r="S118" s="291"/>
      <c r="T118" s="291"/>
      <c r="U118" s="291"/>
      <c r="V118" s="21">
        <v>0</v>
      </c>
      <c r="W118" s="18">
        <v>0</v>
      </c>
      <c r="X118" s="22">
        <v>8</v>
      </c>
      <c r="Y118" s="291" t="s">
        <v>415</v>
      </c>
      <c r="Z118" s="291"/>
      <c r="AA118" s="186"/>
      <c r="AB118" s="187" t="s">
        <v>340</v>
      </c>
      <c r="AC118" s="186">
        <f>AC106+1</f>
        <v>1141</v>
      </c>
      <c r="AD118" s="186" t="s">
        <v>332</v>
      </c>
      <c r="AE118" s="186" t="s">
        <v>21</v>
      </c>
      <c r="AF118" s="6"/>
      <c r="AG118" s="63"/>
      <c r="AH118" s="265" t="s">
        <v>353</v>
      </c>
      <c r="AI118" s="64"/>
      <c r="AK118" s="292"/>
      <c r="AL118" s="251"/>
      <c r="AM118" s="293"/>
    </row>
    <row r="119" spans="9:84" x14ac:dyDescent="0.35">
      <c r="R119" s="291" t="s">
        <v>289</v>
      </c>
      <c r="S119" s="291"/>
      <c r="T119" s="291"/>
      <c r="U119" s="291"/>
      <c r="V119" s="21">
        <v>1</v>
      </c>
      <c r="W119" s="18">
        <v>1</v>
      </c>
      <c r="X119" s="22">
        <v>9</v>
      </c>
      <c r="Y119" s="291" t="s">
        <v>416</v>
      </c>
      <c r="Z119" s="291"/>
      <c r="AA119" s="186"/>
      <c r="AB119" s="187" t="s">
        <v>340</v>
      </c>
      <c r="AC119" s="186">
        <f>AC106+1</f>
        <v>1141</v>
      </c>
      <c r="AD119" s="186" t="s">
        <v>333</v>
      </c>
      <c r="AE119" s="186" t="s">
        <v>21</v>
      </c>
      <c r="AF119" s="6"/>
      <c r="AG119" s="65"/>
      <c r="AH119" s="266"/>
      <c r="AI119" s="66"/>
      <c r="AK119" s="292"/>
      <c r="AL119" s="251"/>
      <c r="AM119" s="293"/>
    </row>
    <row r="120" spans="9:84" x14ac:dyDescent="0.35">
      <c r="R120" s="291" t="s">
        <v>289</v>
      </c>
      <c r="S120" s="291"/>
      <c r="T120" s="291"/>
      <c r="U120" s="291"/>
      <c r="V120" s="21">
        <v>2</v>
      </c>
      <c r="W120" s="18">
        <v>2</v>
      </c>
      <c r="X120" s="22">
        <v>10</v>
      </c>
      <c r="Y120" s="291" t="s">
        <v>417</v>
      </c>
      <c r="Z120" s="291"/>
      <c r="AA120" s="186"/>
      <c r="AB120" s="187" t="s">
        <v>340</v>
      </c>
      <c r="AC120" s="186">
        <f>AC106+1</f>
        <v>1141</v>
      </c>
      <c r="AD120" s="186" t="s">
        <v>334</v>
      </c>
      <c r="AE120" s="186" t="s">
        <v>21</v>
      </c>
      <c r="AF120" s="6"/>
      <c r="AG120" s="65"/>
      <c r="AH120" s="266"/>
      <c r="AI120" s="66"/>
      <c r="AK120" s="292"/>
      <c r="AL120" s="251"/>
      <c r="AM120" s="293"/>
      <c r="AZ120" s="192" t="s">
        <v>503</v>
      </c>
      <c r="BA120" s="298">
        <f>AC106</f>
        <v>1140</v>
      </c>
      <c r="BB120" s="298"/>
      <c r="BC120" s="298"/>
      <c r="BD120" s="191"/>
      <c r="BT120" s="192" t="s">
        <v>503</v>
      </c>
      <c r="BU120" s="298">
        <f>AC128</f>
        <v>1142</v>
      </c>
      <c r="BV120" s="298"/>
      <c r="BW120" s="298"/>
    </row>
    <row r="121" spans="9:84" x14ac:dyDescent="0.35">
      <c r="R121" s="291" t="s">
        <v>289</v>
      </c>
      <c r="S121" s="291"/>
      <c r="T121" s="291"/>
      <c r="U121" s="291"/>
      <c r="V121" s="21">
        <v>3</v>
      </c>
      <c r="W121" s="18">
        <v>3</v>
      </c>
      <c r="X121" s="22">
        <v>11</v>
      </c>
      <c r="Y121" s="291" t="s">
        <v>418</v>
      </c>
      <c r="Z121" s="291"/>
      <c r="AA121" s="186"/>
      <c r="AB121" s="187" t="s">
        <v>340</v>
      </c>
      <c r="AC121" s="186">
        <f>AC106+1</f>
        <v>1141</v>
      </c>
      <c r="AD121" s="186" t="s">
        <v>335</v>
      </c>
      <c r="AE121" s="186" t="s">
        <v>21</v>
      </c>
      <c r="AF121" s="6"/>
      <c r="AG121" s="67"/>
      <c r="AH121" s="266"/>
      <c r="AI121" s="188"/>
      <c r="AK121" s="292"/>
      <c r="AL121" s="251"/>
      <c r="AM121" s="293"/>
    </row>
    <row r="122" spans="9:84" x14ac:dyDescent="0.35">
      <c r="R122" s="291" t="s">
        <v>289</v>
      </c>
      <c r="S122" s="291"/>
      <c r="T122" s="291"/>
      <c r="U122" s="291"/>
      <c r="V122" s="21">
        <v>4</v>
      </c>
      <c r="W122" s="18">
        <v>4</v>
      </c>
      <c r="X122" s="22">
        <v>12</v>
      </c>
      <c r="Y122" s="291" t="s">
        <v>419</v>
      </c>
      <c r="Z122" s="291"/>
      <c r="AA122" s="186"/>
      <c r="AB122" s="187" t="s">
        <v>340</v>
      </c>
      <c r="AC122" s="186">
        <f>AC106+1</f>
        <v>1141</v>
      </c>
      <c r="AD122" s="186" t="s">
        <v>336</v>
      </c>
      <c r="AE122" s="186" t="s">
        <v>21</v>
      </c>
      <c r="AF122" s="6"/>
      <c r="AG122" s="67" t="s">
        <v>354</v>
      </c>
      <c r="AH122" s="62">
        <f>AC118</f>
        <v>1141</v>
      </c>
      <c r="AI122" s="68" t="s">
        <v>344</v>
      </c>
      <c r="AK122" s="292"/>
      <c r="AL122" s="251"/>
      <c r="AM122" s="293"/>
    </row>
    <row r="123" spans="9:84" x14ac:dyDescent="0.35">
      <c r="R123" s="291" t="s">
        <v>289</v>
      </c>
      <c r="S123" s="291"/>
      <c r="T123" s="291"/>
      <c r="U123" s="291"/>
      <c r="V123" s="21">
        <v>5</v>
      </c>
      <c r="W123" s="18">
        <v>5</v>
      </c>
      <c r="X123" s="22">
        <v>13</v>
      </c>
      <c r="Y123" s="291" t="s">
        <v>420</v>
      </c>
      <c r="Z123" s="291"/>
      <c r="AA123" s="186"/>
      <c r="AB123" s="187" t="s">
        <v>340</v>
      </c>
      <c r="AC123" s="186">
        <f>AC106+1</f>
        <v>1141</v>
      </c>
      <c r="AD123" s="186" t="s">
        <v>337</v>
      </c>
      <c r="AE123" s="186" t="s">
        <v>21</v>
      </c>
      <c r="AF123" s="6"/>
      <c r="AG123" s="65"/>
      <c r="AH123" s="61"/>
      <c r="AI123" s="66"/>
      <c r="AK123" s="292"/>
      <c r="AL123" s="251"/>
      <c r="AM123" s="293"/>
    </row>
    <row r="124" spans="9:84" x14ac:dyDescent="0.35">
      <c r="R124" s="291" t="s">
        <v>289</v>
      </c>
      <c r="S124" s="291"/>
      <c r="T124" s="291"/>
      <c r="U124" s="291"/>
      <c r="V124" s="21">
        <v>6</v>
      </c>
      <c r="W124" s="18">
        <v>6</v>
      </c>
      <c r="X124" s="22">
        <v>14</v>
      </c>
      <c r="Y124" s="291" t="s">
        <v>421</v>
      </c>
      <c r="Z124" s="291"/>
      <c r="AA124" s="186"/>
      <c r="AB124" s="187" t="s">
        <v>340</v>
      </c>
      <c r="AC124" s="186">
        <f>AC106+1</f>
        <v>1141</v>
      </c>
      <c r="AD124" s="186" t="s">
        <v>338</v>
      </c>
      <c r="AE124" s="186" t="s">
        <v>21</v>
      </c>
      <c r="AF124" s="6"/>
      <c r="AG124" s="65"/>
      <c r="AH124" s="61"/>
      <c r="AI124" s="66"/>
      <c r="AK124" s="292"/>
      <c r="AL124" s="251"/>
      <c r="AM124" s="293"/>
    </row>
    <row r="125" spans="9:84" x14ac:dyDescent="0.35">
      <c r="R125" s="291" t="s">
        <v>289</v>
      </c>
      <c r="S125" s="291"/>
      <c r="T125" s="291"/>
      <c r="U125" s="291"/>
      <c r="V125" s="21">
        <v>7</v>
      </c>
      <c r="W125" s="18">
        <v>7</v>
      </c>
      <c r="X125" s="22">
        <v>15</v>
      </c>
      <c r="Y125" s="291" t="s">
        <v>422</v>
      </c>
      <c r="Z125" s="291"/>
      <c r="AA125" s="186"/>
      <c r="AB125" s="187" t="s">
        <v>340</v>
      </c>
      <c r="AC125" s="186">
        <f>AC106+1</f>
        <v>1141</v>
      </c>
      <c r="AD125" s="186" t="s">
        <v>339</v>
      </c>
      <c r="AE125" s="186" t="s">
        <v>21</v>
      </c>
      <c r="AF125" s="6"/>
      <c r="AG125" s="69"/>
      <c r="AH125" s="70"/>
      <c r="AI125" s="71"/>
      <c r="AK125" s="294"/>
      <c r="AL125" s="295"/>
      <c r="AM125" s="296"/>
    </row>
    <row r="126" spans="9:84" x14ac:dyDescent="0.35"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  <c r="AA126" s="9"/>
      <c r="AB126" s="9"/>
      <c r="AC126" s="10"/>
      <c r="AD126" s="10"/>
      <c r="AE126" s="10"/>
      <c r="AF126" s="10"/>
      <c r="AG126" s="10"/>
      <c r="AH126" s="11"/>
      <c r="AI126" s="11"/>
      <c r="AJ126" s="9"/>
      <c r="AK126" s="9"/>
      <c r="AL126" s="11"/>
      <c r="AM126" s="11"/>
      <c r="AN126" s="9"/>
    </row>
    <row r="127" spans="9:84" x14ac:dyDescent="0.35"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  <c r="AA127" s="9"/>
      <c r="AB127" s="9"/>
      <c r="AC127" s="9"/>
      <c r="AD127" s="9"/>
      <c r="AE127" s="9"/>
      <c r="AF127" s="9"/>
      <c r="AG127" s="9"/>
      <c r="AH127" s="9"/>
      <c r="AI127" s="9"/>
      <c r="AJ127" s="9"/>
      <c r="AK127" s="9"/>
      <c r="AL127" s="9"/>
      <c r="AM127" s="9"/>
      <c r="AN127" s="9"/>
    </row>
    <row r="128" spans="9:84" x14ac:dyDescent="0.35">
      <c r="R128" s="247" t="s">
        <v>122</v>
      </c>
      <c r="S128" s="247"/>
      <c r="T128" s="247"/>
      <c r="U128" s="247"/>
      <c r="V128" s="21">
        <v>0</v>
      </c>
      <c r="W128" s="18">
        <v>24</v>
      </c>
      <c r="X128" s="22">
        <v>16</v>
      </c>
      <c r="Y128" s="247" t="s">
        <v>423</v>
      </c>
      <c r="Z128" s="247"/>
      <c r="AA128" s="31"/>
      <c r="AB128" s="184" t="s">
        <v>340</v>
      </c>
      <c r="AC128" s="31">
        <f>AC106+2</f>
        <v>1142</v>
      </c>
      <c r="AD128" s="31" t="s">
        <v>332</v>
      </c>
      <c r="AE128" s="31" t="s">
        <v>21</v>
      </c>
      <c r="AG128" s="72"/>
      <c r="AH128" s="265" t="s">
        <v>353</v>
      </c>
      <c r="AI128" s="64"/>
      <c r="AK128" s="178"/>
      <c r="AL128" s="241" t="s">
        <v>351</v>
      </c>
      <c r="AM128" s="179"/>
    </row>
    <row r="129" spans="12:39" x14ac:dyDescent="0.35">
      <c r="R129" s="247" t="s">
        <v>122</v>
      </c>
      <c r="S129" s="247"/>
      <c r="T129" s="247"/>
      <c r="U129" s="247"/>
      <c r="V129" s="21">
        <v>1</v>
      </c>
      <c r="W129" s="18">
        <v>25</v>
      </c>
      <c r="X129" s="22">
        <v>17</v>
      </c>
      <c r="Y129" s="247" t="s">
        <v>424</v>
      </c>
      <c r="Z129" s="247"/>
      <c r="AA129" s="31"/>
      <c r="AB129" s="184" t="s">
        <v>331</v>
      </c>
      <c r="AC129" s="31">
        <f>AC106+2</f>
        <v>1142</v>
      </c>
      <c r="AD129" s="31" t="s">
        <v>333</v>
      </c>
      <c r="AE129" s="31" t="s">
        <v>21</v>
      </c>
      <c r="AG129" s="73"/>
      <c r="AH129" s="266"/>
      <c r="AI129" s="66"/>
      <c r="AK129" s="182"/>
      <c r="AL129" s="242"/>
      <c r="AM129" s="183"/>
    </row>
    <row r="130" spans="12:39" x14ac:dyDescent="0.35">
      <c r="R130" s="247" t="s">
        <v>122</v>
      </c>
      <c r="S130" s="247"/>
      <c r="T130" s="247"/>
      <c r="U130" s="247"/>
      <c r="V130" s="21">
        <v>2</v>
      </c>
      <c r="W130" s="18">
        <v>26</v>
      </c>
      <c r="X130" s="22">
        <v>18</v>
      </c>
      <c r="Y130" s="247" t="s">
        <v>425</v>
      </c>
      <c r="Z130" s="247"/>
      <c r="AA130" s="31"/>
      <c r="AB130" s="184" t="s">
        <v>331</v>
      </c>
      <c r="AC130" s="31">
        <f>AC106+2</f>
        <v>1142</v>
      </c>
      <c r="AD130" s="31" t="s">
        <v>334</v>
      </c>
      <c r="AE130" s="31" t="s">
        <v>21</v>
      </c>
      <c r="AG130" s="73"/>
      <c r="AH130" s="266"/>
      <c r="AI130" s="66"/>
      <c r="AK130" s="182"/>
      <c r="AL130" s="242"/>
      <c r="AM130" s="183"/>
    </row>
    <row r="131" spans="12:39" x14ac:dyDescent="0.35">
      <c r="R131" s="247" t="s">
        <v>122</v>
      </c>
      <c r="S131" s="247"/>
      <c r="T131" s="247"/>
      <c r="U131" s="247"/>
      <c r="V131" s="21">
        <v>3</v>
      </c>
      <c r="W131" s="18">
        <v>27</v>
      </c>
      <c r="X131" s="22">
        <v>19</v>
      </c>
      <c r="Y131" s="247" t="s">
        <v>426</v>
      </c>
      <c r="Z131" s="247"/>
      <c r="AA131" s="31"/>
      <c r="AB131" s="184" t="s">
        <v>331</v>
      </c>
      <c r="AC131" s="31">
        <f>AC106+2</f>
        <v>1142</v>
      </c>
      <c r="AD131" s="31" t="s">
        <v>335</v>
      </c>
      <c r="AE131" s="31" t="s">
        <v>21</v>
      </c>
      <c r="AG131" s="73"/>
      <c r="AH131" s="266"/>
      <c r="AI131" s="66"/>
      <c r="AK131" s="182"/>
      <c r="AL131" s="242"/>
      <c r="AM131" s="183"/>
    </row>
    <row r="132" spans="12:39" x14ac:dyDescent="0.35">
      <c r="R132" s="247" t="s">
        <v>122</v>
      </c>
      <c r="S132" s="247"/>
      <c r="T132" s="247"/>
      <c r="U132" s="247"/>
      <c r="V132" s="21">
        <v>4</v>
      </c>
      <c r="W132" s="18">
        <v>28</v>
      </c>
      <c r="X132" s="22">
        <v>20</v>
      </c>
      <c r="Y132" s="247" t="s">
        <v>427</v>
      </c>
      <c r="Z132" s="247"/>
      <c r="AA132" s="31"/>
      <c r="AB132" s="184" t="s">
        <v>331</v>
      </c>
      <c r="AC132" s="31">
        <f>AC106+2</f>
        <v>1142</v>
      </c>
      <c r="AD132" s="31" t="s">
        <v>336</v>
      </c>
      <c r="AE132" s="31" t="s">
        <v>21</v>
      </c>
      <c r="AG132" s="67" t="s">
        <v>354</v>
      </c>
      <c r="AH132" s="62">
        <f>AC128</f>
        <v>1142</v>
      </c>
      <c r="AI132" s="68" t="s">
        <v>344</v>
      </c>
      <c r="AK132" s="182"/>
      <c r="AL132" s="242"/>
      <c r="AM132" s="183"/>
    </row>
    <row r="133" spans="12:39" x14ac:dyDescent="0.35">
      <c r="R133" s="247" t="s">
        <v>122</v>
      </c>
      <c r="S133" s="247"/>
      <c r="T133" s="247"/>
      <c r="U133" s="247"/>
      <c r="V133" s="21">
        <v>5</v>
      </c>
      <c r="W133" s="18">
        <v>29</v>
      </c>
      <c r="X133" s="22">
        <v>21</v>
      </c>
      <c r="Y133" s="247" t="s">
        <v>428</v>
      </c>
      <c r="Z133" s="247"/>
      <c r="AA133" s="31"/>
      <c r="AB133" s="184" t="s">
        <v>331</v>
      </c>
      <c r="AC133" s="31">
        <f>AC106+2</f>
        <v>1142</v>
      </c>
      <c r="AD133" s="31" t="s">
        <v>337</v>
      </c>
      <c r="AE133" s="31" t="s">
        <v>21</v>
      </c>
      <c r="AG133" s="73"/>
      <c r="AH133" s="61"/>
      <c r="AI133" s="66"/>
      <c r="AK133" s="182"/>
      <c r="AL133" s="242"/>
      <c r="AM133" s="183"/>
    </row>
    <row r="134" spans="12:39" x14ac:dyDescent="0.35">
      <c r="L134" s="233"/>
      <c r="M134" s="233"/>
      <c r="R134" s="247" t="s">
        <v>122</v>
      </c>
      <c r="S134" s="247"/>
      <c r="T134" s="247"/>
      <c r="U134" s="247"/>
      <c r="V134" s="21">
        <v>6</v>
      </c>
      <c r="W134" s="18">
        <v>30</v>
      </c>
      <c r="X134" s="22">
        <v>22</v>
      </c>
      <c r="Y134" s="247" t="s">
        <v>429</v>
      </c>
      <c r="Z134" s="247"/>
      <c r="AA134" s="31"/>
      <c r="AB134" s="184" t="s">
        <v>331</v>
      </c>
      <c r="AC134" s="31">
        <f>AC106+2</f>
        <v>1142</v>
      </c>
      <c r="AD134" s="31" t="s">
        <v>338</v>
      </c>
      <c r="AE134" s="31" t="s">
        <v>21</v>
      </c>
      <c r="AG134" s="73"/>
      <c r="AH134" s="61"/>
      <c r="AI134" s="66"/>
      <c r="AK134" s="182"/>
      <c r="AL134" s="242"/>
      <c r="AM134" s="183"/>
    </row>
    <row r="135" spans="12:39" x14ac:dyDescent="0.35">
      <c r="R135" s="247" t="s">
        <v>122</v>
      </c>
      <c r="S135" s="247"/>
      <c r="T135" s="247"/>
      <c r="U135" s="247"/>
      <c r="V135" s="21">
        <v>7</v>
      </c>
      <c r="W135" s="18">
        <v>31</v>
      </c>
      <c r="X135" s="22">
        <v>23</v>
      </c>
      <c r="Y135" s="247" t="s">
        <v>430</v>
      </c>
      <c r="Z135" s="247"/>
      <c r="AA135" s="31"/>
      <c r="AB135" s="184" t="s">
        <v>331</v>
      </c>
      <c r="AC135" s="31">
        <f>AC106+2</f>
        <v>1142</v>
      </c>
      <c r="AD135" s="31" t="s">
        <v>339</v>
      </c>
      <c r="AE135" s="31" t="s">
        <v>21</v>
      </c>
      <c r="AG135" s="74"/>
      <c r="AH135" s="70"/>
      <c r="AI135" s="71"/>
      <c r="AK135" s="182"/>
      <c r="AL135" s="242"/>
      <c r="AM135" s="183"/>
    </row>
    <row r="136" spans="12:39" x14ac:dyDescent="0.35">
      <c r="AK136" s="54" t="s">
        <v>343</v>
      </c>
      <c r="AL136" s="49">
        <f>AC128</f>
        <v>1142</v>
      </c>
      <c r="AM136" s="185" t="s">
        <v>344</v>
      </c>
    </row>
    <row r="137" spans="12:39" x14ac:dyDescent="0.35">
      <c r="R137" s="246" t="s">
        <v>289</v>
      </c>
      <c r="S137" s="246"/>
      <c r="T137" s="246"/>
      <c r="U137" s="246"/>
      <c r="V137" s="21">
        <v>0</v>
      </c>
      <c r="W137" s="18">
        <v>16</v>
      </c>
      <c r="X137" s="22">
        <v>24</v>
      </c>
      <c r="Y137" s="246" t="s">
        <v>431</v>
      </c>
      <c r="Z137" s="246"/>
      <c r="AA137" s="18"/>
      <c r="AB137" s="120" t="s">
        <v>340</v>
      </c>
      <c r="AC137" s="18">
        <f>AC106+3</f>
        <v>1143</v>
      </c>
      <c r="AD137" s="18" t="s">
        <v>332</v>
      </c>
      <c r="AE137" s="18" t="s">
        <v>21</v>
      </c>
      <c r="AG137" s="72"/>
      <c r="AH137" s="265" t="s">
        <v>353</v>
      </c>
      <c r="AI137" s="64"/>
      <c r="AK137" s="292"/>
      <c r="AL137" s="251"/>
      <c r="AM137" s="293"/>
    </row>
    <row r="138" spans="12:39" x14ac:dyDescent="0.35">
      <c r="R138" s="246" t="s">
        <v>289</v>
      </c>
      <c r="S138" s="246"/>
      <c r="T138" s="246"/>
      <c r="U138" s="246"/>
      <c r="V138" s="21">
        <v>1</v>
      </c>
      <c r="W138" s="18">
        <v>17</v>
      </c>
      <c r="X138" s="22">
        <v>25</v>
      </c>
      <c r="Y138" s="246" t="s">
        <v>432</v>
      </c>
      <c r="Z138" s="246"/>
      <c r="AA138" s="18"/>
      <c r="AB138" s="120" t="s">
        <v>340</v>
      </c>
      <c r="AC138" s="18">
        <f>AC106+3</f>
        <v>1143</v>
      </c>
      <c r="AD138" s="18" t="s">
        <v>333</v>
      </c>
      <c r="AE138" s="18" t="s">
        <v>21</v>
      </c>
      <c r="AG138" s="73"/>
      <c r="AH138" s="266"/>
      <c r="AI138" s="66"/>
      <c r="AK138" s="292"/>
      <c r="AL138" s="251"/>
      <c r="AM138" s="293"/>
    </row>
    <row r="139" spans="12:39" x14ac:dyDescent="0.35">
      <c r="R139" s="246" t="s">
        <v>289</v>
      </c>
      <c r="S139" s="246"/>
      <c r="T139" s="246"/>
      <c r="U139" s="246"/>
      <c r="V139" s="21">
        <v>2</v>
      </c>
      <c r="W139" s="18">
        <v>18</v>
      </c>
      <c r="X139" s="22">
        <v>26</v>
      </c>
      <c r="Y139" s="246" t="s">
        <v>433</v>
      </c>
      <c r="Z139" s="246"/>
      <c r="AA139" s="18"/>
      <c r="AB139" s="120" t="s">
        <v>340</v>
      </c>
      <c r="AC139" s="18">
        <f>AC106+3</f>
        <v>1143</v>
      </c>
      <c r="AD139" s="18" t="s">
        <v>334</v>
      </c>
      <c r="AE139" s="18" t="s">
        <v>21</v>
      </c>
      <c r="AG139" s="73"/>
      <c r="AH139" s="266"/>
      <c r="AI139" s="66"/>
      <c r="AK139" s="292"/>
      <c r="AL139" s="251"/>
      <c r="AM139" s="293"/>
    </row>
    <row r="140" spans="12:39" x14ac:dyDescent="0.35">
      <c r="R140" s="246" t="s">
        <v>289</v>
      </c>
      <c r="S140" s="246"/>
      <c r="T140" s="246"/>
      <c r="U140" s="246"/>
      <c r="V140" s="21">
        <v>3</v>
      </c>
      <c r="W140" s="18">
        <v>19</v>
      </c>
      <c r="X140" s="22">
        <v>27</v>
      </c>
      <c r="Y140" s="246" t="s">
        <v>434</v>
      </c>
      <c r="Z140" s="246"/>
      <c r="AA140" s="18"/>
      <c r="AB140" s="120" t="s">
        <v>340</v>
      </c>
      <c r="AC140" s="18">
        <f>AC106+3</f>
        <v>1143</v>
      </c>
      <c r="AD140" s="18" t="s">
        <v>335</v>
      </c>
      <c r="AE140" s="18" t="s">
        <v>21</v>
      </c>
      <c r="AG140" s="73"/>
      <c r="AH140" s="266"/>
      <c r="AI140" s="66"/>
      <c r="AK140" s="292"/>
      <c r="AL140" s="251"/>
      <c r="AM140" s="293"/>
    </row>
    <row r="141" spans="12:39" x14ac:dyDescent="0.35">
      <c r="R141" s="246" t="s">
        <v>289</v>
      </c>
      <c r="S141" s="246"/>
      <c r="T141" s="246"/>
      <c r="U141" s="246"/>
      <c r="V141" s="21">
        <v>4</v>
      </c>
      <c r="W141" s="18">
        <v>20</v>
      </c>
      <c r="X141" s="22">
        <v>28</v>
      </c>
      <c r="Y141" s="246" t="s">
        <v>435</v>
      </c>
      <c r="Z141" s="246"/>
      <c r="AA141" s="18"/>
      <c r="AB141" s="120" t="s">
        <v>340</v>
      </c>
      <c r="AC141" s="18">
        <f>AC106+3</f>
        <v>1143</v>
      </c>
      <c r="AD141" s="18" t="s">
        <v>336</v>
      </c>
      <c r="AE141" s="18" t="s">
        <v>21</v>
      </c>
      <c r="AG141" s="67" t="s">
        <v>354</v>
      </c>
      <c r="AH141" s="62">
        <f>AC137</f>
        <v>1143</v>
      </c>
      <c r="AI141" s="68" t="s">
        <v>344</v>
      </c>
      <c r="AK141" s="292"/>
      <c r="AL141" s="251"/>
      <c r="AM141" s="293"/>
    </row>
    <row r="142" spans="12:39" x14ac:dyDescent="0.35">
      <c r="R142" s="246" t="s">
        <v>289</v>
      </c>
      <c r="S142" s="246"/>
      <c r="T142" s="246"/>
      <c r="U142" s="246"/>
      <c r="V142" s="21">
        <v>5</v>
      </c>
      <c r="W142" s="18">
        <v>21</v>
      </c>
      <c r="X142" s="22">
        <v>29</v>
      </c>
      <c r="Y142" s="246" t="s">
        <v>436</v>
      </c>
      <c r="Z142" s="246"/>
      <c r="AA142" s="18"/>
      <c r="AB142" s="120" t="s">
        <v>340</v>
      </c>
      <c r="AC142" s="18">
        <f>AC106+3</f>
        <v>1143</v>
      </c>
      <c r="AD142" s="18" t="s">
        <v>337</v>
      </c>
      <c r="AE142" s="18" t="s">
        <v>21</v>
      </c>
      <c r="AG142" s="73"/>
      <c r="AH142" s="61"/>
      <c r="AI142" s="66"/>
      <c r="AK142" s="292"/>
      <c r="AL142" s="251"/>
      <c r="AM142" s="293"/>
    </row>
    <row r="143" spans="12:39" x14ac:dyDescent="0.35">
      <c r="R143" s="246" t="s">
        <v>289</v>
      </c>
      <c r="S143" s="246"/>
      <c r="T143" s="246"/>
      <c r="U143" s="246"/>
      <c r="V143" s="21">
        <v>6</v>
      </c>
      <c r="W143" s="18">
        <v>22</v>
      </c>
      <c r="X143" s="22">
        <v>30</v>
      </c>
      <c r="Y143" s="246" t="s">
        <v>437</v>
      </c>
      <c r="Z143" s="246"/>
      <c r="AA143" s="18"/>
      <c r="AB143" s="120" t="s">
        <v>340</v>
      </c>
      <c r="AC143" s="18">
        <f>AC106+3</f>
        <v>1143</v>
      </c>
      <c r="AD143" s="18" t="s">
        <v>338</v>
      </c>
      <c r="AE143" s="18" t="s">
        <v>21</v>
      </c>
      <c r="AG143" s="73"/>
      <c r="AH143" s="61"/>
      <c r="AI143" s="66"/>
      <c r="AK143" s="292"/>
      <c r="AL143" s="251"/>
      <c r="AM143" s="293"/>
    </row>
    <row r="144" spans="12:39" x14ac:dyDescent="0.35">
      <c r="R144" s="246" t="s">
        <v>289</v>
      </c>
      <c r="S144" s="246"/>
      <c r="T144" s="246"/>
      <c r="U144" s="246"/>
      <c r="V144" s="21">
        <v>7</v>
      </c>
      <c r="W144" s="18">
        <v>23</v>
      </c>
      <c r="X144" s="22">
        <v>31</v>
      </c>
      <c r="Y144" s="246" t="s">
        <v>438</v>
      </c>
      <c r="Z144" s="246"/>
      <c r="AA144" s="18"/>
      <c r="AB144" s="120" t="s">
        <v>340</v>
      </c>
      <c r="AC144" s="18">
        <f>AC106+3</f>
        <v>1143</v>
      </c>
      <c r="AD144" s="18" t="s">
        <v>339</v>
      </c>
      <c r="AE144" s="18" t="s">
        <v>21</v>
      </c>
      <c r="AG144" s="74"/>
      <c r="AH144" s="70"/>
      <c r="AI144" s="71"/>
      <c r="AK144" s="294"/>
      <c r="AL144" s="295"/>
      <c r="AM144" s="296"/>
    </row>
    <row r="145" spans="9:40" x14ac:dyDescent="0.35"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  <c r="AA145" s="9"/>
      <c r="AB145" s="9"/>
      <c r="AC145" s="9"/>
      <c r="AD145" s="9"/>
      <c r="AE145" s="9"/>
      <c r="AF145" s="9"/>
      <c r="AG145" s="9"/>
      <c r="AH145" s="9"/>
      <c r="AI145" s="9"/>
      <c r="AJ145" s="9"/>
      <c r="AK145" s="9"/>
      <c r="AL145" s="9"/>
      <c r="AM145" s="9"/>
      <c r="AN145" s="9"/>
    </row>
    <row r="146" spans="9:40" x14ac:dyDescent="0.35"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  <c r="AA146" s="9"/>
      <c r="AB146" s="9"/>
      <c r="AC146" s="9"/>
      <c r="AD146" s="9"/>
      <c r="AE146" s="9"/>
      <c r="AF146" s="9"/>
      <c r="AG146" s="9"/>
      <c r="AH146" s="9"/>
      <c r="AI146" s="9"/>
      <c r="AJ146" s="9"/>
      <c r="AK146" s="9"/>
      <c r="AL146" s="9"/>
      <c r="AM146" s="9"/>
      <c r="AN146" s="9"/>
    </row>
    <row r="147" spans="9:40" x14ac:dyDescent="0.35">
      <c r="R147" s="233" t="s">
        <v>289</v>
      </c>
      <c r="S147" s="233"/>
      <c r="T147" s="233"/>
      <c r="U147" s="233"/>
      <c r="V147" s="21">
        <v>0</v>
      </c>
      <c r="W147" s="18">
        <v>40</v>
      </c>
      <c r="X147" s="22">
        <v>32</v>
      </c>
      <c r="Y147" s="233" t="s">
        <v>439</v>
      </c>
      <c r="Z147" s="233"/>
      <c r="AA147" s="6"/>
      <c r="AB147" t="s">
        <v>340</v>
      </c>
      <c r="AC147" s="6">
        <f>AC106+4</f>
        <v>1144</v>
      </c>
      <c r="AD147" s="6" t="s">
        <v>332</v>
      </c>
      <c r="AE147" s="6" t="s">
        <v>21</v>
      </c>
      <c r="AG147" s="72"/>
      <c r="AH147" s="265" t="s">
        <v>353</v>
      </c>
      <c r="AI147" s="64"/>
      <c r="AK147" s="178"/>
      <c r="AL147" s="241" t="s">
        <v>350</v>
      </c>
      <c r="AM147" s="179"/>
    </row>
    <row r="148" spans="9:40" x14ac:dyDescent="0.35">
      <c r="R148" s="233" t="s">
        <v>289</v>
      </c>
      <c r="S148" s="233"/>
      <c r="T148" s="233"/>
      <c r="U148" s="233"/>
      <c r="V148" s="21">
        <v>1</v>
      </c>
      <c r="W148" s="18">
        <v>41</v>
      </c>
      <c r="X148" s="22">
        <v>33</v>
      </c>
      <c r="Y148" s="233" t="s">
        <v>440</v>
      </c>
      <c r="Z148" s="233"/>
      <c r="AA148" s="6"/>
      <c r="AB148" t="s">
        <v>340</v>
      </c>
      <c r="AC148" s="6">
        <f>AC106+4</f>
        <v>1144</v>
      </c>
      <c r="AD148" s="6" t="s">
        <v>333</v>
      </c>
      <c r="AE148" s="6" t="s">
        <v>21</v>
      </c>
      <c r="AG148" s="73"/>
      <c r="AH148" s="266"/>
      <c r="AI148" s="66"/>
      <c r="AK148" s="182"/>
      <c r="AL148" s="242"/>
      <c r="AM148" s="183"/>
    </row>
    <row r="149" spans="9:40" x14ac:dyDescent="0.35">
      <c r="R149" s="233" t="s">
        <v>289</v>
      </c>
      <c r="S149" s="233"/>
      <c r="T149" s="233"/>
      <c r="U149" s="233"/>
      <c r="V149" s="21">
        <v>2</v>
      </c>
      <c r="W149" s="18">
        <v>42</v>
      </c>
      <c r="X149" s="22">
        <v>34</v>
      </c>
      <c r="Y149" s="233" t="s">
        <v>441</v>
      </c>
      <c r="Z149" s="233"/>
      <c r="AA149" s="6"/>
      <c r="AB149" t="s">
        <v>340</v>
      </c>
      <c r="AC149" s="6">
        <f>AC106+4</f>
        <v>1144</v>
      </c>
      <c r="AD149" s="6" t="s">
        <v>334</v>
      </c>
      <c r="AE149" s="6" t="s">
        <v>21</v>
      </c>
      <c r="AG149" s="73"/>
      <c r="AH149" s="266"/>
      <c r="AI149" s="66"/>
      <c r="AK149" s="182"/>
      <c r="AL149" s="242"/>
      <c r="AM149" s="183"/>
    </row>
    <row r="150" spans="9:40" x14ac:dyDescent="0.35">
      <c r="R150" s="233" t="s">
        <v>289</v>
      </c>
      <c r="S150" s="233"/>
      <c r="T150" s="233"/>
      <c r="U150" s="233"/>
      <c r="V150" s="21">
        <v>3</v>
      </c>
      <c r="W150" s="18">
        <v>43</v>
      </c>
      <c r="X150" s="22">
        <v>35</v>
      </c>
      <c r="Y150" s="233" t="s">
        <v>442</v>
      </c>
      <c r="Z150" s="233"/>
      <c r="AA150" s="6"/>
      <c r="AB150" t="s">
        <v>340</v>
      </c>
      <c r="AC150" s="6">
        <f>AC106+4</f>
        <v>1144</v>
      </c>
      <c r="AD150" s="6" t="s">
        <v>335</v>
      </c>
      <c r="AE150" s="6" t="s">
        <v>21</v>
      </c>
      <c r="AG150" s="73"/>
      <c r="AH150" s="266"/>
      <c r="AI150" s="66"/>
      <c r="AK150" s="182"/>
      <c r="AL150" s="242"/>
      <c r="AM150" s="183"/>
    </row>
    <row r="151" spans="9:40" x14ac:dyDescent="0.35">
      <c r="R151" s="233" t="s">
        <v>289</v>
      </c>
      <c r="S151" s="233"/>
      <c r="T151" s="233"/>
      <c r="U151" s="233"/>
      <c r="V151" s="21">
        <v>4</v>
      </c>
      <c r="W151" s="18">
        <v>44</v>
      </c>
      <c r="X151" s="22">
        <v>36</v>
      </c>
      <c r="Y151" s="233" t="s">
        <v>443</v>
      </c>
      <c r="Z151" s="233"/>
      <c r="AA151" s="6"/>
      <c r="AB151" t="s">
        <v>340</v>
      </c>
      <c r="AC151" s="6">
        <f>AC106+4</f>
        <v>1144</v>
      </c>
      <c r="AD151" s="6" t="s">
        <v>336</v>
      </c>
      <c r="AE151" s="6" t="s">
        <v>21</v>
      </c>
      <c r="AG151" s="67" t="s">
        <v>354</v>
      </c>
      <c r="AH151" s="62">
        <f>AC147</f>
        <v>1144</v>
      </c>
      <c r="AI151" s="68" t="s">
        <v>344</v>
      </c>
      <c r="AK151" s="182"/>
      <c r="AL151" s="242"/>
      <c r="AM151" s="183"/>
    </row>
    <row r="152" spans="9:40" x14ac:dyDescent="0.35">
      <c r="R152" s="233" t="s">
        <v>289</v>
      </c>
      <c r="S152" s="233"/>
      <c r="T152" s="233"/>
      <c r="U152" s="233"/>
      <c r="V152" s="21">
        <v>5</v>
      </c>
      <c r="W152" s="18">
        <v>45</v>
      </c>
      <c r="X152" s="22">
        <v>37</v>
      </c>
      <c r="Y152" s="233" t="s">
        <v>444</v>
      </c>
      <c r="Z152" s="233"/>
      <c r="AA152" s="6"/>
      <c r="AB152" t="s">
        <v>340</v>
      </c>
      <c r="AC152" s="6">
        <f>AC106+4</f>
        <v>1144</v>
      </c>
      <c r="AD152" s="6" t="s">
        <v>337</v>
      </c>
      <c r="AE152" s="6" t="s">
        <v>21</v>
      </c>
      <c r="AG152" s="73"/>
      <c r="AH152" s="61"/>
      <c r="AI152" s="66"/>
      <c r="AK152" s="182"/>
      <c r="AL152" s="242"/>
      <c r="AM152" s="183"/>
    </row>
    <row r="153" spans="9:40" x14ac:dyDescent="0.35">
      <c r="R153" s="233" t="s">
        <v>289</v>
      </c>
      <c r="S153" s="233"/>
      <c r="T153" s="233"/>
      <c r="U153" s="233"/>
      <c r="V153" s="21">
        <v>6</v>
      </c>
      <c r="W153" s="18">
        <v>46</v>
      </c>
      <c r="X153" s="22">
        <v>38</v>
      </c>
      <c r="Y153" s="233" t="s">
        <v>445</v>
      </c>
      <c r="Z153" s="233"/>
      <c r="AA153" s="6"/>
      <c r="AB153" t="s">
        <v>340</v>
      </c>
      <c r="AC153" s="6">
        <f>AC106+4</f>
        <v>1144</v>
      </c>
      <c r="AD153" s="6" t="s">
        <v>338</v>
      </c>
      <c r="AE153" s="6" t="s">
        <v>21</v>
      </c>
      <c r="AG153" s="73"/>
      <c r="AH153" s="61"/>
      <c r="AI153" s="66"/>
      <c r="AK153" s="182"/>
      <c r="AL153" s="242"/>
      <c r="AM153" s="183"/>
    </row>
    <row r="154" spans="9:40" x14ac:dyDescent="0.35">
      <c r="R154" s="233" t="s">
        <v>289</v>
      </c>
      <c r="S154" s="233"/>
      <c r="T154" s="233"/>
      <c r="U154" s="233"/>
      <c r="V154" s="21">
        <v>7</v>
      </c>
      <c r="W154" s="18">
        <v>47</v>
      </c>
      <c r="X154" s="22">
        <v>39</v>
      </c>
      <c r="Y154" s="233" t="s">
        <v>446</v>
      </c>
      <c r="Z154" s="233"/>
      <c r="AA154" s="6"/>
      <c r="AB154" t="s">
        <v>340</v>
      </c>
      <c r="AC154" s="6">
        <f>AC106+4</f>
        <v>1144</v>
      </c>
      <c r="AD154" s="6" t="s">
        <v>339</v>
      </c>
      <c r="AE154" s="6" t="s">
        <v>21</v>
      </c>
      <c r="AG154" s="74"/>
      <c r="AH154" s="70"/>
      <c r="AI154" s="71"/>
      <c r="AK154" s="182"/>
      <c r="AL154" s="242"/>
      <c r="AM154" s="183"/>
    </row>
    <row r="155" spans="9:40" x14ac:dyDescent="0.35">
      <c r="AK155" s="54" t="s">
        <v>343</v>
      </c>
      <c r="AL155" s="49">
        <f>AC147</f>
        <v>1144</v>
      </c>
      <c r="AM155" s="185" t="s">
        <v>344</v>
      </c>
    </row>
    <row r="156" spans="9:40" x14ac:dyDescent="0.35">
      <c r="R156" s="233" t="s">
        <v>289</v>
      </c>
      <c r="S156" s="233"/>
      <c r="T156" s="233"/>
      <c r="U156" s="233"/>
      <c r="V156" s="21">
        <v>0</v>
      </c>
      <c r="W156" s="18">
        <v>32</v>
      </c>
      <c r="X156" s="22">
        <v>40</v>
      </c>
      <c r="Y156" s="233" t="s">
        <v>447</v>
      </c>
      <c r="Z156" s="233"/>
      <c r="AA156" s="6"/>
      <c r="AB156" t="s">
        <v>340</v>
      </c>
      <c r="AC156" s="6">
        <f>AC106+5</f>
        <v>1145</v>
      </c>
      <c r="AD156" s="6" t="s">
        <v>332</v>
      </c>
      <c r="AE156" s="6" t="s">
        <v>21</v>
      </c>
      <c r="AG156" s="72"/>
      <c r="AH156" s="265" t="s">
        <v>353</v>
      </c>
      <c r="AI156" s="76"/>
      <c r="AK156" s="292"/>
      <c r="AL156" s="251"/>
      <c r="AM156" s="293"/>
    </row>
    <row r="157" spans="9:40" x14ac:dyDescent="0.35">
      <c r="R157" s="233" t="s">
        <v>289</v>
      </c>
      <c r="S157" s="233"/>
      <c r="T157" s="233"/>
      <c r="U157" s="233"/>
      <c r="V157" s="21">
        <v>1</v>
      </c>
      <c r="W157" s="18">
        <v>33</v>
      </c>
      <c r="X157" s="22">
        <v>41</v>
      </c>
      <c r="Y157" s="233" t="s">
        <v>448</v>
      </c>
      <c r="Z157" s="233"/>
      <c r="AA157" s="6"/>
      <c r="AB157" t="s">
        <v>340</v>
      </c>
      <c r="AC157" s="6">
        <f>AC106+5</f>
        <v>1145</v>
      </c>
      <c r="AD157" s="6" t="s">
        <v>333</v>
      </c>
      <c r="AE157" s="6" t="s">
        <v>21</v>
      </c>
      <c r="AG157" s="73"/>
      <c r="AH157" s="266"/>
      <c r="AI157" s="66"/>
      <c r="AK157" s="292"/>
      <c r="AL157" s="251"/>
      <c r="AM157" s="293"/>
    </row>
    <row r="158" spans="9:40" x14ac:dyDescent="0.35">
      <c r="R158" s="233" t="s">
        <v>289</v>
      </c>
      <c r="S158" s="233"/>
      <c r="T158" s="233"/>
      <c r="U158" s="233"/>
      <c r="V158" s="21">
        <v>2</v>
      </c>
      <c r="W158" s="18">
        <v>34</v>
      </c>
      <c r="X158" s="22">
        <v>42</v>
      </c>
      <c r="Y158" s="233" t="s">
        <v>449</v>
      </c>
      <c r="Z158" s="233"/>
      <c r="AA158" s="6"/>
      <c r="AB158" t="s">
        <v>340</v>
      </c>
      <c r="AC158" s="6">
        <f>AC106+5</f>
        <v>1145</v>
      </c>
      <c r="AD158" s="6" t="s">
        <v>334</v>
      </c>
      <c r="AE158" s="6" t="s">
        <v>21</v>
      </c>
      <c r="AG158" s="73"/>
      <c r="AH158" s="266"/>
      <c r="AI158" s="66"/>
      <c r="AK158" s="292"/>
      <c r="AL158" s="251"/>
      <c r="AM158" s="293"/>
    </row>
    <row r="159" spans="9:40" x14ac:dyDescent="0.35">
      <c r="R159" s="233" t="s">
        <v>289</v>
      </c>
      <c r="S159" s="233"/>
      <c r="T159" s="233"/>
      <c r="U159" s="233"/>
      <c r="V159" s="21">
        <v>3</v>
      </c>
      <c r="W159" s="18">
        <v>35</v>
      </c>
      <c r="X159" s="22">
        <v>43</v>
      </c>
      <c r="Y159" s="233" t="s">
        <v>450</v>
      </c>
      <c r="Z159" s="233"/>
      <c r="AA159" s="6"/>
      <c r="AB159" t="s">
        <v>340</v>
      </c>
      <c r="AC159" s="6">
        <f>AC106+5</f>
        <v>1145</v>
      </c>
      <c r="AD159" s="6" t="s">
        <v>335</v>
      </c>
      <c r="AE159" s="6" t="s">
        <v>21</v>
      </c>
      <c r="AG159" s="73"/>
      <c r="AH159" s="266"/>
      <c r="AI159" s="66"/>
      <c r="AK159" s="292"/>
      <c r="AL159" s="251"/>
      <c r="AM159" s="293"/>
    </row>
    <row r="160" spans="9:40" x14ac:dyDescent="0.35">
      <c r="R160" s="233" t="s">
        <v>289</v>
      </c>
      <c r="S160" s="233"/>
      <c r="T160" s="233"/>
      <c r="U160" s="233"/>
      <c r="V160" s="21">
        <v>4</v>
      </c>
      <c r="W160" s="18">
        <v>36</v>
      </c>
      <c r="X160" s="22">
        <v>44</v>
      </c>
      <c r="Y160" s="233" t="s">
        <v>451</v>
      </c>
      <c r="Z160" s="233"/>
      <c r="AA160" s="6"/>
      <c r="AB160" t="s">
        <v>340</v>
      </c>
      <c r="AC160" s="6">
        <f>AC106+5</f>
        <v>1145</v>
      </c>
      <c r="AD160" s="6" t="s">
        <v>336</v>
      </c>
      <c r="AE160" s="6" t="s">
        <v>21</v>
      </c>
      <c r="AG160" s="67" t="s">
        <v>354</v>
      </c>
      <c r="AH160" s="62">
        <f>AC156</f>
        <v>1145</v>
      </c>
      <c r="AI160" s="68" t="s">
        <v>344</v>
      </c>
      <c r="AK160" s="292"/>
      <c r="AL160" s="251"/>
      <c r="AM160" s="293"/>
    </row>
    <row r="161" spans="9:40" x14ac:dyDescent="0.35">
      <c r="R161" s="233" t="s">
        <v>289</v>
      </c>
      <c r="S161" s="233"/>
      <c r="T161" s="233"/>
      <c r="U161" s="233"/>
      <c r="V161" s="21">
        <v>5</v>
      </c>
      <c r="W161" s="18">
        <v>37</v>
      </c>
      <c r="X161" s="22">
        <v>45</v>
      </c>
      <c r="Y161" s="233" t="s">
        <v>452</v>
      </c>
      <c r="Z161" s="233"/>
      <c r="AA161" s="6"/>
      <c r="AB161" t="s">
        <v>340</v>
      </c>
      <c r="AC161" s="6">
        <f>AC106+5</f>
        <v>1145</v>
      </c>
      <c r="AD161" s="6" t="s">
        <v>337</v>
      </c>
      <c r="AE161" s="6" t="s">
        <v>21</v>
      </c>
      <c r="AG161" s="73"/>
      <c r="AH161" s="61"/>
      <c r="AI161" s="66"/>
      <c r="AK161" s="292"/>
      <c r="AL161" s="251"/>
      <c r="AM161" s="293"/>
    </row>
    <row r="162" spans="9:40" x14ac:dyDescent="0.35">
      <c r="R162" s="233" t="s">
        <v>289</v>
      </c>
      <c r="S162" s="233"/>
      <c r="T162" s="233"/>
      <c r="U162" s="233"/>
      <c r="V162" s="21">
        <v>6</v>
      </c>
      <c r="W162" s="18">
        <v>38</v>
      </c>
      <c r="X162" s="22">
        <v>46</v>
      </c>
      <c r="Y162" s="233" t="s">
        <v>453</v>
      </c>
      <c r="Z162" s="233"/>
      <c r="AA162" s="6"/>
      <c r="AB162" t="s">
        <v>340</v>
      </c>
      <c r="AC162" s="6">
        <f>AC106+5</f>
        <v>1145</v>
      </c>
      <c r="AD162" s="6" t="s">
        <v>338</v>
      </c>
      <c r="AE162" s="6" t="s">
        <v>21</v>
      </c>
      <c r="AG162" s="73"/>
      <c r="AH162" s="61"/>
      <c r="AI162" s="66"/>
      <c r="AK162" s="292"/>
      <c r="AL162" s="251"/>
      <c r="AM162" s="293"/>
    </row>
    <row r="163" spans="9:40" x14ac:dyDescent="0.35">
      <c r="R163" s="233" t="s">
        <v>289</v>
      </c>
      <c r="S163" s="233"/>
      <c r="T163" s="233"/>
      <c r="U163" s="233"/>
      <c r="V163" s="21">
        <v>7</v>
      </c>
      <c r="W163" s="18">
        <v>39</v>
      </c>
      <c r="X163" s="22">
        <v>47</v>
      </c>
      <c r="Y163" s="233" t="s">
        <v>454</v>
      </c>
      <c r="Z163" s="233"/>
      <c r="AA163" s="6"/>
      <c r="AB163" t="s">
        <v>340</v>
      </c>
      <c r="AC163" s="6">
        <f>AC106+5</f>
        <v>1145</v>
      </c>
      <c r="AD163" s="6" t="s">
        <v>339</v>
      </c>
      <c r="AE163" s="6" t="s">
        <v>21</v>
      </c>
      <c r="AG163" s="74"/>
      <c r="AH163" s="70"/>
      <c r="AI163" s="71"/>
      <c r="AK163" s="294"/>
      <c r="AL163" s="295"/>
      <c r="AM163" s="296"/>
    </row>
    <row r="164" spans="9:40" x14ac:dyDescent="0.35"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  <c r="AA164" s="9"/>
      <c r="AB164" s="9"/>
      <c r="AC164" s="9"/>
      <c r="AD164" s="9"/>
      <c r="AE164" s="9"/>
      <c r="AF164" s="9"/>
      <c r="AG164" s="9"/>
      <c r="AH164" s="9"/>
      <c r="AI164" s="9"/>
      <c r="AJ164" s="9"/>
      <c r="AK164" s="9"/>
      <c r="AL164" s="9"/>
      <c r="AM164" s="9"/>
      <c r="AN164" s="9"/>
    </row>
    <row r="165" spans="9:40" x14ac:dyDescent="0.35"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  <c r="AA165" s="9"/>
      <c r="AB165" s="9"/>
      <c r="AC165" s="9"/>
      <c r="AD165" s="9"/>
      <c r="AE165" s="9"/>
      <c r="AF165" s="9"/>
      <c r="AG165" s="9"/>
      <c r="AH165" s="9"/>
      <c r="AI165" s="9"/>
      <c r="AJ165" s="9"/>
      <c r="AK165" s="9"/>
      <c r="AL165" s="9"/>
      <c r="AM165" s="9"/>
      <c r="AN165" s="9"/>
    </row>
    <row r="166" spans="9:40" x14ac:dyDescent="0.35">
      <c r="R166" s="233" t="s">
        <v>289</v>
      </c>
      <c r="S166" s="233"/>
      <c r="T166" s="233"/>
      <c r="U166" s="233"/>
      <c r="V166" s="21">
        <v>0</v>
      </c>
      <c r="W166" s="18">
        <v>56</v>
      </c>
      <c r="X166" s="22">
        <v>48</v>
      </c>
      <c r="Y166" s="233" t="s">
        <v>455</v>
      </c>
      <c r="Z166" s="233"/>
      <c r="AA166" s="6"/>
      <c r="AB166" t="s">
        <v>340</v>
      </c>
      <c r="AC166" s="6">
        <f>AC106+6</f>
        <v>1146</v>
      </c>
      <c r="AD166" s="6" t="s">
        <v>332</v>
      </c>
      <c r="AE166" s="6" t="s">
        <v>21</v>
      </c>
      <c r="AG166" s="72"/>
      <c r="AH166" s="265" t="s">
        <v>353</v>
      </c>
      <c r="AI166" s="64"/>
      <c r="AK166" s="178"/>
      <c r="AL166" s="241" t="s">
        <v>349</v>
      </c>
      <c r="AM166" s="179"/>
    </row>
    <row r="167" spans="9:40" x14ac:dyDescent="0.35">
      <c r="R167" s="233" t="s">
        <v>289</v>
      </c>
      <c r="S167" s="233"/>
      <c r="T167" s="233"/>
      <c r="U167" s="233"/>
      <c r="V167" s="21">
        <v>1</v>
      </c>
      <c r="W167" s="18">
        <v>57</v>
      </c>
      <c r="X167" s="22">
        <v>49</v>
      </c>
      <c r="Y167" s="233" t="s">
        <v>456</v>
      </c>
      <c r="Z167" s="233"/>
      <c r="AA167" s="6"/>
      <c r="AB167" t="s">
        <v>340</v>
      </c>
      <c r="AC167" s="6">
        <f>AC106+6</f>
        <v>1146</v>
      </c>
      <c r="AD167" s="6" t="s">
        <v>333</v>
      </c>
      <c r="AE167" s="6" t="s">
        <v>21</v>
      </c>
      <c r="AG167" s="73"/>
      <c r="AH167" s="266"/>
      <c r="AI167" s="66"/>
      <c r="AK167" s="182"/>
      <c r="AL167" s="242"/>
      <c r="AM167" s="183"/>
    </row>
    <row r="168" spans="9:40" x14ac:dyDescent="0.35">
      <c r="R168" s="233" t="s">
        <v>289</v>
      </c>
      <c r="S168" s="233"/>
      <c r="T168" s="233"/>
      <c r="U168" s="233"/>
      <c r="V168" s="21">
        <v>2</v>
      </c>
      <c r="W168" s="18">
        <v>58</v>
      </c>
      <c r="X168" s="22">
        <v>50</v>
      </c>
      <c r="Y168" s="233" t="s">
        <v>457</v>
      </c>
      <c r="Z168" s="233"/>
      <c r="AA168" s="6"/>
      <c r="AB168" t="s">
        <v>340</v>
      </c>
      <c r="AC168" s="6">
        <f>AC106+6</f>
        <v>1146</v>
      </c>
      <c r="AD168" s="6" t="s">
        <v>334</v>
      </c>
      <c r="AE168" s="6" t="s">
        <v>21</v>
      </c>
      <c r="AG168" s="73"/>
      <c r="AH168" s="266"/>
      <c r="AI168" s="66"/>
      <c r="AK168" s="182"/>
      <c r="AL168" s="242"/>
      <c r="AM168" s="183"/>
    </row>
    <row r="169" spans="9:40" x14ac:dyDescent="0.35">
      <c r="R169" s="233" t="s">
        <v>289</v>
      </c>
      <c r="S169" s="233"/>
      <c r="T169" s="233"/>
      <c r="U169" s="233"/>
      <c r="V169" s="21">
        <v>3</v>
      </c>
      <c r="W169" s="18">
        <v>59</v>
      </c>
      <c r="X169" s="22">
        <v>51</v>
      </c>
      <c r="Y169" s="233" t="s">
        <v>458</v>
      </c>
      <c r="Z169" s="233"/>
      <c r="AA169" s="6"/>
      <c r="AB169" t="s">
        <v>340</v>
      </c>
      <c r="AC169" s="6">
        <f>AC106+6</f>
        <v>1146</v>
      </c>
      <c r="AD169" s="6" t="s">
        <v>335</v>
      </c>
      <c r="AE169" s="6" t="s">
        <v>21</v>
      </c>
      <c r="AG169" s="73"/>
      <c r="AH169" s="266"/>
      <c r="AI169" s="66"/>
      <c r="AK169" s="182"/>
      <c r="AL169" s="242"/>
      <c r="AM169" s="183"/>
    </row>
    <row r="170" spans="9:40" x14ac:dyDescent="0.35">
      <c r="R170" s="233" t="s">
        <v>289</v>
      </c>
      <c r="S170" s="233"/>
      <c r="T170" s="233"/>
      <c r="U170" s="233"/>
      <c r="V170" s="21">
        <v>4</v>
      </c>
      <c r="W170" s="18">
        <v>60</v>
      </c>
      <c r="X170" s="22">
        <v>52</v>
      </c>
      <c r="Y170" s="233" t="s">
        <v>459</v>
      </c>
      <c r="Z170" s="233"/>
      <c r="AA170" s="6"/>
      <c r="AB170" t="s">
        <v>340</v>
      </c>
      <c r="AC170" s="6">
        <f>AC106+6</f>
        <v>1146</v>
      </c>
      <c r="AD170" s="6" t="s">
        <v>336</v>
      </c>
      <c r="AE170" s="6" t="s">
        <v>21</v>
      </c>
      <c r="AG170" s="67" t="s">
        <v>354</v>
      </c>
      <c r="AH170" s="62">
        <f>AC166</f>
        <v>1146</v>
      </c>
      <c r="AI170" s="68" t="s">
        <v>344</v>
      </c>
      <c r="AK170" s="182"/>
      <c r="AL170" s="242"/>
      <c r="AM170" s="183"/>
    </row>
    <row r="171" spans="9:40" x14ac:dyDescent="0.35">
      <c r="R171" s="233" t="s">
        <v>289</v>
      </c>
      <c r="S171" s="233"/>
      <c r="T171" s="233"/>
      <c r="U171" s="233"/>
      <c r="V171" s="21">
        <v>5</v>
      </c>
      <c r="W171" s="18">
        <v>61</v>
      </c>
      <c r="X171" s="22">
        <v>53</v>
      </c>
      <c r="Y171" s="233" t="s">
        <v>460</v>
      </c>
      <c r="Z171" s="233"/>
      <c r="AA171" s="6"/>
      <c r="AB171" t="s">
        <v>340</v>
      </c>
      <c r="AC171" s="6">
        <f>AC106+6</f>
        <v>1146</v>
      </c>
      <c r="AD171" s="6" t="s">
        <v>337</v>
      </c>
      <c r="AE171" s="6" t="s">
        <v>21</v>
      </c>
      <c r="AG171" s="73"/>
      <c r="AH171" s="61"/>
      <c r="AI171" s="66"/>
      <c r="AK171" s="182"/>
      <c r="AL171" s="242"/>
      <c r="AM171" s="183"/>
    </row>
    <row r="172" spans="9:40" x14ac:dyDescent="0.35">
      <c r="R172" s="233" t="s">
        <v>289</v>
      </c>
      <c r="S172" s="233"/>
      <c r="T172" s="233"/>
      <c r="U172" s="233"/>
      <c r="V172" s="21">
        <v>6</v>
      </c>
      <c r="W172" s="18">
        <v>62</v>
      </c>
      <c r="X172" s="22">
        <v>54</v>
      </c>
      <c r="Y172" s="233" t="s">
        <v>461</v>
      </c>
      <c r="Z172" s="233"/>
      <c r="AA172" s="6"/>
      <c r="AB172" t="s">
        <v>340</v>
      </c>
      <c r="AC172" s="6">
        <f>AC106+6</f>
        <v>1146</v>
      </c>
      <c r="AD172" s="6" t="s">
        <v>338</v>
      </c>
      <c r="AE172" s="6" t="s">
        <v>21</v>
      </c>
      <c r="AG172" s="73"/>
      <c r="AH172" s="61"/>
      <c r="AI172" s="66"/>
      <c r="AK172" s="182"/>
      <c r="AL172" s="242"/>
      <c r="AM172" s="183"/>
    </row>
    <row r="173" spans="9:40" x14ac:dyDescent="0.35">
      <c r="R173" s="233" t="s">
        <v>289</v>
      </c>
      <c r="S173" s="233"/>
      <c r="T173" s="233"/>
      <c r="U173" s="233"/>
      <c r="V173" s="21">
        <v>7</v>
      </c>
      <c r="W173" s="18">
        <v>63</v>
      </c>
      <c r="X173" s="22">
        <v>55</v>
      </c>
      <c r="Y173" s="233" t="s">
        <v>462</v>
      </c>
      <c r="Z173" s="233"/>
      <c r="AA173" s="6"/>
      <c r="AB173" t="s">
        <v>340</v>
      </c>
      <c r="AC173" s="6">
        <f>AC106+6</f>
        <v>1146</v>
      </c>
      <c r="AD173" s="6" t="s">
        <v>339</v>
      </c>
      <c r="AE173" s="6" t="s">
        <v>21</v>
      </c>
      <c r="AG173" s="74"/>
      <c r="AH173" s="70"/>
      <c r="AI173" s="71"/>
      <c r="AK173" s="182"/>
      <c r="AL173" s="242"/>
      <c r="AM173" s="183"/>
    </row>
    <row r="174" spans="9:40" x14ac:dyDescent="0.35">
      <c r="AK174" s="54" t="s">
        <v>343</v>
      </c>
      <c r="AL174" s="49">
        <f>AC166</f>
        <v>1146</v>
      </c>
      <c r="AM174" s="185" t="s">
        <v>344</v>
      </c>
    </row>
    <row r="175" spans="9:40" x14ac:dyDescent="0.35">
      <c r="R175" s="233" t="s">
        <v>289</v>
      </c>
      <c r="S175" s="233"/>
      <c r="T175" s="233"/>
      <c r="U175" s="233"/>
      <c r="V175" s="21">
        <v>0</v>
      </c>
      <c r="W175" s="18">
        <v>48</v>
      </c>
      <c r="X175" s="22">
        <v>56</v>
      </c>
      <c r="Y175" s="233" t="s">
        <v>463</v>
      </c>
      <c r="Z175" s="233"/>
      <c r="AA175" s="6"/>
      <c r="AB175" t="s">
        <v>340</v>
      </c>
      <c r="AC175" s="6">
        <f>AC106+7</f>
        <v>1147</v>
      </c>
      <c r="AD175" s="6" t="s">
        <v>332</v>
      </c>
      <c r="AE175" s="6" t="s">
        <v>21</v>
      </c>
      <c r="AG175" s="72"/>
      <c r="AH175" s="265" t="s">
        <v>353</v>
      </c>
      <c r="AI175" s="64"/>
      <c r="AK175" s="292"/>
      <c r="AL175" s="251"/>
      <c r="AM175" s="293"/>
    </row>
    <row r="176" spans="9:40" x14ac:dyDescent="0.35">
      <c r="R176" s="233" t="s">
        <v>289</v>
      </c>
      <c r="S176" s="233"/>
      <c r="T176" s="233"/>
      <c r="U176" s="233"/>
      <c r="V176" s="21">
        <v>1</v>
      </c>
      <c r="W176" s="18">
        <v>49</v>
      </c>
      <c r="X176" s="22">
        <v>57</v>
      </c>
      <c r="Y176" s="233" t="s">
        <v>464</v>
      </c>
      <c r="Z176" s="233"/>
      <c r="AA176" s="6"/>
      <c r="AB176" t="s">
        <v>340</v>
      </c>
      <c r="AC176" s="6">
        <f>AC106+7</f>
        <v>1147</v>
      </c>
      <c r="AD176" s="6" t="s">
        <v>333</v>
      </c>
      <c r="AE176" s="6" t="s">
        <v>21</v>
      </c>
      <c r="AG176" s="73"/>
      <c r="AH176" s="266"/>
      <c r="AI176" s="66"/>
      <c r="AK176" s="292"/>
      <c r="AL176" s="251"/>
      <c r="AM176" s="293"/>
    </row>
    <row r="177" spans="18:39" x14ac:dyDescent="0.35">
      <c r="R177" s="233" t="s">
        <v>289</v>
      </c>
      <c r="S177" s="233"/>
      <c r="T177" s="233"/>
      <c r="U177" s="233"/>
      <c r="V177" s="21">
        <v>2</v>
      </c>
      <c r="W177" s="18">
        <v>50</v>
      </c>
      <c r="X177" s="22">
        <v>58</v>
      </c>
      <c r="Y177" s="233" t="s">
        <v>465</v>
      </c>
      <c r="Z177" s="233"/>
      <c r="AA177" s="6"/>
      <c r="AB177" t="s">
        <v>340</v>
      </c>
      <c r="AC177" s="6">
        <f>AC106+7</f>
        <v>1147</v>
      </c>
      <c r="AD177" s="6" t="s">
        <v>334</v>
      </c>
      <c r="AE177" s="6" t="s">
        <v>21</v>
      </c>
      <c r="AG177" s="73"/>
      <c r="AH177" s="266"/>
      <c r="AI177" s="66"/>
      <c r="AK177" s="292"/>
      <c r="AL177" s="251"/>
      <c r="AM177" s="293"/>
    </row>
    <row r="178" spans="18:39" x14ac:dyDescent="0.35">
      <c r="R178" s="233" t="s">
        <v>289</v>
      </c>
      <c r="S178" s="233"/>
      <c r="T178" s="233"/>
      <c r="U178" s="233"/>
      <c r="V178" s="21">
        <v>3</v>
      </c>
      <c r="W178" s="18">
        <v>51</v>
      </c>
      <c r="X178" s="22">
        <v>59</v>
      </c>
      <c r="Y178" s="233" t="s">
        <v>466</v>
      </c>
      <c r="Z178" s="233"/>
      <c r="AA178" s="6"/>
      <c r="AB178" t="s">
        <v>340</v>
      </c>
      <c r="AC178" s="6">
        <f>AC106+7</f>
        <v>1147</v>
      </c>
      <c r="AD178" s="6" t="s">
        <v>335</v>
      </c>
      <c r="AE178" s="6" t="s">
        <v>21</v>
      </c>
      <c r="AG178" s="73"/>
      <c r="AH178" s="266"/>
      <c r="AI178" s="66"/>
      <c r="AK178" s="292"/>
      <c r="AL178" s="251"/>
      <c r="AM178" s="293"/>
    </row>
    <row r="179" spans="18:39" x14ac:dyDescent="0.35">
      <c r="R179" s="233" t="s">
        <v>289</v>
      </c>
      <c r="S179" s="233"/>
      <c r="T179" s="233"/>
      <c r="U179" s="233"/>
      <c r="V179" s="21">
        <v>4</v>
      </c>
      <c r="W179" s="18">
        <v>52</v>
      </c>
      <c r="X179" s="22">
        <v>60</v>
      </c>
      <c r="Y179" s="233" t="s">
        <v>467</v>
      </c>
      <c r="Z179" s="233"/>
      <c r="AA179" s="6"/>
      <c r="AB179" t="s">
        <v>340</v>
      </c>
      <c r="AC179" s="6">
        <f>AC106+7</f>
        <v>1147</v>
      </c>
      <c r="AD179" s="6" t="s">
        <v>336</v>
      </c>
      <c r="AE179" s="6" t="s">
        <v>21</v>
      </c>
      <c r="AG179" s="67" t="s">
        <v>354</v>
      </c>
      <c r="AH179" s="62">
        <f>AC175</f>
        <v>1147</v>
      </c>
      <c r="AI179" s="68" t="s">
        <v>344</v>
      </c>
      <c r="AK179" s="292"/>
      <c r="AL179" s="251"/>
      <c r="AM179" s="293"/>
    </row>
    <row r="180" spans="18:39" x14ac:dyDescent="0.35">
      <c r="R180" s="233" t="s">
        <v>289</v>
      </c>
      <c r="S180" s="233"/>
      <c r="T180" s="233"/>
      <c r="U180" s="233"/>
      <c r="V180" s="21">
        <v>5</v>
      </c>
      <c r="W180" s="18">
        <v>53</v>
      </c>
      <c r="X180" s="22">
        <v>61</v>
      </c>
      <c r="Y180" s="233" t="s">
        <v>468</v>
      </c>
      <c r="Z180" s="233"/>
      <c r="AA180" s="6"/>
      <c r="AB180" t="s">
        <v>340</v>
      </c>
      <c r="AC180" s="6">
        <f>AC106+7</f>
        <v>1147</v>
      </c>
      <c r="AD180" s="6" t="s">
        <v>337</v>
      </c>
      <c r="AE180" s="6" t="s">
        <v>21</v>
      </c>
      <c r="AG180" s="73"/>
      <c r="AH180" s="61"/>
      <c r="AI180" s="66"/>
      <c r="AK180" s="292"/>
      <c r="AL180" s="251"/>
      <c r="AM180" s="293"/>
    </row>
    <row r="181" spans="18:39" x14ac:dyDescent="0.35">
      <c r="R181" s="233" t="s">
        <v>289</v>
      </c>
      <c r="S181" s="233"/>
      <c r="T181" s="233"/>
      <c r="U181" s="233"/>
      <c r="V181" s="21">
        <v>6</v>
      </c>
      <c r="W181" s="18">
        <v>54</v>
      </c>
      <c r="X181" s="22">
        <v>62</v>
      </c>
      <c r="Y181" s="233" t="s">
        <v>469</v>
      </c>
      <c r="Z181" s="233"/>
      <c r="AA181" s="6"/>
      <c r="AB181" t="s">
        <v>340</v>
      </c>
      <c r="AC181" s="6">
        <f>AC106+7</f>
        <v>1147</v>
      </c>
      <c r="AD181" s="6" t="s">
        <v>338</v>
      </c>
      <c r="AE181" s="6" t="s">
        <v>21</v>
      </c>
      <c r="AG181" s="73"/>
      <c r="AH181" s="61"/>
      <c r="AI181" s="66"/>
      <c r="AK181" s="292"/>
      <c r="AL181" s="251"/>
      <c r="AM181" s="293"/>
    </row>
    <row r="182" spans="18:39" x14ac:dyDescent="0.35">
      <c r="R182" s="233" t="s">
        <v>289</v>
      </c>
      <c r="S182" s="233"/>
      <c r="T182" s="233"/>
      <c r="U182" s="233"/>
      <c r="V182" s="21">
        <v>7</v>
      </c>
      <c r="W182" s="18">
        <v>55</v>
      </c>
      <c r="X182" s="22">
        <v>63</v>
      </c>
      <c r="Y182" s="233" t="s">
        <v>470</v>
      </c>
      <c r="Z182" s="233"/>
      <c r="AA182" s="6"/>
      <c r="AB182" t="s">
        <v>340</v>
      </c>
      <c r="AC182" s="6">
        <f>AC106+7</f>
        <v>1147</v>
      </c>
      <c r="AD182" s="6" t="s">
        <v>339</v>
      </c>
      <c r="AE182" s="6" t="s">
        <v>21</v>
      </c>
      <c r="AG182" s="74"/>
      <c r="AH182" s="70"/>
      <c r="AI182" s="71"/>
      <c r="AK182" s="294"/>
      <c r="AL182" s="295"/>
      <c r="AM182" s="296"/>
    </row>
  </sheetData>
  <mergeCells count="164">
    <mergeCell ref="BM115:BP115"/>
    <mergeCell ref="BR115:BU115"/>
    <mergeCell ref="BW115:BZ115"/>
    <mergeCell ref="CB115:CE115"/>
    <mergeCell ref="BA120:BC120"/>
    <mergeCell ref="BU120:BW120"/>
    <mergeCell ref="R182:U182"/>
    <mergeCell ref="Y182:Z182"/>
    <mergeCell ref="AS115:AV115"/>
    <mergeCell ref="AX115:BA115"/>
    <mergeCell ref="BC115:BF115"/>
    <mergeCell ref="BH115:BK115"/>
    <mergeCell ref="R179:U179"/>
    <mergeCell ref="Y179:Z179"/>
    <mergeCell ref="R180:U180"/>
    <mergeCell ref="Y180:Z180"/>
    <mergeCell ref="R181:U181"/>
    <mergeCell ref="Y181:Z181"/>
    <mergeCell ref="R175:U175"/>
    <mergeCell ref="Y175:Z175"/>
    <mergeCell ref="AH175:AH178"/>
    <mergeCell ref="AK175:AM182"/>
    <mergeCell ref="R176:U176"/>
    <mergeCell ref="Y176:Z176"/>
    <mergeCell ref="R177:U177"/>
    <mergeCell ref="Y177:Z177"/>
    <mergeCell ref="R178:U178"/>
    <mergeCell ref="Y178:Z178"/>
    <mergeCell ref="R171:U171"/>
    <mergeCell ref="Y171:Z171"/>
    <mergeCell ref="R172:U172"/>
    <mergeCell ref="Y172:Z172"/>
    <mergeCell ref="R173:U173"/>
    <mergeCell ref="Y173:Z173"/>
    <mergeCell ref="AL166:AL173"/>
    <mergeCell ref="R167:U167"/>
    <mergeCell ref="Y167:Z167"/>
    <mergeCell ref="R168:U168"/>
    <mergeCell ref="Y168:Z168"/>
    <mergeCell ref="R169:U169"/>
    <mergeCell ref="Y169:Z169"/>
    <mergeCell ref="R170:U170"/>
    <mergeCell ref="Y170:Z170"/>
    <mergeCell ref="R166:U166"/>
    <mergeCell ref="Y166:Z166"/>
    <mergeCell ref="R159:U159"/>
    <mergeCell ref="Y159:Z159"/>
    <mergeCell ref="R160:U160"/>
    <mergeCell ref="Y160:Z160"/>
    <mergeCell ref="R161:U161"/>
    <mergeCell ref="Y161:Z161"/>
    <mergeCell ref="AH166:AH169"/>
    <mergeCell ref="R154:U154"/>
    <mergeCell ref="Y154:Z154"/>
    <mergeCell ref="R156:U156"/>
    <mergeCell ref="Y156:Z156"/>
    <mergeCell ref="AH156:AH159"/>
    <mergeCell ref="AK156:AM163"/>
    <mergeCell ref="R157:U157"/>
    <mergeCell ref="Y157:Z157"/>
    <mergeCell ref="R158:U158"/>
    <mergeCell ref="Y158:Z158"/>
    <mergeCell ref="AL147:AL154"/>
    <mergeCell ref="R162:U162"/>
    <mergeCell ref="Y162:Z162"/>
    <mergeCell ref="R163:U163"/>
    <mergeCell ref="Y163:Z163"/>
    <mergeCell ref="R151:U151"/>
    <mergeCell ref="Y151:Z151"/>
    <mergeCell ref="R152:U152"/>
    <mergeCell ref="Y152:Z152"/>
    <mergeCell ref="R153:U153"/>
    <mergeCell ref="Y153:Z153"/>
    <mergeCell ref="R147:U147"/>
    <mergeCell ref="Y147:Z147"/>
    <mergeCell ref="AH147:AH150"/>
    <mergeCell ref="R148:U148"/>
    <mergeCell ref="Y148:Z148"/>
    <mergeCell ref="R149:U149"/>
    <mergeCell ref="Y149:Z149"/>
    <mergeCell ref="R150:U150"/>
    <mergeCell ref="Y150:Z150"/>
    <mergeCell ref="R142:U142"/>
    <mergeCell ref="Y142:Z142"/>
    <mergeCell ref="R143:U143"/>
    <mergeCell ref="Y143:Z143"/>
    <mergeCell ref="R144:U144"/>
    <mergeCell ref="Y144:Z144"/>
    <mergeCell ref="AH137:AH140"/>
    <mergeCell ref="AK137:AM144"/>
    <mergeCell ref="R138:U138"/>
    <mergeCell ref="Y138:Z138"/>
    <mergeCell ref="R139:U139"/>
    <mergeCell ref="Y139:Z139"/>
    <mergeCell ref="R140:U140"/>
    <mergeCell ref="Y140:Z140"/>
    <mergeCell ref="R141:U141"/>
    <mergeCell ref="Y141:Z141"/>
    <mergeCell ref="L134:M134"/>
    <mergeCell ref="R134:U134"/>
    <mergeCell ref="Y134:Z134"/>
    <mergeCell ref="R135:U135"/>
    <mergeCell ref="Y135:Z135"/>
    <mergeCell ref="R137:U137"/>
    <mergeCell ref="Y137:Z137"/>
    <mergeCell ref="R131:U131"/>
    <mergeCell ref="Y131:Z131"/>
    <mergeCell ref="R132:U132"/>
    <mergeCell ref="Y132:Z132"/>
    <mergeCell ref="R133:U133"/>
    <mergeCell ref="Y133:Z133"/>
    <mergeCell ref="R128:U128"/>
    <mergeCell ref="Y128:Z128"/>
    <mergeCell ref="AH128:AH131"/>
    <mergeCell ref="AL128:AL135"/>
    <mergeCell ref="R129:U129"/>
    <mergeCell ref="Y129:Z129"/>
    <mergeCell ref="R130:U130"/>
    <mergeCell ref="Y130:Z130"/>
    <mergeCell ref="AK118:AM125"/>
    <mergeCell ref="AH118:AH121"/>
    <mergeCell ref="R119:U119"/>
    <mergeCell ref="Y119:Z119"/>
    <mergeCell ref="R120:U120"/>
    <mergeCell ref="Y120:Z120"/>
    <mergeCell ref="R121:U121"/>
    <mergeCell ref="Y121:Z121"/>
    <mergeCell ref="R125:U125"/>
    <mergeCell ref="Y125:Z125"/>
    <mergeCell ref="Y115:Z115"/>
    <mergeCell ref="R116:U116"/>
    <mergeCell ref="Y116:Z116"/>
    <mergeCell ref="R122:U122"/>
    <mergeCell ref="Y122:Z122"/>
    <mergeCell ref="R123:U123"/>
    <mergeCell ref="Y123:Z123"/>
    <mergeCell ref="R124:U124"/>
    <mergeCell ref="Y124:Z124"/>
    <mergeCell ref="R118:U118"/>
    <mergeCell ref="Y118:Z118"/>
    <mergeCell ref="A7:B7"/>
    <mergeCell ref="B10:C10"/>
    <mergeCell ref="Y7:Z7"/>
    <mergeCell ref="Z10:AB10"/>
    <mergeCell ref="Y106:AB106"/>
    <mergeCell ref="R108:U108"/>
    <mergeCell ref="Y108:Z108"/>
    <mergeCell ref="AE108:AL108"/>
    <mergeCell ref="R109:U109"/>
    <mergeCell ref="Y109:Z109"/>
    <mergeCell ref="AH109:AH112"/>
    <mergeCell ref="AL109:AL116"/>
    <mergeCell ref="R110:U110"/>
    <mergeCell ref="Y110:Z110"/>
    <mergeCell ref="R111:U111"/>
    <mergeCell ref="Y111:Z111"/>
    <mergeCell ref="R112:U112"/>
    <mergeCell ref="Y112:Z112"/>
    <mergeCell ref="R113:U113"/>
    <mergeCell ref="Y113:Z113"/>
    <mergeCell ref="R114:U114"/>
    <mergeCell ref="Y114:Z114"/>
    <mergeCell ref="AG114:AI116"/>
    <mergeCell ref="R115:U115"/>
  </mergeCells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614ECB-1F30-416A-A257-F8722820E589}">
  <dimension ref="A1:CS166"/>
  <sheetViews>
    <sheetView tabSelected="1" topLeftCell="A111" zoomScale="55" zoomScaleNormal="55" workbookViewId="0">
      <selection activeCell="F117" sqref="F117"/>
    </sheetView>
  </sheetViews>
  <sheetFormatPr defaultColWidth="9.1796875" defaultRowHeight="14.5" x14ac:dyDescent="0.35"/>
  <cols>
    <col min="1" max="1" width="14.453125" customWidth="1"/>
    <col min="8" max="46" width="4.26953125" customWidth="1"/>
  </cols>
  <sheetData>
    <row r="1" spans="1:7" x14ac:dyDescent="0.35">
      <c r="A1" s="2" t="s">
        <v>2</v>
      </c>
      <c r="B1" s="1" t="s">
        <v>4</v>
      </c>
      <c r="C1" s="1"/>
      <c r="D1" s="1"/>
    </row>
    <row r="2" spans="1:7" x14ac:dyDescent="0.35">
      <c r="A2" s="2" t="s">
        <v>0</v>
      </c>
      <c r="B2" s="1" t="s">
        <v>5</v>
      </c>
      <c r="C2" s="1"/>
      <c r="D2" s="1"/>
    </row>
    <row r="4" spans="1:7" x14ac:dyDescent="0.35">
      <c r="A4" s="2" t="s">
        <v>1</v>
      </c>
      <c r="B4" s="1" t="s">
        <v>3</v>
      </c>
      <c r="C4" s="1"/>
      <c r="D4" s="1"/>
    </row>
    <row r="5" spans="1:7" x14ac:dyDescent="0.35">
      <c r="B5" s="3"/>
      <c r="C5" s="3"/>
      <c r="D5" s="3"/>
    </row>
    <row r="6" spans="1:7" x14ac:dyDescent="0.35">
      <c r="B6" s="3"/>
      <c r="C6" s="3"/>
      <c r="D6" s="3"/>
    </row>
    <row r="7" spans="1:7" x14ac:dyDescent="0.35">
      <c r="A7" s="193" t="s">
        <v>504</v>
      </c>
      <c r="B7" s="193"/>
      <c r="C7" s="193"/>
      <c r="D7" s="193"/>
      <c r="E7" s="193"/>
      <c r="F7" s="193"/>
    </row>
    <row r="9" spans="1:7" ht="15.5" x14ac:dyDescent="0.35">
      <c r="G9" s="194" t="s">
        <v>505</v>
      </c>
    </row>
    <row r="34" spans="3:47" ht="15.5" x14ac:dyDescent="0.35">
      <c r="C34" s="195"/>
      <c r="D34" s="195" t="s">
        <v>506</v>
      </c>
      <c r="E34" s="195"/>
      <c r="F34" s="195"/>
      <c r="G34" s="196" t="s">
        <v>507</v>
      </c>
      <c r="AM34" s="195" t="s">
        <v>508</v>
      </c>
      <c r="AN34" s="195"/>
      <c r="AO34" s="195"/>
      <c r="AP34" s="195"/>
      <c r="AQ34" s="195"/>
      <c r="AR34" s="195"/>
      <c r="AS34" s="300" t="s">
        <v>509</v>
      </c>
      <c r="AT34" s="300"/>
      <c r="AU34" s="195"/>
    </row>
    <row r="35" spans="3:47" ht="15.5" x14ac:dyDescent="0.35">
      <c r="C35" s="195"/>
      <c r="D35" s="195"/>
      <c r="E35" s="195"/>
      <c r="F35" s="195"/>
      <c r="G35" s="195"/>
      <c r="AM35" s="195"/>
      <c r="AN35" s="195"/>
      <c r="AO35" s="195"/>
      <c r="AP35" s="195"/>
      <c r="AQ35" s="195"/>
      <c r="AR35" s="195"/>
      <c r="AS35" s="195"/>
      <c r="AT35" s="195"/>
      <c r="AU35" s="195"/>
    </row>
    <row r="36" spans="3:47" ht="15.5" x14ac:dyDescent="0.35">
      <c r="C36" s="195"/>
      <c r="D36" s="195"/>
      <c r="E36" s="195"/>
      <c r="F36" s="195"/>
      <c r="G36" s="195"/>
      <c r="AM36" s="195"/>
      <c r="AN36" s="195"/>
      <c r="AO36" s="195"/>
      <c r="AP36" s="195"/>
      <c r="AQ36" s="195"/>
      <c r="AR36" s="195"/>
      <c r="AS36" s="195"/>
      <c r="AT36" s="195"/>
      <c r="AU36" s="195"/>
    </row>
    <row r="37" spans="3:47" ht="15.5" x14ac:dyDescent="0.35">
      <c r="C37" s="195"/>
      <c r="D37" s="195"/>
      <c r="E37" s="195"/>
      <c r="F37" s="195"/>
      <c r="G37" s="195"/>
      <c r="AM37" s="195"/>
      <c r="AN37" s="195"/>
      <c r="AO37" s="195"/>
      <c r="AP37" s="195"/>
      <c r="AQ37" s="195"/>
      <c r="AR37" s="195"/>
      <c r="AS37" s="195"/>
      <c r="AT37" s="195"/>
      <c r="AU37" s="195"/>
    </row>
    <row r="38" spans="3:47" ht="15.5" x14ac:dyDescent="0.35">
      <c r="C38" s="195"/>
      <c r="D38" s="195" t="s">
        <v>510</v>
      </c>
      <c r="E38" s="195"/>
      <c r="F38" s="195"/>
      <c r="G38" s="197" t="s">
        <v>511</v>
      </c>
      <c r="AM38" s="195" t="s">
        <v>512</v>
      </c>
      <c r="AN38" s="195"/>
      <c r="AO38" s="195"/>
      <c r="AP38" s="195"/>
      <c r="AQ38" s="195"/>
      <c r="AR38" s="195"/>
      <c r="AS38" s="301" t="s">
        <v>513</v>
      </c>
      <c r="AT38" s="301"/>
      <c r="AU38" s="195"/>
    </row>
    <row r="39" spans="3:47" ht="15.5" x14ac:dyDescent="0.35">
      <c r="C39" s="195"/>
      <c r="D39" s="195"/>
      <c r="E39" s="195"/>
      <c r="F39" s="195"/>
      <c r="G39" s="195"/>
      <c r="AM39" s="195"/>
      <c r="AN39" s="195"/>
      <c r="AO39" s="195"/>
      <c r="AP39" s="195"/>
      <c r="AQ39" s="195"/>
      <c r="AR39" s="195"/>
      <c r="AS39" s="195"/>
      <c r="AT39" s="195"/>
      <c r="AU39" s="195"/>
    </row>
    <row r="40" spans="3:47" ht="15.5" x14ac:dyDescent="0.35">
      <c r="C40" s="195"/>
      <c r="D40" s="195"/>
      <c r="E40" s="195"/>
      <c r="F40" s="195"/>
      <c r="G40" s="195"/>
      <c r="AM40" s="195"/>
      <c r="AN40" s="195"/>
      <c r="AO40" s="195"/>
      <c r="AP40" s="195"/>
      <c r="AQ40" s="195"/>
      <c r="AR40" s="195"/>
      <c r="AS40" s="195"/>
      <c r="AT40" s="195"/>
      <c r="AU40" s="195"/>
    </row>
    <row r="41" spans="3:47" ht="15.5" x14ac:dyDescent="0.35">
      <c r="C41" s="195"/>
      <c r="D41" s="195"/>
      <c r="E41" s="195"/>
      <c r="F41" s="195"/>
      <c r="G41" s="195"/>
      <c r="AM41" s="195"/>
      <c r="AN41" s="195"/>
      <c r="AO41" s="195"/>
      <c r="AP41" s="195"/>
      <c r="AQ41" s="195"/>
      <c r="AR41" s="195"/>
      <c r="AS41" s="195"/>
      <c r="AT41" s="195"/>
      <c r="AU41" s="195"/>
    </row>
    <row r="42" spans="3:47" ht="15.5" x14ac:dyDescent="0.35">
      <c r="C42" s="195"/>
      <c r="D42" s="195" t="s">
        <v>514</v>
      </c>
      <c r="E42" s="195"/>
      <c r="F42" s="195"/>
      <c r="G42" s="198" t="s">
        <v>515</v>
      </c>
      <c r="AM42" s="195" t="s">
        <v>516</v>
      </c>
      <c r="AN42" s="195"/>
      <c r="AO42" s="195"/>
      <c r="AP42" s="195"/>
      <c r="AQ42" s="195"/>
      <c r="AR42" s="195"/>
      <c r="AS42" s="302" t="s">
        <v>517</v>
      </c>
      <c r="AT42" s="302"/>
      <c r="AU42" s="195"/>
    </row>
    <row r="43" spans="3:47" ht="15.5" x14ac:dyDescent="0.35">
      <c r="C43" s="195"/>
      <c r="D43" s="195"/>
      <c r="E43" s="195"/>
      <c r="F43" s="195"/>
      <c r="G43" s="195"/>
      <c r="AM43" s="195"/>
      <c r="AN43" s="195"/>
      <c r="AO43" s="195"/>
      <c r="AP43" s="195"/>
      <c r="AQ43" s="195"/>
      <c r="AR43" s="195"/>
      <c r="AS43" s="195"/>
      <c r="AT43" s="195"/>
      <c r="AU43" s="195"/>
    </row>
    <row r="44" spans="3:47" ht="15.5" x14ac:dyDescent="0.35">
      <c r="C44" s="195"/>
      <c r="D44" s="195"/>
      <c r="E44" s="195"/>
      <c r="F44" s="195"/>
      <c r="G44" s="195"/>
      <c r="AM44" s="195"/>
      <c r="AN44" s="195"/>
      <c r="AO44" s="195"/>
      <c r="AP44" s="195"/>
      <c r="AQ44" s="195"/>
      <c r="AR44" s="195"/>
      <c r="AS44" s="195"/>
      <c r="AT44" s="195"/>
      <c r="AU44" s="195"/>
    </row>
    <row r="45" spans="3:47" ht="15.5" x14ac:dyDescent="0.35">
      <c r="C45" s="195"/>
      <c r="D45" s="195"/>
      <c r="E45" s="195"/>
      <c r="F45" s="195"/>
      <c r="G45" s="195"/>
      <c r="AM45" s="195"/>
      <c r="AN45" s="195"/>
      <c r="AO45" s="195"/>
      <c r="AP45" s="195"/>
      <c r="AQ45" s="195"/>
      <c r="AR45" s="195"/>
      <c r="AS45" s="195"/>
      <c r="AT45" s="195"/>
      <c r="AU45" s="195"/>
    </row>
    <row r="46" spans="3:47" ht="15.5" x14ac:dyDescent="0.35">
      <c r="C46" s="195"/>
      <c r="D46" s="195"/>
      <c r="E46" s="195"/>
      <c r="F46" s="195"/>
      <c r="G46" s="195"/>
      <c r="AM46" s="195"/>
      <c r="AN46" s="195"/>
      <c r="AO46" s="195"/>
      <c r="AP46" s="195"/>
      <c r="AQ46" s="195"/>
      <c r="AR46" s="195"/>
      <c r="AS46" s="195"/>
      <c r="AT46" s="195"/>
      <c r="AU46" s="195"/>
    </row>
    <row r="47" spans="3:47" ht="15.5" x14ac:dyDescent="0.35">
      <c r="C47" s="195"/>
      <c r="D47" s="195" t="s">
        <v>518</v>
      </c>
      <c r="E47" s="195"/>
      <c r="F47" s="195"/>
      <c r="G47" s="199" t="s">
        <v>519</v>
      </c>
      <c r="AM47" s="195" t="s">
        <v>520</v>
      </c>
      <c r="AN47" s="195"/>
      <c r="AO47" s="195"/>
      <c r="AP47" s="195"/>
      <c r="AQ47" s="195"/>
      <c r="AR47" s="195"/>
      <c r="AS47" s="303" t="s">
        <v>521</v>
      </c>
      <c r="AT47" s="303"/>
      <c r="AU47" s="195"/>
    </row>
    <row r="48" spans="3:47" ht="15.5" x14ac:dyDescent="0.35">
      <c r="C48" s="195"/>
      <c r="D48" s="195"/>
      <c r="E48" s="195"/>
      <c r="F48" s="195"/>
      <c r="G48" s="195"/>
      <c r="AM48" s="195"/>
      <c r="AN48" s="195"/>
      <c r="AO48" s="195"/>
      <c r="AP48" s="195"/>
      <c r="AQ48" s="195"/>
      <c r="AR48" s="195"/>
      <c r="AS48" s="195"/>
      <c r="AT48" s="195"/>
      <c r="AU48" s="195"/>
    </row>
    <row r="49" spans="3:47" ht="15.5" x14ac:dyDescent="0.35">
      <c r="C49" s="195"/>
      <c r="D49" s="195"/>
      <c r="E49" s="195"/>
      <c r="F49" s="195"/>
      <c r="G49" s="195"/>
      <c r="AM49" s="195"/>
      <c r="AN49" s="195"/>
      <c r="AO49" s="195"/>
      <c r="AP49" s="195"/>
      <c r="AQ49" s="195"/>
      <c r="AR49" s="195"/>
      <c r="AS49" s="195"/>
      <c r="AT49" s="195"/>
      <c r="AU49" s="195"/>
    </row>
    <row r="50" spans="3:47" ht="15.5" x14ac:dyDescent="0.35">
      <c r="C50" s="195"/>
      <c r="D50" s="195"/>
      <c r="E50" s="195"/>
      <c r="F50" s="195"/>
      <c r="G50" s="195"/>
      <c r="AM50" s="195"/>
      <c r="AN50" s="195"/>
      <c r="AO50" s="195"/>
      <c r="AP50" s="195"/>
      <c r="AQ50" s="195"/>
      <c r="AR50" s="195"/>
      <c r="AS50" s="195"/>
      <c r="AT50" s="195"/>
      <c r="AU50" s="195"/>
    </row>
    <row r="51" spans="3:47" ht="15.5" x14ac:dyDescent="0.35">
      <c r="C51" s="195"/>
      <c r="D51" s="195" t="s">
        <v>522</v>
      </c>
      <c r="E51" s="195"/>
      <c r="F51" s="195"/>
      <c r="G51" s="200" t="s">
        <v>523</v>
      </c>
      <c r="AM51" s="195" t="s">
        <v>524</v>
      </c>
      <c r="AN51" s="195"/>
      <c r="AO51" s="195"/>
      <c r="AP51" s="195"/>
      <c r="AQ51" s="195"/>
      <c r="AR51" s="195"/>
      <c r="AS51" s="304" t="s">
        <v>525</v>
      </c>
      <c r="AT51" s="304"/>
      <c r="AU51" s="195"/>
    </row>
    <row r="64" spans="3:47" ht="15" thickBot="1" x14ac:dyDescent="0.4"/>
    <row r="65" spans="7:47" ht="15.5" x14ac:dyDescent="0.35">
      <c r="G65" s="216" t="s">
        <v>526</v>
      </c>
      <c r="H65" s="217"/>
      <c r="I65" s="217"/>
      <c r="J65" s="217"/>
      <c r="K65" s="217"/>
      <c r="L65" s="217"/>
      <c r="M65" s="217"/>
      <c r="N65" s="217"/>
      <c r="O65" s="217"/>
      <c r="P65" s="217"/>
      <c r="Q65" s="217"/>
      <c r="R65" s="217"/>
      <c r="S65" s="217"/>
      <c r="T65" s="217"/>
      <c r="U65" s="217"/>
      <c r="V65" s="217"/>
      <c r="W65" s="217"/>
      <c r="X65" s="217"/>
      <c r="Y65" s="217"/>
      <c r="Z65" s="217"/>
      <c r="AA65" s="217"/>
      <c r="AB65" s="217"/>
      <c r="AC65" s="217"/>
      <c r="AD65" s="217"/>
      <c r="AE65" s="217"/>
      <c r="AF65" s="217"/>
      <c r="AG65" s="217"/>
      <c r="AH65" s="217"/>
      <c r="AI65" s="217"/>
      <c r="AJ65" s="217"/>
      <c r="AK65" s="217"/>
      <c r="AL65" s="217"/>
      <c r="AM65" s="217"/>
      <c r="AN65" s="217"/>
      <c r="AO65" s="217"/>
      <c r="AP65" s="217"/>
      <c r="AQ65" s="217"/>
      <c r="AR65" s="217"/>
      <c r="AS65" s="217"/>
      <c r="AT65" s="217"/>
      <c r="AU65" s="218"/>
    </row>
    <row r="66" spans="7:47" x14ac:dyDescent="0.35">
      <c r="G66" s="219"/>
      <c r="AU66" s="220"/>
    </row>
    <row r="67" spans="7:47" x14ac:dyDescent="0.35">
      <c r="G67" s="219"/>
      <c r="AU67" s="220"/>
    </row>
    <row r="68" spans="7:47" x14ac:dyDescent="0.35">
      <c r="G68" s="219"/>
      <c r="AU68" s="220"/>
    </row>
    <row r="69" spans="7:47" x14ac:dyDescent="0.35">
      <c r="G69" s="219"/>
      <c r="AU69" s="220"/>
    </row>
    <row r="70" spans="7:47" x14ac:dyDescent="0.35">
      <c r="G70" s="219"/>
      <c r="AU70" s="220"/>
    </row>
    <row r="71" spans="7:47" x14ac:dyDescent="0.35">
      <c r="G71" s="219"/>
      <c r="AU71" s="220"/>
    </row>
    <row r="72" spans="7:47" x14ac:dyDescent="0.35">
      <c r="G72" s="219"/>
      <c r="AU72" s="220"/>
    </row>
    <row r="73" spans="7:47" x14ac:dyDescent="0.35">
      <c r="G73" s="219"/>
      <c r="AU73" s="220"/>
    </row>
    <row r="74" spans="7:47" x14ac:dyDescent="0.35">
      <c r="G74" s="219"/>
      <c r="AU74" s="220"/>
    </row>
    <row r="75" spans="7:47" x14ac:dyDescent="0.35">
      <c r="G75" s="219"/>
      <c r="AU75" s="220"/>
    </row>
    <row r="76" spans="7:47" x14ac:dyDescent="0.35">
      <c r="G76" s="219"/>
      <c r="AU76" s="220"/>
    </row>
    <row r="77" spans="7:47" ht="15.5" x14ac:dyDescent="0.35">
      <c r="G77" s="219"/>
      <c r="H77" s="201" t="s">
        <v>527</v>
      </c>
      <c r="I77" s="201" t="s">
        <v>528</v>
      </c>
      <c r="J77" s="201" t="s">
        <v>529</v>
      </c>
      <c r="K77" s="201" t="s">
        <v>530</v>
      </c>
      <c r="L77" s="195"/>
      <c r="M77" s="201" t="s">
        <v>527</v>
      </c>
      <c r="N77" s="201" t="s">
        <v>528</v>
      </c>
      <c r="O77" s="201" t="s">
        <v>529</v>
      </c>
      <c r="P77" s="201" t="s">
        <v>530</v>
      </c>
      <c r="Q77" s="195"/>
      <c r="R77" s="201" t="s">
        <v>527</v>
      </c>
      <c r="S77" s="201" t="s">
        <v>528</v>
      </c>
      <c r="T77" s="201" t="s">
        <v>529</v>
      </c>
      <c r="U77" s="201" t="s">
        <v>530</v>
      </c>
      <c r="V77" s="195"/>
      <c r="W77" s="201" t="s">
        <v>527</v>
      </c>
      <c r="X77" s="201" t="s">
        <v>528</v>
      </c>
      <c r="Y77" s="201" t="s">
        <v>529</v>
      </c>
      <c r="Z77" s="201" t="s">
        <v>530</v>
      </c>
      <c r="AA77" s="195"/>
      <c r="AB77" s="201" t="s">
        <v>527</v>
      </c>
      <c r="AC77" s="201" t="s">
        <v>528</v>
      </c>
      <c r="AD77" s="201" t="s">
        <v>529</v>
      </c>
      <c r="AE77" s="201" t="s">
        <v>530</v>
      </c>
      <c r="AF77" s="195"/>
      <c r="AG77" s="201" t="s">
        <v>527</v>
      </c>
      <c r="AH77" s="201" t="s">
        <v>528</v>
      </c>
      <c r="AI77" s="201" t="s">
        <v>529</v>
      </c>
      <c r="AJ77" s="201" t="s">
        <v>530</v>
      </c>
      <c r="AK77" s="195"/>
      <c r="AL77" s="201" t="s">
        <v>527</v>
      </c>
      <c r="AM77" s="201" t="s">
        <v>528</v>
      </c>
      <c r="AN77" s="201" t="s">
        <v>529</v>
      </c>
      <c r="AO77" s="201" t="s">
        <v>530</v>
      </c>
      <c r="AP77" s="195"/>
      <c r="AQ77" s="201" t="s">
        <v>527</v>
      </c>
      <c r="AR77" s="201" t="s">
        <v>528</v>
      </c>
      <c r="AS77" s="201" t="s">
        <v>529</v>
      </c>
      <c r="AT77" s="201" t="s">
        <v>530</v>
      </c>
      <c r="AU77" s="221"/>
    </row>
    <row r="78" spans="7:47" ht="15.5" x14ac:dyDescent="0.35">
      <c r="G78" s="219"/>
      <c r="H78" s="201">
        <v>8</v>
      </c>
      <c r="I78" s="201">
        <v>4</v>
      </c>
      <c r="J78" s="201">
        <v>2</v>
      </c>
      <c r="K78" s="201">
        <v>1</v>
      </c>
      <c r="L78" s="195"/>
      <c r="M78" s="201">
        <v>8</v>
      </c>
      <c r="N78" s="201">
        <v>4</v>
      </c>
      <c r="O78" s="201">
        <v>2</v>
      </c>
      <c r="P78" s="201">
        <v>1</v>
      </c>
      <c r="Q78" s="195"/>
      <c r="R78" s="201">
        <v>8</v>
      </c>
      <c r="S78" s="201">
        <v>4</v>
      </c>
      <c r="T78" s="201">
        <v>2</v>
      </c>
      <c r="U78" s="201">
        <v>1</v>
      </c>
      <c r="V78" s="195"/>
      <c r="W78" s="201">
        <v>8</v>
      </c>
      <c r="X78" s="201">
        <v>4</v>
      </c>
      <c r="Y78" s="201">
        <v>2</v>
      </c>
      <c r="Z78" s="201">
        <v>1</v>
      </c>
      <c r="AA78" s="195"/>
      <c r="AB78" s="201">
        <v>8</v>
      </c>
      <c r="AC78" s="201">
        <v>4</v>
      </c>
      <c r="AD78" s="201">
        <v>2</v>
      </c>
      <c r="AE78" s="201">
        <v>1</v>
      </c>
      <c r="AF78" s="195"/>
      <c r="AG78" s="201">
        <v>8</v>
      </c>
      <c r="AH78" s="201">
        <v>4</v>
      </c>
      <c r="AI78" s="201">
        <v>2</v>
      </c>
      <c r="AJ78" s="201">
        <v>1</v>
      </c>
      <c r="AK78" s="195"/>
      <c r="AL78" s="201">
        <v>8</v>
      </c>
      <c r="AM78" s="201">
        <v>4</v>
      </c>
      <c r="AN78" s="201">
        <v>2</v>
      </c>
      <c r="AO78" s="201">
        <v>1</v>
      </c>
      <c r="AP78" s="195"/>
      <c r="AQ78" s="201">
        <v>8</v>
      </c>
      <c r="AR78" s="201">
        <v>4</v>
      </c>
      <c r="AS78" s="201">
        <v>2</v>
      </c>
      <c r="AT78" s="201">
        <v>1</v>
      </c>
      <c r="AU78" s="221"/>
    </row>
    <row r="79" spans="7:47" ht="15.5" x14ac:dyDescent="0.35">
      <c r="G79" s="219"/>
      <c r="H79" s="202" t="s">
        <v>471</v>
      </c>
      <c r="I79" s="202" t="s">
        <v>472</v>
      </c>
      <c r="J79" s="202" t="s">
        <v>473</v>
      </c>
      <c r="K79" s="202" t="s">
        <v>474</v>
      </c>
      <c r="L79" s="203"/>
      <c r="M79" s="202" t="s">
        <v>475</v>
      </c>
      <c r="N79" s="202" t="s">
        <v>476</v>
      </c>
      <c r="O79" s="202" t="s">
        <v>477</v>
      </c>
      <c r="P79" s="202" t="s">
        <v>478</v>
      </c>
      <c r="Q79" s="195"/>
      <c r="R79" s="204" t="s">
        <v>479</v>
      </c>
      <c r="S79" s="204" t="s">
        <v>480</v>
      </c>
      <c r="T79" s="204" t="s">
        <v>481</v>
      </c>
      <c r="U79" s="204" t="s">
        <v>482</v>
      </c>
      <c r="V79" s="195"/>
      <c r="W79" s="204" t="s">
        <v>483</v>
      </c>
      <c r="X79" s="204" t="s">
        <v>484</v>
      </c>
      <c r="Y79" s="204" t="s">
        <v>485</v>
      </c>
      <c r="Z79" s="204" t="s">
        <v>486</v>
      </c>
      <c r="AA79" s="195"/>
      <c r="AB79" s="202" t="s">
        <v>487</v>
      </c>
      <c r="AC79" s="202" t="s">
        <v>488</v>
      </c>
      <c r="AD79" s="202" t="s">
        <v>489</v>
      </c>
      <c r="AE79" s="202" t="s">
        <v>490</v>
      </c>
      <c r="AF79" s="195"/>
      <c r="AG79" s="205" t="s">
        <v>491</v>
      </c>
      <c r="AH79" s="205" t="s">
        <v>492</v>
      </c>
      <c r="AI79" s="205" t="s">
        <v>493</v>
      </c>
      <c r="AJ79" s="205" t="s">
        <v>494</v>
      </c>
      <c r="AK79" s="195"/>
      <c r="AL79" s="206" t="s">
        <v>495</v>
      </c>
      <c r="AM79" s="206" t="s">
        <v>496</v>
      </c>
      <c r="AN79" s="206" t="s">
        <v>497</v>
      </c>
      <c r="AO79" s="206" t="s">
        <v>498</v>
      </c>
      <c r="AP79" s="195"/>
      <c r="AQ79" s="206" t="s">
        <v>499</v>
      </c>
      <c r="AR79" s="206" t="s">
        <v>500</v>
      </c>
      <c r="AS79" s="206" t="s">
        <v>501</v>
      </c>
      <c r="AT79" s="206" t="s">
        <v>502</v>
      </c>
      <c r="AU79" s="221"/>
    </row>
    <row r="80" spans="7:47" ht="15.5" x14ac:dyDescent="0.35">
      <c r="G80" s="219"/>
      <c r="H80" s="201">
        <v>0</v>
      </c>
      <c r="I80" s="201">
        <v>0</v>
      </c>
      <c r="J80" s="201">
        <v>0</v>
      </c>
      <c r="K80" s="201">
        <v>0</v>
      </c>
      <c r="L80" s="201"/>
      <c r="M80" s="201">
        <v>0</v>
      </c>
      <c r="N80" s="201">
        <v>0</v>
      </c>
      <c r="O80" s="201">
        <v>0</v>
      </c>
      <c r="P80" s="201">
        <v>0</v>
      </c>
      <c r="Q80" s="195"/>
      <c r="R80" s="222" t="s">
        <v>531</v>
      </c>
      <c r="S80" s="222" t="s">
        <v>531</v>
      </c>
      <c r="T80" s="222" t="s">
        <v>531</v>
      </c>
      <c r="U80" s="222" t="s">
        <v>531</v>
      </c>
      <c r="V80" s="195"/>
      <c r="W80" s="222" t="s">
        <v>531</v>
      </c>
      <c r="X80" s="222" t="s">
        <v>531</v>
      </c>
      <c r="Y80" s="222" t="s">
        <v>531</v>
      </c>
      <c r="Z80" s="222" t="s">
        <v>531</v>
      </c>
      <c r="AA80" s="195"/>
      <c r="AB80" s="201">
        <v>0</v>
      </c>
      <c r="AC80" s="201">
        <v>0</v>
      </c>
      <c r="AD80" s="201">
        <v>0</v>
      </c>
      <c r="AE80" s="201">
        <v>0</v>
      </c>
      <c r="AF80" s="195"/>
      <c r="AG80" s="201">
        <v>0</v>
      </c>
      <c r="AH80" s="201">
        <v>0</v>
      </c>
      <c r="AI80" s="201">
        <v>0</v>
      </c>
      <c r="AJ80" s="201">
        <v>1</v>
      </c>
      <c r="AK80" s="195"/>
      <c r="AL80" s="222" t="s">
        <v>531</v>
      </c>
      <c r="AM80" s="222" t="s">
        <v>531</v>
      </c>
      <c r="AN80" s="222" t="s">
        <v>531</v>
      </c>
      <c r="AO80" s="222" t="s">
        <v>531</v>
      </c>
      <c r="AP80" s="201"/>
      <c r="AQ80" s="222" t="s">
        <v>531</v>
      </c>
      <c r="AR80" s="222" t="s">
        <v>531</v>
      </c>
      <c r="AS80" s="222" t="s">
        <v>531</v>
      </c>
      <c r="AT80" s="222" t="s">
        <v>531</v>
      </c>
      <c r="AU80" s="221"/>
    </row>
    <row r="81" spans="7:97" ht="15" thickBot="1" x14ac:dyDescent="0.4">
      <c r="G81" s="223"/>
      <c r="H81" s="224"/>
      <c r="I81" s="224"/>
      <c r="J81" s="224"/>
      <c r="K81" s="224"/>
      <c r="L81" s="224"/>
      <c r="M81" s="224"/>
      <c r="N81" s="224"/>
      <c r="O81" s="224"/>
      <c r="P81" s="224"/>
      <c r="Q81" s="224"/>
      <c r="R81" s="224"/>
      <c r="S81" s="224"/>
      <c r="T81" s="224"/>
      <c r="U81" s="224"/>
      <c r="V81" s="224"/>
      <c r="W81" s="224"/>
      <c r="X81" s="224"/>
      <c r="Y81" s="224"/>
      <c r="Z81" s="224"/>
      <c r="AA81" s="224"/>
      <c r="AB81" s="224"/>
      <c r="AC81" s="224"/>
      <c r="AD81" s="224"/>
      <c r="AE81" s="224"/>
      <c r="AF81" s="224"/>
      <c r="AG81" s="224"/>
      <c r="AH81" s="224"/>
      <c r="AI81" s="224"/>
      <c r="AJ81" s="224"/>
      <c r="AK81" s="224"/>
      <c r="AL81" s="224"/>
      <c r="AM81" s="224"/>
      <c r="AN81" s="224"/>
      <c r="AO81" s="224"/>
      <c r="AP81" s="224"/>
      <c r="AQ81" s="224"/>
      <c r="AR81" s="224"/>
      <c r="AS81" s="224"/>
      <c r="AT81" s="224"/>
      <c r="AU81" s="225"/>
    </row>
    <row r="84" spans="7:97" ht="15.5" x14ac:dyDescent="0.35">
      <c r="H84" s="207" t="s">
        <v>535</v>
      </c>
      <c r="I84" s="208"/>
      <c r="J84" s="208"/>
      <c r="K84" s="208"/>
      <c r="L84" s="208"/>
      <c r="M84" s="208"/>
      <c r="N84" s="208"/>
      <c r="O84" s="208"/>
      <c r="P84" s="208"/>
      <c r="Q84" s="208"/>
      <c r="R84" s="208"/>
      <c r="S84" s="208"/>
      <c r="T84" s="208"/>
      <c r="U84" s="208"/>
      <c r="V84" s="208"/>
      <c r="W84" s="208"/>
      <c r="X84" s="195"/>
      <c r="Y84" s="195"/>
      <c r="Z84" s="195"/>
      <c r="AA84" s="195"/>
      <c r="AB84" s="195"/>
      <c r="AC84" s="195"/>
      <c r="AD84" s="195"/>
      <c r="AE84" s="195"/>
      <c r="AF84" s="195"/>
      <c r="AG84" s="195"/>
      <c r="AH84" s="195"/>
      <c r="AI84" s="195"/>
      <c r="AJ84" s="195"/>
      <c r="AK84" s="195"/>
      <c r="AL84" s="195"/>
      <c r="AM84" s="195"/>
      <c r="AN84" s="195"/>
      <c r="AO84" s="195"/>
      <c r="AP84" s="195"/>
      <c r="AQ84" s="195"/>
      <c r="AR84" s="195"/>
      <c r="AS84" s="195"/>
      <c r="AT84" s="195"/>
      <c r="BE84" s="214" t="s">
        <v>532</v>
      </c>
      <c r="BF84" s="215"/>
      <c r="BG84" s="215"/>
      <c r="BH84" s="215"/>
      <c r="CN84" s="306" t="s">
        <v>533</v>
      </c>
      <c r="CO84" s="306"/>
      <c r="CP84" s="306"/>
      <c r="CQ84" s="306"/>
      <c r="CR84" s="306"/>
      <c r="CS84" s="306"/>
    </row>
    <row r="85" spans="7:97" ht="15.5" x14ac:dyDescent="0.35">
      <c r="H85" s="195"/>
      <c r="I85" s="195"/>
      <c r="J85" s="195"/>
      <c r="K85" s="195"/>
      <c r="L85" s="195"/>
      <c r="M85" s="195"/>
      <c r="N85" s="195"/>
      <c r="O85" s="195"/>
      <c r="P85" s="195"/>
      <c r="Q85" s="195"/>
      <c r="R85" s="195"/>
      <c r="S85" s="195"/>
      <c r="T85" s="195"/>
      <c r="U85" s="195"/>
      <c r="V85" s="195"/>
      <c r="W85" s="195"/>
      <c r="X85" s="195"/>
      <c r="Y85" s="195"/>
      <c r="Z85" s="195"/>
      <c r="AA85" s="195"/>
      <c r="AB85" s="195"/>
      <c r="AC85" s="195"/>
      <c r="AD85" s="195"/>
      <c r="AE85" s="195"/>
      <c r="AF85" s="195"/>
      <c r="AG85" s="195"/>
      <c r="AH85" s="195"/>
      <c r="AI85" s="195"/>
      <c r="AJ85" s="195"/>
      <c r="AK85" s="195"/>
      <c r="AL85" s="195"/>
      <c r="AM85" s="195"/>
      <c r="AN85" s="195"/>
      <c r="AO85" s="195"/>
      <c r="AP85" s="195"/>
      <c r="AQ85" s="195"/>
      <c r="AR85" s="195"/>
      <c r="AS85" s="195"/>
      <c r="AT85" s="195"/>
    </row>
    <row r="86" spans="7:97" ht="15.5" x14ac:dyDescent="0.35">
      <c r="H86" s="201" t="s">
        <v>527</v>
      </c>
      <c r="I86" s="201" t="s">
        <v>528</v>
      </c>
      <c r="J86" s="201" t="s">
        <v>529</v>
      </c>
      <c r="K86" s="201" t="s">
        <v>530</v>
      </c>
      <c r="L86" s="195"/>
      <c r="M86" s="201" t="s">
        <v>527</v>
      </c>
      <c r="N86" s="201" t="s">
        <v>528</v>
      </c>
      <c r="O86" s="201" t="s">
        <v>529</v>
      </c>
      <c r="P86" s="201" t="s">
        <v>530</v>
      </c>
      <c r="Q86" s="195"/>
      <c r="R86" s="201" t="s">
        <v>527</v>
      </c>
      <c r="S86" s="201" t="s">
        <v>528</v>
      </c>
      <c r="T86" s="201" t="s">
        <v>529</v>
      </c>
      <c r="U86" s="201" t="s">
        <v>530</v>
      </c>
      <c r="V86" s="195"/>
      <c r="W86" s="201" t="s">
        <v>527</v>
      </c>
      <c r="X86" s="201" t="s">
        <v>528</v>
      </c>
      <c r="Y86" s="201" t="s">
        <v>529</v>
      </c>
      <c r="Z86" s="201" t="s">
        <v>530</v>
      </c>
      <c r="AA86" s="195"/>
      <c r="AB86" s="201" t="s">
        <v>527</v>
      </c>
      <c r="AC86" s="201" t="s">
        <v>528</v>
      </c>
      <c r="AD86" s="201" t="s">
        <v>529</v>
      </c>
      <c r="AE86" s="201" t="s">
        <v>530</v>
      </c>
      <c r="AF86" s="195"/>
      <c r="AG86" s="201" t="s">
        <v>527</v>
      </c>
      <c r="AH86" s="201" t="s">
        <v>528</v>
      </c>
      <c r="AI86" s="201" t="s">
        <v>529</v>
      </c>
      <c r="AJ86" s="201" t="s">
        <v>530</v>
      </c>
      <c r="AK86" s="195"/>
      <c r="AL86" s="201" t="s">
        <v>527</v>
      </c>
      <c r="AM86" s="201" t="s">
        <v>528</v>
      </c>
      <c r="AN86" s="201" t="s">
        <v>529</v>
      </c>
      <c r="AO86" s="201" t="s">
        <v>530</v>
      </c>
      <c r="AP86" s="195"/>
      <c r="AQ86" s="201" t="s">
        <v>527</v>
      </c>
      <c r="AR86" s="201" t="s">
        <v>528</v>
      </c>
      <c r="AS86" s="201" t="s">
        <v>529</v>
      </c>
      <c r="AT86" s="201" t="s">
        <v>530</v>
      </c>
    </row>
    <row r="87" spans="7:97" ht="15.5" x14ac:dyDescent="0.35">
      <c r="H87" s="201">
        <v>8</v>
      </c>
      <c r="I87" s="201">
        <v>4</v>
      </c>
      <c r="J87" s="201">
        <v>2</v>
      </c>
      <c r="K87" s="201">
        <v>1</v>
      </c>
      <c r="L87" s="195"/>
      <c r="M87" s="201">
        <v>8</v>
      </c>
      <c r="N87" s="201">
        <v>4</v>
      </c>
      <c r="O87" s="201">
        <v>2</v>
      </c>
      <c r="P87" s="201">
        <v>1</v>
      </c>
      <c r="Q87" s="195"/>
      <c r="R87" s="201">
        <v>8</v>
      </c>
      <c r="S87" s="201">
        <v>4</v>
      </c>
      <c r="T87" s="201">
        <v>2</v>
      </c>
      <c r="U87" s="201">
        <v>1</v>
      </c>
      <c r="V87" s="195"/>
      <c r="W87" s="201">
        <v>8</v>
      </c>
      <c r="X87" s="201">
        <v>4</v>
      </c>
      <c r="Y87" s="201">
        <v>2</v>
      </c>
      <c r="Z87" s="201">
        <v>1</v>
      </c>
      <c r="AA87" s="195"/>
      <c r="AB87" s="201">
        <v>8</v>
      </c>
      <c r="AC87" s="201">
        <v>4</v>
      </c>
      <c r="AD87" s="201">
        <v>2</v>
      </c>
      <c r="AE87" s="201">
        <v>1</v>
      </c>
      <c r="AF87" s="195"/>
      <c r="AG87" s="201">
        <v>8</v>
      </c>
      <c r="AH87" s="201">
        <v>4</v>
      </c>
      <c r="AI87" s="201">
        <v>2</v>
      </c>
      <c r="AJ87" s="201">
        <v>1</v>
      </c>
      <c r="AK87" s="195"/>
      <c r="AL87" s="201">
        <v>8</v>
      </c>
      <c r="AM87" s="201">
        <v>4</v>
      </c>
      <c r="AN87" s="201">
        <v>2</v>
      </c>
      <c r="AO87" s="201">
        <v>1</v>
      </c>
      <c r="AP87" s="195"/>
      <c r="AQ87" s="201">
        <v>8</v>
      </c>
      <c r="AR87" s="201">
        <v>4</v>
      </c>
      <c r="AS87" s="201">
        <v>2</v>
      </c>
      <c r="AT87" s="201">
        <v>1</v>
      </c>
    </row>
    <row r="88" spans="7:97" ht="15.5" x14ac:dyDescent="0.35">
      <c r="G88" s="17"/>
      <c r="H88" s="202" t="s">
        <v>471</v>
      </c>
      <c r="I88" s="202" t="s">
        <v>472</v>
      </c>
      <c r="J88" s="202" t="s">
        <v>473</v>
      </c>
      <c r="K88" s="202" t="s">
        <v>474</v>
      </c>
      <c r="L88" s="203"/>
      <c r="M88" s="202" t="s">
        <v>475</v>
      </c>
      <c r="N88" s="202" t="s">
        <v>476</v>
      </c>
      <c r="O88" s="202" t="s">
        <v>477</v>
      </c>
      <c r="P88" s="202" t="s">
        <v>478</v>
      </c>
      <c r="Q88" s="209"/>
      <c r="R88" s="204" t="s">
        <v>479</v>
      </c>
      <c r="S88" s="204" t="s">
        <v>480</v>
      </c>
      <c r="T88" s="204" t="s">
        <v>481</v>
      </c>
      <c r="U88" s="204" t="s">
        <v>482</v>
      </c>
      <c r="V88" s="195"/>
      <c r="W88" s="204" t="s">
        <v>483</v>
      </c>
      <c r="X88" s="204" t="s">
        <v>484</v>
      </c>
      <c r="Y88" s="204" t="s">
        <v>485</v>
      </c>
      <c r="Z88" s="204" t="s">
        <v>486</v>
      </c>
      <c r="AA88" s="209"/>
      <c r="AB88" s="202" t="s">
        <v>487</v>
      </c>
      <c r="AC88" s="202" t="s">
        <v>488</v>
      </c>
      <c r="AD88" s="202" t="s">
        <v>489</v>
      </c>
      <c r="AE88" s="202" t="s">
        <v>490</v>
      </c>
      <c r="AF88" s="209"/>
      <c r="AG88" s="205" t="s">
        <v>491</v>
      </c>
      <c r="AH88" s="205" t="s">
        <v>492</v>
      </c>
      <c r="AI88" s="205" t="s">
        <v>493</v>
      </c>
      <c r="AJ88" s="205" t="s">
        <v>494</v>
      </c>
      <c r="AK88" s="209"/>
      <c r="AL88" s="206" t="s">
        <v>495</v>
      </c>
      <c r="AM88" s="206" t="s">
        <v>496</v>
      </c>
      <c r="AN88" s="206" t="s">
        <v>497</v>
      </c>
      <c r="AO88" s="206" t="s">
        <v>498</v>
      </c>
      <c r="AP88" s="195"/>
      <c r="AQ88" s="206" t="s">
        <v>499</v>
      </c>
      <c r="AR88" s="206" t="s">
        <v>500</v>
      </c>
      <c r="AS88" s="206" t="s">
        <v>501</v>
      </c>
      <c r="AT88" s="206" t="s">
        <v>502</v>
      </c>
      <c r="AU88" s="17"/>
    </row>
    <row r="89" spans="7:97" ht="15.5" x14ac:dyDescent="0.35">
      <c r="G89" s="17"/>
      <c r="H89" s="201">
        <v>0</v>
      </c>
      <c r="I89" s="201">
        <v>0</v>
      </c>
      <c r="J89" s="201">
        <v>0</v>
      </c>
      <c r="K89" s="201">
        <v>0</v>
      </c>
      <c r="L89" s="201"/>
      <c r="M89" s="201">
        <v>0</v>
      </c>
      <c r="N89" s="201">
        <v>0</v>
      </c>
      <c r="O89" s="201">
        <v>0</v>
      </c>
      <c r="P89" s="201">
        <v>0</v>
      </c>
      <c r="Q89" s="209"/>
      <c r="R89" s="210">
        <v>0</v>
      </c>
      <c r="S89" s="210">
        <v>0</v>
      </c>
      <c r="T89" s="210">
        <v>0</v>
      </c>
      <c r="U89" s="210">
        <v>1</v>
      </c>
      <c r="V89" s="195"/>
      <c r="W89" s="210">
        <v>0</v>
      </c>
      <c r="X89" s="210">
        <v>0</v>
      </c>
      <c r="Y89" s="210">
        <v>0</v>
      </c>
      <c r="Z89" s="210">
        <v>1</v>
      </c>
      <c r="AA89" s="209"/>
      <c r="AB89" s="201">
        <v>0</v>
      </c>
      <c r="AC89" s="201">
        <v>0</v>
      </c>
      <c r="AD89" s="201">
        <v>0</v>
      </c>
      <c r="AE89" s="201">
        <v>0</v>
      </c>
      <c r="AF89" s="209"/>
      <c r="AG89" s="211">
        <v>0</v>
      </c>
      <c r="AH89" s="211">
        <v>0</v>
      </c>
      <c r="AI89" s="211">
        <v>0</v>
      </c>
      <c r="AJ89" s="201">
        <v>1</v>
      </c>
      <c r="AK89" s="209"/>
      <c r="AL89" s="210">
        <v>0</v>
      </c>
      <c r="AM89" s="210">
        <v>0</v>
      </c>
      <c r="AN89" s="210">
        <v>0</v>
      </c>
      <c r="AO89" s="210">
        <v>0</v>
      </c>
      <c r="AP89" s="201"/>
      <c r="AQ89" s="210">
        <v>0</v>
      </c>
      <c r="AR89" s="210">
        <v>0</v>
      </c>
      <c r="AS89" s="210">
        <v>0</v>
      </c>
      <c r="AT89" s="210">
        <v>0</v>
      </c>
      <c r="AU89" s="17"/>
    </row>
    <row r="90" spans="7:97" ht="15.5" x14ac:dyDescent="0.35">
      <c r="G90" s="17"/>
      <c r="H90" s="195"/>
      <c r="I90" s="195"/>
      <c r="J90" s="195"/>
      <c r="K90" s="195"/>
      <c r="L90" s="195"/>
      <c r="M90" s="195"/>
      <c r="N90" s="195"/>
      <c r="O90" s="195"/>
      <c r="P90" s="195"/>
      <c r="Q90" s="209"/>
      <c r="R90" s="195"/>
      <c r="S90" s="195"/>
      <c r="T90" s="195"/>
      <c r="U90" s="195"/>
      <c r="V90" s="195"/>
      <c r="W90" s="195"/>
      <c r="X90" s="195"/>
      <c r="Y90" s="195"/>
      <c r="Z90" s="195"/>
      <c r="AA90" s="209"/>
      <c r="AB90" s="195"/>
      <c r="AC90" s="195"/>
      <c r="AD90" s="195"/>
      <c r="AE90" s="195"/>
      <c r="AF90" s="209"/>
      <c r="AG90" s="195"/>
      <c r="AH90" s="195"/>
      <c r="AI90" s="195"/>
      <c r="AJ90" s="195"/>
      <c r="AK90" s="209"/>
      <c r="AL90" s="195"/>
      <c r="AM90" s="195"/>
      <c r="AN90" s="195"/>
      <c r="AO90" s="195"/>
      <c r="AP90" s="195"/>
      <c r="AQ90" s="195"/>
      <c r="AR90" s="195"/>
      <c r="AS90" s="195"/>
      <c r="AT90" s="195"/>
      <c r="AU90" s="17"/>
    </row>
    <row r="91" spans="7:97" ht="15.5" x14ac:dyDescent="0.35">
      <c r="G91" s="17"/>
      <c r="H91" s="299">
        <v>0</v>
      </c>
      <c r="I91" s="299"/>
      <c r="J91" s="299"/>
      <c r="K91" s="299"/>
      <c r="L91" s="195"/>
      <c r="M91" s="299">
        <v>0</v>
      </c>
      <c r="N91" s="299"/>
      <c r="O91" s="299"/>
      <c r="P91" s="299"/>
      <c r="Q91" s="209"/>
      <c r="R91" s="299">
        <v>1</v>
      </c>
      <c r="S91" s="299"/>
      <c r="T91" s="299"/>
      <c r="U91" s="299"/>
      <c r="V91" s="195"/>
      <c r="W91" s="299">
        <v>1</v>
      </c>
      <c r="X91" s="299"/>
      <c r="Y91" s="299"/>
      <c r="Z91" s="299"/>
      <c r="AA91" s="209"/>
      <c r="AB91" s="299">
        <v>0</v>
      </c>
      <c r="AC91" s="299"/>
      <c r="AD91" s="299"/>
      <c r="AE91" s="299"/>
      <c r="AF91" s="209"/>
      <c r="AG91" s="299">
        <v>1</v>
      </c>
      <c r="AH91" s="299"/>
      <c r="AI91" s="299"/>
      <c r="AJ91" s="299"/>
      <c r="AK91" s="209"/>
      <c r="AL91" s="299">
        <v>0</v>
      </c>
      <c r="AM91" s="299"/>
      <c r="AN91" s="299"/>
      <c r="AO91" s="299"/>
      <c r="AP91" s="195"/>
      <c r="AQ91" s="299">
        <v>0</v>
      </c>
      <c r="AR91" s="299"/>
      <c r="AS91" s="299"/>
      <c r="AT91" s="299"/>
      <c r="AU91" s="17"/>
    </row>
    <row r="92" spans="7:97" ht="15.5" x14ac:dyDescent="0.35">
      <c r="G92" s="17"/>
      <c r="H92" s="195"/>
      <c r="I92" s="195"/>
      <c r="J92" s="195"/>
      <c r="K92" s="195"/>
      <c r="L92" s="195"/>
      <c r="M92" s="195"/>
      <c r="N92" s="195"/>
      <c r="O92" s="195"/>
      <c r="P92" s="195"/>
      <c r="Q92" s="209"/>
      <c r="R92" s="195"/>
      <c r="S92" s="195"/>
      <c r="T92" s="195"/>
      <c r="U92" s="195"/>
      <c r="V92" s="195"/>
      <c r="W92" s="195"/>
      <c r="X92" s="195"/>
      <c r="Y92" s="195"/>
      <c r="Z92" s="195"/>
      <c r="AA92" s="209"/>
      <c r="AB92" s="195"/>
      <c r="AC92" s="195"/>
      <c r="AD92" s="195"/>
      <c r="AE92" s="195"/>
      <c r="AF92" s="209"/>
      <c r="AG92" s="195"/>
      <c r="AH92" s="195"/>
      <c r="AI92" s="195"/>
      <c r="AJ92" s="195"/>
      <c r="AK92" s="209"/>
      <c r="AL92" s="195"/>
      <c r="AM92" s="195"/>
      <c r="AN92" s="195"/>
      <c r="AO92" s="195"/>
      <c r="AP92" s="195"/>
      <c r="AQ92" s="195"/>
      <c r="AR92" s="195"/>
      <c r="AS92" s="195"/>
      <c r="AT92" s="195"/>
      <c r="AU92" s="17"/>
    </row>
    <row r="93" spans="7:97" ht="15.5" x14ac:dyDescent="0.35">
      <c r="H93" s="195"/>
      <c r="I93" s="195"/>
      <c r="J93" s="195"/>
      <c r="K93" s="195"/>
      <c r="L93" s="195"/>
      <c r="M93" s="195"/>
      <c r="N93" s="195"/>
      <c r="O93" s="195"/>
      <c r="P93" s="195"/>
      <c r="Q93" s="195"/>
      <c r="R93" s="195"/>
      <c r="S93" s="195"/>
      <c r="T93" s="195"/>
      <c r="U93" s="195"/>
      <c r="V93" s="195"/>
      <c r="W93" s="195"/>
      <c r="X93" s="195"/>
      <c r="Y93" s="195"/>
      <c r="Z93" s="195"/>
      <c r="AA93" s="195"/>
      <c r="AB93" s="195"/>
      <c r="AC93" s="195"/>
      <c r="AD93" s="195"/>
      <c r="AE93" s="195"/>
      <c r="AF93" s="195"/>
      <c r="AG93" s="195"/>
      <c r="AH93" s="195"/>
      <c r="AI93" s="195"/>
      <c r="AJ93" s="195"/>
      <c r="AK93" s="195"/>
      <c r="AL93" s="195"/>
      <c r="AM93" s="195"/>
      <c r="AN93" s="195"/>
      <c r="AO93" s="195"/>
      <c r="AP93" s="195"/>
      <c r="AQ93" s="195"/>
      <c r="AR93" s="195"/>
      <c r="AS93" s="195"/>
      <c r="AT93" s="195"/>
    </row>
    <row r="94" spans="7:97" ht="15.5" x14ac:dyDescent="0.35">
      <c r="H94" s="195"/>
      <c r="I94" s="195"/>
      <c r="J94" s="195"/>
      <c r="K94" s="195"/>
      <c r="L94" s="195"/>
      <c r="M94" s="195"/>
      <c r="N94" s="195"/>
      <c r="O94" s="195"/>
      <c r="P94" s="195"/>
      <c r="Q94" s="195"/>
      <c r="R94" s="195"/>
      <c r="S94" s="195"/>
      <c r="T94" s="195"/>
      <c r="U94" s="195"/>
      <c r="V94" s="195"/>
      <c r="W94" s="195"/>
      <c r="X94" s="195"/>
      <c r="Y94" s="195"/>
      <c r="Z94" s="195"/>
      <c r="AA94" s="195"/>
      <c r="AB94" s="195"/>
      <c r="AC94" s="195"/>
      <c r="AD94" s="195"/>
      <c r="AE94" s="195"/>
      <c r="AF94" s="195"/>
      <c r="AG94" s="195"/>
      <c r="AH94" s="195"/>
      <c r="AI94" s="195"/>
      <c r="AJ94" s="195"/>
      <c r="AK94" s="195"/>
      <c r="AL94" s="195"/>
      <c r="AM94" s="195"/>
      <c r="AN94" s="195"/>
      <c r="AO94" s="195"/>
      <c r="AP94" s="195"/>
      <c r="AQ94" s="195"/>
      <c r="AR94" s="195"/>
      <c r="AS94" s="195"/>
      <c r="AT94" s="195"/>
      <c r="AX94" s="3"/>
      <c r="AY94" s="3"/>
      <c r="AZ94" s="3"/>
      <c r="BA94" s="3"/>
    </row>
    <row r="95" spans="7:97" ht="15.5" x14ac:dyDescent="0.35">
      <c r="H95" s="195"/>
      <c r="I95" s="195"/>
      <c r="J95" s="195"/>
      <c r="K95" s="195"/>
      <c r="L95" s="195"/>
      <c r="M95" s="195"/>
      <c r="N95" s="195"/>
      <c r="O95" s="195"/>
      <c r="P95" s="195"/>
      <c r="Q95" s="195"/>
      <c r="R95" s="195"/>
      <c r="S95" s="195"/>
      <c r="T95" s="195"/>
      <c r="U95" s="195"/>
      <c r="V95" s="195"/>
      <c r="W95" s="195"/>
      <c r="X95" s="195"/>
      <c r="Y95" s="195"/>
      <c r="Z95" s="195"/>
      <c r="AA95" s="195"/>
      <c r="AB95" s="195"/>
      <c r="AC95" s="195"/>
      <c r="AD95" s="195"/>
      <c r="AE95" s="195"/>
      <c r="AF95" s="195"/>
      <c r="AG95" s="195"/>
      <c r="AH95" s="195"/>
      <c r="AI95" s="195"/>
      <c r="AJ95" s="195"/>
      <c r="AK95" s="195"/>
      <c r="AL95" s="195"/>
      <c r="AM95" s="195"/>
      <c r="AN95" s="195"/>
      <c r="AO95" s="195"/>
      <c r="AP95" s="195"/>
      <c r="AQ95" s="195"/>
      <c r="AR95" s="195"/>
      <c r="AS95" s="195"/>
      <c r="AT95" s="195"/>
    </row>
    <row r="96" spans="7:97" ht="15.5" x14ac:dyDescent="0.35">
      <c r="H96" s="195"/>
      <c r="I96" s="195"/>
      <c r="J96" s="195"/>
      <c r="K96" s="195"/>
      <c r="L96" s="195"/>
      <c r="M96" s="195"/>
      <c r="N96" s="195"/>
      <c r="O96" s="213" t="s">
        <v>503</v>
      </c>
      <c r="P96" s="305">
        <f>WHC!AC106</f>
        <v>1140</v>
      </c>
      <c r="Q96" s="305"/>
      <c r="R96" s="305"/>
      <c r="S96" s="195"/>
      <c r="T96" s="195"/>
      <c r="U96" s="195"/>
      <c r="V96" s="195"/>
      <c r="W96" s="195"/>
      <c r="X96" s="195"/>
      <c r="Y96" s="195"/>
      <c r="Z96" s="195"/>
      <c r="AA96" s="195"/>
      <c r="AB96" s="195"/>
      <c r="AC96" s="195"/>
      <c r="AD96" s="195"/>
      <c r="AE96" s="195"/>
      <c r="AF96" s="195"/>
      <c r="AG96" s="195"/>
      <c r="AH96" s="195"/>
      <c r="AI96" s="213" t="s">
        <v>503</v>
      </c>
      <c r="AJ96" s="305">
        <f>WHC!AC128</f>
        <v>1142</v>
      </c>
      <c r="AK96" s="305"/>
      <c r="AL96" s="305"/>
      <c r="AM96" s="195"/>
      <c r="AN96" s="195"/>
      <c r="AO96" s="195"/>
      <c r="AP96" s="195"/>
      <c r="AQ96" s="195"/>
      <c r="AR96" s="195"/>
      <c r="AS96" s="195"/>
      <c r="AT96" s="195"/>
    </row>
    <row r="97" spans="8:97" x14ac:dyDescent="0.35">
      <c r="P97" s="212"/>
      <c r="Q97" s="212"/>
      <c r="R97" s="212"/>
      <c r="AJ97" s="212"/>
      <c r="AK97" s="212"/>
      <c r="AL97" s="212"/>
    </row>
    <row r="98" spans="8:97" x14ac:dyDescent="0.35">
      <c r="P98" s="212"/>
      <c r="Q98" s="212"/>
      <c r="R98" s="212"/>
      <c r="AJ98" s="212"/>
      <c r="AK98" s="212"/>
      <c r="AL98" s="212"/>
    </row>
    <row r="99" spans="8:97" x14ac:dyDescent="0.35">
      <c r="P99" s="212"/>
      <c r="Q99" s="212"/>
      <c r="R99" s="212"/>
      <c r="AJ99" s="212"/>
      <c r="AK99" s="212"/>
      <c r="AL99" s="212"/>
    </row>
    <row r="106" spans="8:97" x14ac:dyDescent="0.35">
      <c r="BE106" s="214" t="s">
        <v>532</v>
      </c>
      <c r="BF106" s="215"/>
      <c r="BG106" s="215"/>
      <c r="BH106" s="215"/>
    </row>
    <row r="107" spans="8:97" ht="15.5" x14ac:dyDescent="0.35">
      <c r="X107" s="195"/>
      <c r="Y107" s="195"/>
      <c r="Z107" s="195"/>
      <c r="AA107" s="195"/>
      <c r="AB107" s="195"/>
      <c r="AC107" s="195"/>
      <c r="AD107" s="195"/>
      <c r="AE107" s="195"/>
      <c r="AF107" s="195"/>
      <c r="AG107" s="195"/>
      <c r="AH107" s="195"/>
      <c r="AI107" s="195"/>
      <c r="AJ107" s="195"/>
      <c r="AK107" s="195"/>
      <c r="AL107" s="195"/>
      <c r="AM107" s="195"/>
      <c r="AN107" s="195"/>
      <c r="AO107" s="195"/>
      <c r="AP107" s="195"/>
      <c r="AQ107" s="195"/>
      <c r="AR107" s="195"/>
      <c r="AS107" s="195"/>
      <c r="AT107" s="195"/>
    </row>
    <row r="108" spans="8:97" ht="15.5" x14ac:dyDescent="0.35">
      <c r="H108" s="231"/>
      <c r="I108" s="195"/>
      <c r="J108" s="195"/>
      <c r="K108" s="195"/>
      <c r="L108" s="195"/>
      <c r="M108" s="195"/>
      <c r="N108" s="195"/>
      <c r="O108" s="195"/>
      <c r="P108" s="195"/>
      <c r="Q108" s="195"/>
      <c r="R108" s="195"/>
      <c r="S108" s="195"/>
      <c r="T108" s="195"/>
      <c r="U108" s="195"/>
      <c r="V108" s="195"/>
      <c r="W108" s="195"/>
      <c r="X108" s="195"/>
      <c r="Y108" s="195"/>
      <c r="Z108" s="195"/>
      <c r="AA108" s="195"/>
      <c r="AB108" s="195"/>
      <c r="AC108" s="195"/>
      <c r="AD108" s="195"/>
      <c r="AE108" s="195"/>
      <c r="AF108" s="195"/>
      <c r="AG108" s="195"/>
      <c r="AH108" s="195"/>
      <c r="AI108" s="195"/>
      <c r="AJ108" s="195"/>
      <c r="AK108" s="195"/>
      <c r="AL108" s="195"/>
      <c r="AM108" s="195"/>
      <c r="AN108" s="195"/>
      <c r="AO108" s="195"/>
      <c r="AP108" s="195"/>
      <c r="AQ108" s="195"/>
      <c r="AR108" s="195"/>
      <c r="AS108" s="195"/>
      <c r="AT108" s="195"/>
      <c r="CN108" s="230"/>
      <c r="CO108" s="230"/>
      <c r="CP108" s="230"/>
      <c r="CQ108" s="230"/>
      <c r="CR108" s="230"/>
      <c r="CS108" s="230"/>
    </row>
    <row r="109" spans="8:97" ht="15.5" x14ac:dyDescent="0.35">
      <c r="H109" s="231"/>
      <c r="I109" s="195"/>
      <c r="J109" s="195"/>
      <c r="K109" s="195"/>
      <c r="L109" s="195"/>
      <c r="M109" s="195"/>
      <c r="N109" s="195"/>
      <c r="O109" s="195"/>
      <c r="P109" s="195"/>
      <c r="Q109" s="195"/>
      <c r="R109" s="195"/>
      <c r="S109" s="195"/>
      <c r="T109" s="195"/>
      <c r="U109" s="195"/>
      <c r="V109" s="195"/>
      <c r="W109" s="195"/>
      <c r="X109" s="195"/>
      <c r="Y109" s="195"/>
      <c r="Z109" s="195"/>
      <c r="AA109" s="195"/>
      <c r="AB109" s="195"/>
      <c r="AC109" s="195"/>
      <c r="AD109" s="195"/>
      <c r="AE109" s="195"/>
      <c r="AF109" s="195"/>
      <c r="AG109" s="195"/>
      <c r="AH109" s="195"/>
      <c r="AI109" s="195"/>
      <c r="AJ109" s="195"/>
      <c r="AK109" s="195"/>
      <c r="AL109" s="195"/>
      <c r="AM109" s="195"/>
      <c r="AN109" s="195"/>
      <c r="AO109" s="195"/>
      <c r="AP109" s="195"/>
      <c r="AQ109" s="195"/>
      <c r="AR109" s="195"/>
      <c r="AS109" s="195"/>
      <c r="AT109" s="195"/>
      <c r="CN109" s="230"/>
      <c r="CO109" s="230"/>
      <c r="CP109" s="230"/>
      <c r="CQ109" s="230"/>
      <c r="CR109" s="230"/>
      <c r="CS109" s="230"/>
    </row>
    <row r="110" spans="8:97" ht="15.5" x14ac:dyDescent="0.35">
      <c r="H110" s="231"/>
      <c r="I110" s="195"/>
      <c r="J110" s="195"/>
      <c r="K110" s="195"/>
      <c r="L110" s="195"/>
      <c r="M110" s="195"/>
      <c r="N110" s="195"/>
      <c r="O110" s="195"/>
      <c r="P110" s="195"/>
      <c r="Q110" s="195"/>
      <c r="R110" s="195"/>
      <c r="S110" s="195"/>
      <c r="T110" s="195"/>
      <c r="U110" s="195"/>
      <c r="V110" s="195"/>
      <c r="W110" s="195"/>
      <c r="X110" s="195"/>
      <c r="Y110" s="195"/>
      <c r="Z110" s="195"/>
      <c r="AA110" s="195"/>
      <c r="AB110" s="195"/>
      <c r="AC110" s="195"/>
      <c r="AD110" s="195"/>
      <c r="AE110" s="195"/>
      <c r="AF110" s="195"/>
      <c r="AG110" s="195"/>
      <c r="AH110" s="195"/>
      <c r="AI110" s="195"/>
      <c r="AJ110" s="195"/>
      <c r="AK110" s="195"/>
      <c r="AL110" s="195"/>
      <c r="AM110" s="195"/>
      <c r="AN110" s="195"/>
      <c r="AO110" s="195"/>
      <c r="AP110" s="195"/>
      <c r="AQ110" s="195"/>
      <c r="AR110" s="195"/>
      <c r="AS110" s="195"/>
      <c r="AT110" s="195"/>
      <c r="CN110" s="230"/>
      <c r="CO110" s="230"/>
      <c r="CP110" s="230"/>
      <c r="CQ110" s="230"/>
      <c r="CR110" s="230"/>
      <c r="CS110" s="230"/>
    </row>
    <row r="111" spans="8:97" ht="15.5" x14ac:dyDescent="0.35">
      <c r="H111" s="231"/>
      <c r="I111" s="195"/>
      <c r="J111" s="195"/>
      <c r="K111" s="195"/>
      <c r="L111" s="195"/>
      <c r="M111" s="195"/>
      <c r="N111" s="195"/>
      <c r="O111" s="195"/>
      <c r="P111" s="195"/>
      <c r="Q111" s="195"/>
      <c r="R111" s="195"/>
      <c r="S111" s="195"/>
      <c r="T111" s="195"/>
      <c r="U111" s="195"/>
      <c r="V111" s="195"/>
      <c r="W111" s="195"/>
      <c r="X111" s="195"/>
      <c r="Y111" s="195"/>
      <c r="Z111" s="195"/>
      <c r="AA111" s="195"/>
      <c r="AB111" s="195"/>
      <c r="AC111" s="195"/>
      <c r="AD111" s="195"/>
      <c r="AE111" s="195"/>
      <c r="AF111" s="195"/>
      <c r="AG111" s="195"/>
      <c r="AH111" s="195"/>
      <c r="AI111" s="195"/>
      <c r="AJ111" s="195"/>
      <c r="AK111" s="195"/>
      <c r="AL111" s="195"/>
      <c r="AM111" s="195"/>
      <c r="AN111" s="195"/>
      <c r="AO111" s="195"/>
      <c r="AP111" s="195"/>
      <c r="AQ111" s="195"/>
      <c r="AR111" s="195"/>
      <c r="AS111" s="195"/>
      <c r="AT111" s="195"/>
      <c r="CN111" s="230"/>
      <c r="CO111" s="230"/>
      <c r="CP111" s="230"/>
      <c r="CQ111" s="230"/>
      <c r="CR111" s="230"/>
      <c r="CS111" s="230"/>
    </row>
    <row r="112" spans="8:97" ht="15.5" x14ac:dyDescent="0.35">
      <c r="H112" s="231"/>
      <c r="I112" s="195"/>
      <c r="J112" s="195"/>
      <c r="K112" s="195"/>
      <c r="L112" s="195"/>
      <c r="M112" s="195"/>
      <c r="N112" s="195"/>
      <c r="O112" s="195"/>
      <c r="P112" s="195"/>
      <c r="Q112" s="195"/>
      <c r="R112" s="195"/>
      <c r="S112" s="195"/>
      <c r="T112" s="195"/>
      <c r="U112" s="195"/>
      <c r="V112" s="195"/>
      <c r="W112" s="195"/>
      <c r="X112" s="195"/>
      <c r="Y112" s="195"/>
      <c r="Z112" s="195"/>
      <c r="AA112" s="195"/>
      <c r="AB112" s="195"/>
      <c r="AC112" s="195"/>
      <c r="AD112" s="195"/>
      <c r="AE112" s="195"/>
      <c r="AF112" s="195"/>
      <c r="AG112" s="195"/>
      <c r="AH112" s="195"/>
      <c r="AI112" s="195"/>
      <c r="AJ112" s="195"/>
      <c r="AK112" s="195"/>
      <c r="AL112" s="195"/>
      <c r="AM112" s="195"/>
      <c r="AN112" s="195"/>
      <c r="AO112" s="195"/>
      <c r="AP112" s="195"/>
      <c r="AQ112" s="195"/>
      <c r="AR112" s="195"/>
      <c r="AS112" s="195"/>
      <c r="AT112" s="195"/>
      <c r="CN112" s="230"/>
      <c r="CO112" s="230"/>
      <c r="CP112" s="230"/>
      <c r="CQ112" s="230"/>
      <c r="CR112" s="230"/>
      <c r="CS112" s="230"/>
    </row>
    <row r="113" spans="8:97" ht="15.5" x14ac:dyDescent="0.35">
      <c r="H113" s="231"/>
      <c r="I113" s="195"/>
      <c r="J113" s="195"/>
      <c r="K113" s="195"/>
      <c r="L113" s="195"/>
      <c r="M113" s="195"/>
      <c r="N113" s="195"/>
      <c r="O113" s="195"/>
      <c r="P113" s="195"/>
      <c r="Q113" s="195"/>
      <c r="R113" s="195"/>
      <c r="S113" s="195"/>
      <c r="T113" s="195"/>
      <c r="U113" s="195"/>
      <c r="V113" s="195"/>
      <c r="W113" s="195"/>
      <c r="X113" s="195"/>
      <c r="Y113" s="195"/>
      <c r="Z113" s="195"/>
      <c r="AA113" s="195"/>
      <c r="AB113" s="195"/>
      <c r="AC113" s="195"/>
      <c r="AD113" s="195"/>
      <c r="AE113" s="195"/>
      <c r="AF113" s="195"/>
      <c r="AG113" s="195"/>
      <c r="AH113" s="195"/>
      <c r="AI113" s="195"/>
      <c r="AJ113" s="195"/>
      <c r="AK113" s="195"/>
      <c r="AL113" s="195"/>
      <c r="AM113" s="195"/>
      <c r="AN113" s="195"/>
      <c r="AO113" s="195"/>
      <c r="AP113" s="195"/>
      <c r="AQ113" s="195"/>
      <c r="AR113" s="195"/>
      <c r="AS113" s="195"/>
      <c r="AT113" s="195"/>
      <c r="CN113" s="230"/>
      <c r="CO113" s="230"/>
      <c r="CP113" s="230"/>
      <c r="CQ113" s="230"/>
      <c r="CR113" s="230"/>
      <c r="CS113" s="230"/>
    </row>
    <row r="114" spans="8:97" ht="15.5" x14ac:dyDescent="0.35">
      <c r="H114" s="231"/>
      <c r="I114" s="195"/>
      <c r="J114" s="195"/>
      <c r="K114" s="195"/>
      <c r="L114" s="195"/>
      <c r="M114" s="195"/>
      <c r="N114" s="195"/>
      <c r="O114" s="195"/>
      <c r="P114" s="195"/>
      <c r="Q114" s="195"/>
      <c r="R114" s="195"/>
      <c r="S114" s="195"/>
      <c r="T114" s="195"/>
      <c r="U114" s="195"/>
      <c r="V114" s="195"/>
      <c r="W114" s="195"/>
      <c r="X114" s="195"/>
      <c r="Y114" s="195"/>
      <c r="Z114" s="195"/>
      <c r="AA114" s="195"/>
      <c r="AB114" s="195"/>
      <c r="AC114" s="195"/>
      <c r="AD114" s="195"/>
      <c r="AE114" s="195"/>
      <c r="AF114" s="195"/>
      <c r="AG114" s="195"/>
      <c r="AH114" s="195"/>
      <c r="AI114" s="195"/>
      <c r="AJ114" s="195"/>
      <c r="AK114" s="195"/>
      <c r="AL114" s="195"/>
      <c r="AM114" s="195"/>
      <c r="AN114" s="195"/>
      <c r="AO114" s="195"/>
      <c r="AP114" s="195"/>
      <c r="AQ114" s="195"/>
      <c r="AR114" s="195"/>
      <c r="AS114" s="195"/>
      <c r="AT114" s="195"/>
      <c r="CN114" s="230"/>
      <c r="CO114" s="230"/>
      <c r="CP114" s="230"/>
      <c r="CQ114" s="230"/>
      <c r="CR114" s="230"/>
      <c r="CS114" s="230"/>
    </row>
    <row r="115" spans="8:97" ht="15.5" x14ac:dyDescent="0.35">
      <c r="H115" s="231"/>
      <c r="I115" s="195"/>
      <c r="J115" s="195"/>
      <c r="K115" s="195"/>
      <c r="L115" s="195"/>
      <c r="M115" s="195"/>
      <c r="N115" s="195"/>
      <c r="O115" s="195"/>
      <c r="P115" s="195"/>
      <c r="Q115" s="195"/>
      <c r="R115" s="195"/>
      <c r="S115" s="195"/>
      <c r="T115" s="195"/>
      <c r="U115" s="195"/>
      <c r="V115" s="195"/>
      <c r="W115" s="195"/>
      <c r="X115" s="195"/>
      <c r="Y115" s="195"/>
      <c r="Z115" s="195"/>
      <c r="AA115" s="195"/>
      <c r="AB115" s="195"/>
      <c r="AC115" s="195"/>
      <c r="AD115" s="195"/>
      <c r="AE115" s="195"/>
      <c r="AF115" s="195"/>
      <c r="AG115" s="195"/>
      <c r="AH115" s="195"/>
      <c r="AI115" s="195"/>
      <c r="AJ115" s="195"/>
      <c r="AK115" s="195"/>
      <c r="AL115" s="195"/>
      <c r="AM115" s="195"/>
      <c r="AN115" s="195"/>
      <c r="AO115" s="195"/>
      <c r="AP115" s="195"/>
      <c r="AQ115" s="195"/>
      <c r="AR115" s="195"/>
      <c r="AS115" s="195"/>
      <c r="AT115" s="195"/>
      <c r="CN115" s="230"/>
      <c r="CO115" s="230"/>
      <c r="CP115" s="230"/>
      <c r="CQ115" s="230"/>
      <c r="CR115" s="230"/>
      <c r="CS115" s="230"/>
    </row>
    <row r="116" spans="8:97" ht="15.5" x14ac:dyDescent="0.35">
      <c r="H116" s="231"/>
      <c r="I116" s="195"/>
      <c r="J116" s="195"/>
      <c r="K116" s="195"/>
      <c r="L116" s="195"/>
      <c r="M116" s="195"/>
      <c r="N116" s="195"/>
      <c r="O116" s="195"/>
      <c r="P116" s="195"/>
      <c r="Q116" s="195"/>
      <c r="R116" s="195"/>
      <c r="S116" s="195"/>
      <c r="T116" s="195"/>
      <c r="U116" s="195"/>
      <c r="V116" s="195"/>
      <c r="W116" s="195"/>
      <c r="X116" s="195"/>
      <c r="Y116" s="195"/>
      <c r="Z116" s="195"/>
      <c r="AA116" s="195"/>
      <c r="AB116" s="195"/>
      <c r="AC116" s="195"/>
      <c r="AD116" s="195"/>
      <c r="AE116" s="195"/>
      <c r="AF116" s="195"/>
      <c r="AG116" s="195"/>
      <c r="AH116" s="195"/>
      <c r="AI116" s="195"/>
      <c r="AJ116" s="195"/>
      <c r="AK116" s="195"/>
      <c r="AL116" s="195"/>
      <c r="AM116" s="195"/>
      <c r="AN116" s="195"/>
      <c r="AO116" s="195"/>
      <c r="AP116" s="195"/>
      <c r="AQ116" s="195"/>
      <c r="AR116" s="195"/>
      <c r="AS116" s="195"/>
      <c r="AT116" s="195"/>
      <c r="CN116" s="230"/>
      <c r="CO116" s="230"/>
      <c r="CP116" s="230"/>
      <c r="CQ116" s="230"/>
      <c r="CR116" s="230"/>
      <c r="CS116" s="230"/>
    </row>
    <row r="117" spans="8:97" ht="15.5" x14ac:dyDescent="0.35">
      <c r="H117" s="231"/>
      <c r="I117" s="195"/>
      <c r="J117" s="195"/>
      <c r="K117" s="195"/>
      <c r="L117" s="195"/>
      <c r="M117" s="195"/>
      <c r="N117" s="195"/>
      <c r="O117" s="195"/>
      <c r="P117" s="195"/>
      <c r="Q117" s="195"/>
      <c r="R117" s="195"/>
      <c r="S117" s="195"/>
      <c r="T117" s="195"/>
      <c r="U117" s="195"/>
      <c r="V117" s="195"/>
      <c r="W117" s="195"/>
      <c r="X117" s="195"/>
      <c r="Y117" s="195"/>
      <c r="Z117" s="195"/>
      <c r="AA117" s="195"/>
      <c r="AB117" s="195"/>
      <c r="AC117" s="195"/>
      <c r="AD117" s="195"/>
      <c r="AE117" s="195"/>
      <c r="AF117" s="195"/>
      <c r="AG117" s="195"/>
      <c r="AH117" s="195"/>
      <c r="AI117" s="195"/>
      <c r="AJ117" s="195"/>
      <c r="AK117" s="195"/>
      <c r="AL117" s="195"/>
      <c r="AM117" s="195"/>
      <c r="AN117" s="195"/>
      <c r="AO117" s="195"/>
      <c r="AP117" s="195"/>
      <c r="AQ117" s="195"/>
      <c r="AR117" s="195"/>
      <c r="AS117" s="195"/>
      <c r="AT117" s="195"/>
      <c r="CN117" s="230"/>
      <c r="CO117" s="230"/>
      <c r="CP117" s="230"/>
      <c r="CQ117" s="230"/>
      <c r="CR117" s="230"/>
      <c r="CS117" s="230"/>
    </row>
    <row r="118" spans="8:97" ht="15.5" x14ac:dyDescent="0.35">
      <c r="H118" s="231"/>
      <c r="I118" s="195"/>
      <c r="J118" s="195"/>
      <c r="K118" s="195"/>
      <c r="L118" s="195"/>
      <c r="M118" s="195"/>
      <c r="N118" s="195"/>
      <c r="O118" s="195"/>
      <c r="P118" s="195"/>
      <c r="Q118" s="195"/>
      <c r="R118" s="195"/>
      <c r="S118" s="195"/>
      <c r="T118" s="195"/>
      <c r="U118" s="195"/>
      <c r="V118" s="195"/>
      <c r="W118" s="195"/>
      <c r="X118" s="195"/>
      <c r="Y118" s="195"/>
      <c r="Z118" s="195"/>
      <c r="AA118" s="195"/>
      <c r="AB118" s="195"/>
      <c r="AC118" s="195"/>
      <c r="AD118" s="195"/>
      <c r="AE118" s="195"/>
      <c r="AF118" s="195"/>
      <c r="AG118" s="195"/>
      <c r="AH118" s="195"/>
      <c r="AI118" s="195"/>
      <c r="AJ118" s="195"/>
      <c r="AK118" s="195"/>
      <c r="AL118" s="195"/>
      <c r="AM118" s="195"/>
      <c r="AN118" s="195"/>
      <c r="AO118" s="195"/>
      <c r="AP118" s="195"/>
      <c r="AQ118" s="195"/>
      <c r="AR118" s="195"/>
      <c r="AS118" s="195"/>
      <c r="AT118" s="195"/>
      <c r="CN118" s="230"/>
      <c r="CO118" s="230"/>
      <c r="CP118" s="230"/>
      <c r="CQ118" s="230"/>
      <c r="CR118" s="230"/>
      <c r="CS118" s="230"/>
    </row>
    <row r="119" spans="8:97" ht="15.5" x14ac:dyDescent="0.35">
      <c r="H119" s="231"/>
      <c r="I119" s="195"/>
      <c r="J119" s="195"/>
      <c r="K119" s="195"/>
      <c r="L119" s="195"/>
      <c r="M119" s="195"/>
      <c r="N119" s="195"/>
      <c r="O119" s="195"/>
      <c r="P119" s="195"/>
      <c r="Q119" s="195"/>
      <c r="R119" s="195"/>
      <c r="S119" s="195"/>
      <c r="T119" s="195"/>
      <c r="U119" s="195"/>
      <c r="V119" s="195"/>
      <c r="W119" s="195"/>
      <c r="X119" s="195"/>
      <c r="Y119" s="195"/>
      <c r="Z119" s="195"/>
      <c r="AA119" s="195"/>
      <c r="AB119" s="195"/>
      <c r="AC119" s="195"/>
      <c r="AD119" s="195"/>
      <c r="AE119" s="195"/>
      <c r="AF119" s="195"/>
      <c r="AG119" s="195"/>
      <c r="AH119" s="195"/>
      <c r="AI119" s="195"/>
      <c r="AJ119" s="195"/>
      <c r="AK119" s="195"/>
      <c r="AL119" s="195"/>
      <c r="AM119" s="195"/>
      <c r="AN119" s="195"/>
      <c r="AO119" s="195"/>
      <c r="AP119" s="195"/>
      <c r="AQ119" s="195"/>
      <c r="AR119" s="195"/>
      <c r="AS119" s="195"/>
      <c r="AT119" s="195"/>
      <c r="CN119" s="230"/>
      <c r="CO119" s="230"/>
      <c r="CP119" s="230"/>
      <c r="CQ119" s="230"/>
      <c r="CR119" s="230"/>
      <c r="CS119" s="230"/>
    </row>
    <row r="120" spans="8:97" ht="15.5" x14ac:dyDescent="0.35">
      <c r="H120" s="231"/>
      <c r="I120" s="195"/>
      <c r="J120" s="195"/>
      <c r="K120" s="195"/>
      <c r="L120" s="195"/>
      <c r="M120" s="195"/>
      <c r="N120" s="195"/>
      <c r="O120" s="195"/>
      <c r="P120" s="195"/>
      <c r="Q120" s="195"/>
      <c r="R120" s="195"/>
      <c r="S120" s="195"/>
      <c r="T120" s="195"/>
      <c r="U120" s="195"/>
      <c r="V120" s="195"/>
      <c r="W120" s="195"/>
      <c r="X120" s="195"/>
      <c r="Y120" s="195"/>
      <c r="Z120" s="195"/>
      <c r="AA120" s="195"/>
      <c r="AB120" s="195"/>
      <c r="AC120" s="195"/>
      <c r="AD120" s="195"/>
      <c r="AE120" s="195"/>
      <c r="AF120" s="195"/>
      <c r="AG120" s="195"/>
      <c r="AH120" s="195"/>
      <c r="AI120" s="195"/>
      <c r="AJ120" s="195"/>
      <c r="AK120" s="195"/>
      <c r="AL120" s="195"/>
      <c r="AM120" s="195"/>
      <c r="AN120" s="195"/>
      <c r="AO120" s="195"/>
      <c r="AP120" s="195"/>
      <c r="AQ120" s="195"/>
      <c r="AR120" s="195"/>
      <c r="AS120" s="195"/>
      <c r="AT120" s="195"/>
      <c r="CN120" s="230"/>
      <c r="CO120" s="230"/>
      <c r="CP120" s="230"/>
      <c r="CQ120" s="230"/>
      <c r="CR120" s="230"/>
      <c r="CS120" s="230"/>
    </row>
    <row r="121" spans="8:97" ht="15.5" x14ac:dyDescent="0.35">
      <c r="H121" s="231"/>
      <c r="I121" s="195"/>
      <c r="J121" s="195"/>
      <c r="K121" s="195"/>
      <c r="L121" s="195"/>
      <c r="M121" s="195"/>
      <c r="N121" s="195"/>
      <c r="O121" s="195"/>
      <c r="P121" s="195"/>
      <c r="Q121" s="195"/>
      <c r="R121" s="195"/>
      <c r="S121" s="195"/>
      <c r="T121" s="195"/>
      <c r="U121" s="195"/>
      <c r="V121" s="195"/>
      <c r="W121" s="195"/>
      <c r="X121" s="195"/>
      <c r="Y121" s="195"/>
      <c r="Z121" s="195"/>
      <c r="AA121" s="195"/>
      <c r="AB121" s="195"/>
      <c r="AC121" s="195"/>
      <c r="AD121" s="195"/>
      <c r="AE121" s="195"/>
      <c r="AF121" s="195"/>
      <c r="AG121" s="195"/>
      <c r="AH121" s="195"/>
      <c r="AI121" s="195"/>
      <c r="AJ121" s="195"/>
      <c r="AK121" s="195"/>
      <c r="AL121" s="195"/>
      <c r="AM121" s="195"/>
      <c r="AN121" s="195"/>
      <c r="AO121" s="195"/>
      <c r="AP121" s="195"/>
      <c r="AQ121" s="195"/>
      <c r="AR121" s="195"/>
      <c r="AS121" s="195"/>
      <c r="AT121" s="195"/>
      <c r="CN121" s="230"/>
      <c r="CO121" s="230"/>
      <c r="CP121" s="230"/>
      <c r="CQ121" s="230"/>
      <c r="CR121" s="230"/>
      <c r="CS121" s="230"/>
    </row>
    <row r="122" spans="8:97" ht="15.5" x14ac:dyDescent="0.35">
      <c r="H122" s="231"/>
      <c r="I122" s="195"/>
      <c r="J122" s="195"/>
      <c r="K122" s="195"/>
      <c r="L122" s="195"/>
      <c r="M122" s="195"/>
      <c r="N122" s="195"/>
      <c r="O122" s="195"/>
      <c r="P122" s="195"/>
      <c r="Q122" s="195"/>
      <c r="R122" s="195"/>
      <c r="S122" s="195"/>
      <c r="T122" s="195"/>
      <c r="U122" s="195"/>
      <c r="V122" s="195"/>
      <c r="W122" s="195"/>
      <c r="X122" s="195"/>
      <c r="Y122" s="195"/>
      <c r="Z122" s="195"/>
      <c r="AA122" s="195"/>
      <c r="AB122" s="195"/>
      <c r="AC122" s="195"/>
      <c r="AD122" s="195"/>
      <c r="AE122" s="195"/>
      <c r="AF122" s="195"/>
      <c r="AG122" s="195"/>
      <c r="AH122" s="195"/>
      <c r="AI122" s="195"/>
      <c r="AJ122" s="195"/>
      <c r="AK122" s="195"/>
      <c r="AL122" s="195"/>
      <c r="AM122" s="195"/>
      <c r="AN122" s="195"/>
      <c r="AO122" s="195"/>
      <c r="AP122" s="195"/>
      <c r="AQ122" s="195"/>
      <c r="AR122" s="195"/>
      <c r="AS122" s="195"/>
      <c r="AT122" s="195"/>
      <c r="CN122" s="230"/>
      <c r="CO122" s="230"/>
      <c r="CP122" s="230"/>
      <c r="CQ122" s="230"/>
      <c r="CR122" s="230"/>
      <c r="CS122" s="230"/>
    </row>
    <row r="123" spans="8:97" ht="15.5" x14ac:dyDescent="0.35">
      <c r="H123" s="231"/>
      <c r="I123" s="195"/>
      <c r="J123" s="195"/>
      <c r="K123" s="195"/>
      <c r="L123" s="195"/>
      <c r="M123" s="195"/>
      <c r="N123" s="195"/>
      <c r="O123" s="195"/>
      <c r="P123" s="195"/>
      <c r="Q123" s="195"/>
      <c r="R123" s="195"/>
      <c r="S123" s="195"/>
      <c r="T123" s="195"/>
      <c r="U123" s="195"/>
      <c r="V123" s="195"/>
      <c r="W123" s="195"/>
      <c r="X123" s="195"/>
      <c r="Y123" s="195"/>
      <c r="Z123" s="195"/>
      <c r="AA123" s="195"/>
      <c r="AB123" s="195"/>
      <c r="AC123" s="195"/>
      <c r="AD123" s="195"/>
      <c r="AE123" s="195"/>
      <c r="AF123" s="195"/>
      <c r="AG123" s="195"/>
      <c r="AH123" s="195"/>
      <c r="AI123" s="195"/>
      <c r="AJ123" s="195"/>
      <c r="AK123" s="195"/>
      <c r="AL123" s="195"/>
      <c r="AM123" s="195"/>
      <c r="AN123" s="195"/>
      <c r="AO123" s="195"/>
      <c r="AP123" s="195"/>
      <c r="AQ123" s="195"/>
      <c r="AR123" s="195"/>
      <c r="AS123" s="195"/>
      <c r="AT123" s="195"/>
      <c r="CN123" s="230"/>
      <c r="CO123" s="230"/>
      <c r="CP123" s="230"/>
      <c r="CQ123" s="230"/>
      <c r="CR123" s="230"/>
      <c r="CS123" s="230"/>
    </row>
    <row r="124" spans="8:97" ht="15.5" x14ac:dyDescent="0.35">
      <c r="H124" s="231"/>
      <c r="I124" s="195"/>
      <c r="J124" s="195"/>
      <c r="K124" s="195"/>
      <c r="L124" s="195"/>
      <c r="M124" s="195"/>
      <c r="N124" s="195"/>
      <c r="O124" s="195"/>
      <c r="P124" s="195"/>
      <c r="Q124" s="195"/>
      <c r="R124" s="195"/>
      <c r="S124" s="195"/>
      <c r="T124" s="195"/>
      <c r="U124" s="195"/>
      <c r="V124" s="195"/>
      <c r="W124" s="195"/>
      <c r="X124" s="195"/>
      <c r="Y124" s="195"/>
      <c r="Z124" s="195"/>
      <c r="AA124" s="195"/>
      <c r="AB124" s="195"/>
      <c r="AC124" s="195"/>
      <c r="AD124" s="195"/>
      <c r="AE124" s="195"/>
      <c r="AF124" s="195"/>
      <c r="AG124" s="195"/>
      <c r="AH124" s="195"/>
      <c r="AI124" s="195"/>
      <c r="AJ124" s="195"/>
      <c r="AK124" s="195"/>
      <c r="AL124" s="195"/>
      <c r="AM124" s="195"/>
      <c r="AN124" s="195"/>
      <c r="AO124" s="195"/>
      <c r="AP124" s="195"/>
      <c r="AQ124" s="195"/>
      <c r="AR124" s="195"/>
      <c r="AS124" s="195"/>
      <c r="AT124" s="195"/>
      <c r="CN124" s="230"/>
      <c r="CO124" s="230"/>
      <c r="CP124" s="230"/>
      <c r="CQ124" s="230"/>
      <c r="CR124" s="230"/>
      <c r="CS124" s="230"/>
    </row>
    <row r="125" spans="8:97" ht="15.5" x14ac:dyDescent="0.35">
      <c r="H125" s="207" t="s">
        <v>537</v>
      </c>
      <c r="I125" s="208"/>
      <c r="J125" s="208"/>
      <c r="K125" s="208"/>
      <c r="L125" s="208"/>
      <c r="M125" s="208"/>
      <c r="N125" s="208"/>
      <c r="O125" s="208"/>
      <c r="P125" s="208"/>
      <c r="Q125" s="208"/>
      <c r="R125" s="208"/>
      <c r="S125" s="208"/>
      <c r="T125" s="208"/>
      <c r="U125" s="208"/>
      <c r="V125" s="208"/>
      <c r="W125" s="208"/>
      <c r="X125" s="195"/>
      <c r="Y125" s="195"/>
      <c r="Z125" s="195"/>
      <c r="AA125" s="195"/>
      <c r="AB125" s="195"/>
      <c r="AC125" s="195"/>
      <c r="AD125" s="195"/>
      <c r="AE125" s="195"/>
      <c r="AF125" s="195"/>
      <c r="AG125" s="195"/>
      <c r="AH125" s="195"/>
      <c r="AI125" s="195"/>
      <c r="AJ125" s="195"/>
      <c r="AK125" s="195"/>
      <c r="AL125" s="195"/>
      <c r="AM125" s="195"/>
      <c r="AN125" s="195"/>
      <c r="AO125" s="195"/>
      <c r="AP125" s="195"/>
      <c r="AQ125" s="195"/>
      <c r="AR125" s="195"/>
      <c r="AS125" s="195"/>
      <c r="AT125" s="195"/>
      <c r="BE125" s="214" t="s">
        <v>532</v>
      </c>
      <c r="BF125" s="215"/>
      <c r="BG125" s="215"/>
      <c r="BH125" s="215"/>
      <c r="CN125" s="306" t="s">
        <v>533</v>
      </c>
      <c r="CO125" s="306"/>
      <c r="CP125" s="306"/>
      <c r="CQ125" s="306"/>
      <c r="CR125" s="306"/>
      <c r="CS125" s="306"/>
    </row>
    <row r="126" spans="8:97" ht="15.5" x14ac:dyDescent="0.35">
      <c r="H126" s="195"/>
      <c r="I126" s="195"/>
      <c r="J126" s="195"/>
      <c r="K126" s="195"/>
      <c r="L126" s="195"/>
      <c r="M126" s="195"/>
      <c r="N126" s="195"/>
      <c r="O126" s="195"/>
      <c r="P126" s="195"/>
      <c r="Q126" s="195"/>
      <c r="R126" s="195"/>
      <c r="S126" s="195"/>
      <c r="T126" s="195"/>
      <c r="U126" s="195"/>
      <c r="V126" s="195"/>
      <c r="W126" s="195"/>
      <c r="X126" s="195"/>
      <c r="Y126" s="195"/>
      <c r="Z126" s="195"/>
      <c r="AA126" s="195"/>
      <c r="AB126" s="195"/>
      <c r="AC126" s="195"/>
      <c r="AD126" s="195"/>
      <c r="AE126" s="195"/>
      <c r="AF126" s="195"/>
      <c r="AG126" s="195"/>
      <c r="AH126" s="195"/>
      <c r="AI126" s="195"/>
      <c r="AJ126" s="195"/>
      <c r="AK126" s="195"/>
      <c r="AL126" s="195"/>
      <c r="AM126" s="195"/>
      <c r="AN126" s="195"/>
      <c r="AO126" s="195"/>
      <c r="AP126" s="195"/>
      <c r="AQ126" s="195"/>
      <c r="AR126" s="195"/>
      <c r="AS126" s="195"/>
      <c r="AT126" s="195"/>
    </row>
    <row r="127" spans="8:97" ht="15.5" x14ac:dyDescent="0.35">
      <c r="H127" s="201" t="s">
        <v>527</v>
      </c>
      <c r="I127" s="201" t="s">
        <v>528</v>
      </c>
      <c r="J127" s="201" t="s">
        <v>529</v>
      </c>
      <c r="K127" s="201" t="s">
        <v>530</v>
      </c>
      <c r="L127" s="195"/>
      <c r="M127" s="201" t="s">
        <v>527</v>
      </c>
      <c r="N127" s="201" t="s">
        <v>528</v>
      </c>
      <c r="O127" s="201" t="s">
        <v>529</v>
      </c>
      <c r="P127" s="201" t="s">
        <v>530</v>
      </c>
      <c r="Q127" s="195"/>
      <c r="R127" s="201" t="s">
        <v>527</v>
      </c>
      <c r="S127" s="201" t="s">
        <v>528</v>
      </c>
      <c r="T127" s="201" t="s">
        <v>529</v>
      </c>
      <c r="U127" s="201" t="s">
        <v>530</v>
      </c>
      <c r="V127" s="195"/>
      <c r="W127" s="201" t="s">
        <v>527</v>
      </c>
      <c r="X127" s="201" t="s">
        <v>528</v>
      </c>
      <c r="Y127" s="201" t="s">
        <v>529</v>
      </c>
      <c r="Z127" s="201" t="s">
        <v>530</v>
      </c>
      <c r="AA127" s="195"/>
      <c r="AB127" s="201" t="s">
        <v>527</v>
      </c>
      <c r="AC127" s="201" t="s">
        <v>528</v>
      </c>
      <c r="AD127" s="201" t="s">
        <v>529</v>
      </c>
      <c r="AE127" s="201" t="s">
        <v>530</v>
      </c>
      <c r="AF127" s="195"/>
      <c r="AG127" s="201" t="s">
        <v>527</v>
      </c>
      <c r="AH127" s="201" t="s">
        <v>528</v>
      </c>
      <c r="AI127" s="201" t="s">
        <v>529</v>
      </c>
      <c r="AJ127" s="201" t="s">
        <v>530</v>
      </c>
      <c r="AK127" s="195"/>
      <c r="AL127" s="201" t="s">
        <v>527</v>
      </c>
      <c r="AM127" s="201" t="s">
        <v>528</v>
      </c>
      <c r="AN127" s="201" t="s">
        <v>529</v>
      </c>
      <c r="AO127" s="201" t="s">
        <v>530</v>
      </c>
      <c r="AP127" s="195"/>
      <c r="AQ127" s="201" t="s">
        <v>527</v>
      </c>
      <c r="AR127" s="201" t="s">
        <v>528</v>
      </c>
      <c r="AS127" s="201" t="s">
        <v>529</v>
      </c>
      <c r="AT127" s="201" t="s">
        <v>530</v>
      </c>
    </row>
    <row r="128" spans="8:97" ht="15.5" x14ac:dyDescent="0.35">
      <c r="H128" s="201">
        <v>8</v>
      </c>
      <c r="I128" s="201">
        <v>4</v>
      </c>
      <c r="J128" s="201">
        <v>2</v>
      </c>
      <c r="K128" s="201">
        <v>1</v>
      </c>
      <c r="L128" s="195"/>
      <c r="M128" s="201">
        <v>8</v>
      </c>
      <c r="N128" s="201">
        <v>4</v>
      </c>
      <c r="O128" s="201">
        <v>2</v>
      </c>
      <c r="P128" s="201">
        <v>1</v>
      </c>
      <c r="Q128" s="195"/>
      <c r="R128" s="201">
        <v>8</v>
      </c>
      <c r="S128" s="201">
        <v>4</v>
      </c>
      <c r="T128" s="201">
        <v>2</v>
      </c>
      <c r="U128" s="201">
        <v>1</v>
      </c>
      <c r="V128" s="195"/>
      <c r="W128" s="201">
        <v>8</v>
      </c>
      <c r="X128" s="201">
        <v>4</v>
      </c>
      <c r="Y128" s="201">
        <v>2</v>
      </c>
      <c r="Z128" s="201">
        <v>1</v>
      </c>
      <c r="AA128" s="195"/>
      <c r="AB128" s="201">
        <v>8</v>
      </c>
      <c r="AC128" s="201">
        <v>4</v>
      </c>
      <c r="AD128" s="201">
        <v>2</v>
      </c>
      <c r="AE128" s="201">
        <v>1</v>
      </c>
      <c r="AF128" s="195"/>
      <c r="AG128" s="201">
        <v>8</v>
      </c>
      <c r="AH128" s="201">
        <v>4</v>
      </c>
      <c r="AI128" s="201">
        <v>2</v>
      </c>
      <c r="AJ128" s="201">
        <v>1</v>
      </c>
      <c r="AK128" s="195"/>
      <c r="AL128" s="201">
        <v>8</v>
      </c>
      <c r="AM128" s="201">
        <v>4</v>
      </c>
      <c r="AN128" s="201">
        <v>2</v>
      </c>
      <c r="AO128" s="201">
        <v>1</v>
      </c>
      <c r="AP128" s="195"/>
      <c r="AQ128" s="201">
        <v>8</v>
      </c>
      <c r="AR128" s="201">
        <v>4</v>
      </c>
      <c r="AS128" s="201">
        <v>2</v>
      </c>
      <c r="AT128" s="201">
        <v>1</v>
      </c>
    </row>
    <row r="129" spans="7:87" ht="15.5" x14ac:dyDescent="0.35">
      <c r="G129" s="17"/>
      <c r="H129" s="202" t="s">
        <v>471</v>
      </c>
      <c r="I129" s="202" t="s">
        <v>472</v>
      </c>
      <c r="J129" s="202" t="s">
        <v>473</v>
      </c>
      <c r="K129" s="202" t="s">
        <v>474</v>
      </c>
      <c r="L129" s="203"/>
      <c r="M129" s="202" t="s">
        <v>475</v>
      </c>
      <c r="N129" s="202" t="s">
        <v>476</v>
      </c>
      <c r="O129" s="202" t="s">
        <v>477</v>
      </c>
      <c r="P129" s="202" t="s">
        <v>478</v>
      </c>
      <c r="Q129" s="209"/>
      <c r="R129" s="204" t="s">
        <v>479</v>
      </c>
      <c r="S129" s="204" t="s">
        <v>480</v>
      </c>
      <c r="T129" s="204" t="s">
        <v>481</v>
      </c>
      <c r="U129" s="204" t="s">
        <v>482</v>
      </c>
      <c r="V129" s="195"/>
      <c r="W129" s="204" t="s">
        <v>483</v>
      </c>
      <c r="X129" s="204" t="s">
        <v>484</v>
      </c>
      <c r="Y129" s="204" t="s">
        <v>485</v>
      </c>
      <c r="Z129" s="204" t="s">
        <v>486</v>
      </c>
      <c r="AA129" s="209"/>
      <c r="AB129" s="202" t="s">
        <v>487</v>
      </c>
      <c r="AC129" s="202" t="s">
        <v>488</v>
      </c>
      <c r="AD129" s="202" t="s">
        <v>489</v>
      </c>
      <c r="AE129" s="202" t="s">
        <v>490</v>
      </c>
      <c r="AF129" s="209"/>
      <c r="AG129" s="205" t="s">
        <v>491</v>
      </c>
      <c r="AH129" s="205" t="s">
        <v>492</v>
      </c>
      <c r="AI129" s="205" t="s">
        <v>493</v>
      </c>
      <c r="AJ129" s="205" t="s">
        <v>494</v>
      </c>
      <c r="AK129" s="209"/>
      <c r="AL129" s="206" t="s">
        <v>495</v>
      </c>
      <c r="AM129" s="206" t="s">
        <v>496</v>
      </c>
      <c r="AN129" s="206" t="s">
        <v>497</v>
      </c>
      <c r="AO129" s="206" t="s">
        <v>498</v>
      </c>
      <c r="AP129" s="195"/>
      <c r="AQ129" s="206" t="s">
        <v>499</v>
      </c>
      <c r="AR129" s="206" t="s">
        <v>500</v>
      </c>
      <c r="AS129" s="206" t="s">
        <v>501</v>
      </c>
      <c r="AT129" s="206" t="s">
        <v>502</v>
      </c>
      <c r="AU129" s="17"/>
    </row>
    <row r="130" spans="7:87" ht="15.5" x14ac:dyDescent="0.35">
      <c r="G130" s="17"/>
      <c r="H130" s="201">
        <v>0</v>
      </c>
      <c r="I130" s="201">
        <v>0</v>
      </c>
      <c r="J130" s="201">
        <v>0</v>
      </c>
      <c r="K130" s="201">
        <v>0</v>
      </c>
      <c r="L130" s="201"/>
      <c r="M130" s="201">
        <v>0</v>
      </c>
      <c r="N130" s="201">
        <v>0</v>
      </c>
      <c r="O130" s="201">
        <v>0</v>
      </c>
      <c r="P130" s="201">
        <v>0</v>
      </c>
      <c r="Q130" s="209"/>
      <c r="R130" s="210">
        <v>0</v>
      </c>
      <c r="S130" s="210">
        <v>0</v>
      </c>
      <c r="T130" s="210">
        <v>0</v>
      </c>
      <c r="U130" s="210">
        <v>1</v>
      </c>
      <c r="V130" s="195"/>
      <c r="W130" s="210">
        <v>0</v>
      </c>
      <c r="X130" s="210">
        <v>0</v>
      </c>
      <c r="Y130" s="210">
        <v>0</v>
      </c>
      <c r="Z130" s="210">
        <v>1</v>
      </c>
      <c r="AA130" s="209"/>
      <c r="AB130" s="201">
        <v>0</v>
      </c>
      <c r="AC130" s="201">
        <v>0</v>
      </c>
      <c r="AD130" s="201">
        <v>0</v>
      </c>
      <c r="AE130" s="201">
        <v>0</v>
      </c>
      <c r="AF130" s="209"/>
      <c r="AG130" s="211">
        <v>0</v>
      </c>
      <c r="AH130" s="211">
        <v>0</v>
      </c>
      <c r="AI130" s="211">
        <v>0</v>
      </c>
      <c r="AJ130" s="201">
        <v>1</v>
      </c>
      <c r="AK130" s="209"/>
      <c r="AL130" s="210">
        <v>0</v>
      </c>
      <c r="AM130" s="210">
        <v>0</v>
      </c>
      <c r="AN130" s="210">
        <v>0</v>
      </c>
      <c r="AO130" s="210">
        <v>0</v>
      </c>
      <c r="AP130" s="201"/>
      <c r="AQ130" s="210">
        <v>0</v>
      </c>
      <c r="AR130" s="210">
        <v>0</v>
      </c>
      <c r="AS130" s="210">
        <v>1</v>
      </c>
      <c r="AT130" s="210">
        <v>0</v>
      </c>
      <c r="AU130" s="17"/>
    </row>
    <row r="131" spans="7:87" ht="15.5" x14ac:dyDescent="0.35">
      <c r="G131" s="17"/>
      <c r="H131" s="195"/>
      <c r="I131" s="195"/>
      <c r="J131" s="195"/>
      <c r="K131" s="195"/>
      <c r="L131" s="195"/>
      <c r="M131" s="195"/>
      <c r="N131" s="195"/>
      <c r="O131" s="195"/>
      <c r="P131" s="195"/>
      <c r="Q131" s="209"/>
      <c r="R131" s="195"/>
      <c r="S131" s="195"/>
      <c r="T131" s="195"/>
      <c r="U131" s="195"/>
      <c r="V131" s="195"/>
      <c r="W131" s="195"/>
      <c r="X131" s="195"/>
      <c r="Y131" s="195"/>
      <c r="Z131" s="195"/>
      <c r="AA131" s="209"/>
      <c r="AB131" s="195"/>
      <c r="AC131" s="195"/>
      <c r="AD131" s="195"/>
      <c r="AE131" s="195"/>
      <c r="AF131" s="209"/>
      <c r="AG131" s="195"/>
      <c r="AH131" s="195"/>
      <c r="AI131" s="195"/>
      <c r="AJ131" s="195"/>
      <c r="AK131" s="209"/>
      <c r="AL131" s="195"/>
      <c r="AM131" s="195"/>
      <c r="AN131" s="195"/>
      <c r="AO131" s="195"/>
      <c r="AP131" s="195"/>
      <c r="AQ131" s="195"/>
      <c r="AR131" s="195"/>
      <c r="AS131" s="195"/>
      <c r="AT131" s="195"/>
      <c r="AU131" s="17"/>
    </row>
    <row r="132" spans="7:87" ht="15.5" x14ac:dyDescent="0.35">
      <c r="G132" s="17"/>
      <c r="H132" s="299">
        <v>0</v>
      </c>
      <c r="I132" s="299"/>
      <c r="J132" s="299"/>
      <c r="K132" s="299"/>
      <c r="L132" s="195"/>
      <c r="M132" s="299">
        <v>0</v>
      </c>
      <c r="N132" s="299"/>
      <c r="O132" s="299"/>
      <c r="P132" s="299"/>
      <c r="Q132" s="209"/>
      <c r="R132" s="299">
        <v>1</v>
      </c>
      <c r="S132" s="299"/>
      <c r="T132" s="299"/>
      <c r="U132" s="299"/>
      <c r="V132" s="195"/>
      <c r="W132" s="299">
        <v>1</v>
      </c>
      <c r="X132" s="299"/>
      <c r="Y132" s="299"/>
      <c r="Z132" s="299"/>
      <c r="AA132" s="209"/>
      <c r="AB132" s="299">
        <v>0</v>
      </c>
      <c r="AC132" s="299"/>
      <c r="AD132" s="299"/>
      <c r="AE132" s="299"/>
      <c r="AF132" s="209"/>
      <c r="AG132" s="299">
        <v>1</v>
      </c>
      <c r="AH132" s="299"/>
      <c r="AI132" s="299"/>
      <c r="AJ132" s="299"/>
      <c r="AK132" s="209"/>
      <c r="AL132" s="299">
        <v>0</v>
      </c>
      <c r="AM132" s="299"/>
      <c r="AN132" s="299"/>
      <c r="AO132" s="299"/>
      <c r="AP132" s="195"/>
      <c r="AQ132" s="299">
        <v>2</v>
      </c>
      <c r="AR132" s="299"/>
      <c r="AS132" s="299"/>
      <c r="AT132" s="299"/>
      <c r="AU132" s="17"/>
    </row>
    <row r="133" spans="7:87" ht="15.5" x14ac:dyDescent="0.35">
      <c r="G133" s="17"/>
      <c r="H133" s="195"/>
      <c r="I133" s="195"/>
      <c r="J133" s="195"/>
      <c r="K133" s="195"/>
      <c r="L133" s="195"/>
      <c r="M133" s="195"/>
      <c r="N133" s="195"/>
      <c r="O133" s="195"/>
      <c r="P133" s="195"/>
      <c r="Q133" s="209"/>
      <c r="R133" s="195"/>
      <c r="S133" s="195"/>
      <c r="T133" s="195"/>
      <c r="U133" s="195"/>
      <c r="V133" s="195"/>
      <c r="W133" s="195"/>
      <c r="X133" s="195"/>
      <c r="Y133" s="195"/>
      <c r="Z133" s="195"/>
      <c r="AA133" s="209"/>
      <c r="AB133" s="195"/>
      <c r="AC133" s="195"/>
      <c r="AD133" s="195"/>
      <c r="AE133" s="195"/>
      <c r="AF133" s="209"/>
      <c r="AG133" s="195"/>
      <c r="AH133" s="195"/>
      <c r="AI133" s="195"/>
      <c r="AJ133" s="195"/>
      <c r="AK133" s="209"/>
      <c r="AL133" s="195"/>
      <c r="AM133" s="195"/>
      <c r="AN133" s="195"/>
      <c r="AO133" s="195"/>
      <c r="AP133" s="195"/>
      <c r="AQ133" s="195"/>
      <c r="AR133" s="195"/>
      <c r="AS133" s="195"/>
      <c r="AT133" s="195"/>
      <c r="AU133" s="17"/>
    </row>
    <row r="134" spans="7:87" ht="15.5" x14ac:dyDescent="0.35">
      <c r="H134" s="195"/>
      <c r="I134" s="195"/>
      <c r="J134" s="195"/>
      <c r="K134" s="195"/>
      <c r="L134" s="195"/>
      <c r="M134" s="195"/>
      <c r="N134" s="195"/>
      <c r="O134" s="195"/>
      <c r="P134" s="195"/>
      <c r="Q134" s="195"/>
      <c r="R134" s="195"/>
      <c r="S134" s="195"/>
      <c r="T134" s="195"/>
      <c r="U134" s="195"/>
      <c r="V134" s="195"/>
      <c r="W134" s="195"/>
      <c r="X134" s="195"/>
      <c r="Y134" s="195"/>
      <c r="Z134" s="195"/>
      <c r="AA134" s="195"/>
      <c r="AB134" s="195"/>
      <c r="AC134" s="195"/>
      <c r="AD134" s="195"/>
      <c r="AE134" s="195"/>
      <c r="AF134" s="195"/>
      <c r="AG134" s="195"/>
      <c r="AH134" s="195"/>
      <c r="AI134" s="195"/>
      <c r="AJ134" s="195"/>
      <c r="AK134" s="195"/>
      <c r="AL134" s="195"/>
      <c r="AM134" s="195"/>
      <c r="AN134" s="195"/>
      <c r="AO134" s="195"/>
      <c r="AP134" s="195"/>
      <c r="AQ134" s="195"/>
      <c r="AR134" s="195"/>
      <c r="AS134" s="195"/>
      <c r="AT134" s="195"/>
      <c r="CF134" s="1" t="s">
        <v>534</v>
      </c>
      <c r="CG134" s="2"/>
      <c r="CH134" s="2"/>
      <c r="CI134" s="2"/>
    </row>
    <row r="135" spans="7:87" ht="15.5" x14ac:dyDescent="0.35">
      <c r="H135" s="195"/>
      <c r="I135" s="195"/>
      <c r="J135" s="195"/>
      <c r="K135" s="195"/>
      <c r="L135" s="195"/>
      <c r="M135" s="195"/>
      <c r="N135" s="195"/>
      <c r="O135" s="195"/>
      <c r="P135" s="195"/>
      <c r="Q135" s="195"/>
      <c r="R135" s="195"/>
      <c r="S135" s="195"/>
      <c r="T135" s="195"/>
      <c r="U135" s="195"/>
      <c r="V135" s="195"/>
      <c r="W135" s="195"/>
      <c r="X135" s="195"/>
      <c r="Y135" s="195"/>
      <c r="Z135" s="195"/>
      <c r="AA135" s="195"/>
      <c r="AB135" s="195"/>
      <c r="AC135" s="195"/>
      <c r="AD135" s="195"/>
      <c r="AE135" s="195"/>
      <c r="AF135" s="195"/>
      <c r="AG135" s="195"/>
      <c r="AH135" s="195"/>
      <c r="AI135" s="195"/>
      <c r="AJ135" s="195"/>
      <c r="AK135" s="195"/>
      <c r="AL135" s="195"/>
      <c r="AM135" s="195"/>
      <c r="AN135" s="195"/>
      <c r="AO135" s="195"/>
      <c r="AP135" s="195"/>
      <c r="AQ135" s="195"/>
      <c r="AR135" s="195"/>
      <c r="AS135" s="195"/>
      <c r="AT135" s="195"/>
    </row>
    <row r="136" spans="7:87" ht="15.5" x14ac:dyDescent="0.35">
      <c r="H136" s="195"/>
      <c r="I136" s="195"/>
      <c r="J136" s="195"/>
      <c r="K136" s="195"/>
      <c r="L136" s="195"/>
      <c r="M136" s="195"/>
      <c r="N136" s="195"/>
      <c r="O136" s="195"/>
      <c r="P136" s="195"/>
      <c r="Q136" s="195"/>
      <c r="R136" s="195"/>
      <c r="S136" s="195"/>
      <c r="T136" s="195"/>
      <c r="U136" s="195"/>
      <c r="V136" s="195"/>
      <c r="W136" s="195"/>
      <c r="X136" s="195"/>
      <c r="Y136" s="195"/>
      <c r="Z136" s="195"/>
      <c r="AA136" s="195"/>
      <c r="AB136" s="195"/>
      <c r="AC136" s="195"/>
      <c r="AD136" s="195"/>
      <c r="AE136" s="195"/>
      <c r="AF136" s="195"/>
      <c r="AG136" s="195"/>
      <c r="AH136" s="195"/>
      <c r="AI136" s="195"/>
      <c r="AJ136" s="195"/>
      <c r="AK136" s="195"/>
      <c r="AL136" s="195"/>
      <c r="AM136" s="195"/>
      <c r="AN136" s="195"/>
      <c r="AO136" s="195"/>
      <c r="AP136" s="195"/>
      <c r="AQ136" s="195"/>
      <c r="AR136" s="195"/>
      <c r="AS136" s="195"/>
      <c r="AT136" s="195"/>
    </row>
    <row r="137" spans="7:87" ht="15.5" x14ac:dyDescent="0.35">
      <c r="H137" s="195"/>
      <c r="I137" s="195"/>
      <c r="J137" s="195"/>
      <c r="K137" s="195"/>
      <c r="L137" s="195"/>
      <c r="M137" s="195"/>
      <c r="N137" s="195"/>
      <c r="O137" s="213" t="s">
        <v>503</v>
      </c>
      <c r="P137" s="305">
        <f>WHC!AC106</f>
        <v>1140</v>
      </c>
      <c r="Q137" s="305"/>
      <c r="R137" s="305"/>
      <c r="S137" s="195"/>
      <c r="T137" s="195"/>
      <c r="U137" s="195"/>
      <c r="V137" s="195"/>
      <c r="W137" s="195"/>
      <c r="X137" s="195"/>
      <c r="Y137" s="195"/>
      <c r="Z137" s="195"/>
      <c r="AA137" s="195"/>
      <c r="AB137" s="195"/>
      <c r="AC137" s="195"/>
      <c r="AD137" s="195"/>
      <c r="AE137" s="195"/>
      <c r="AF137" s="195"/>
      <c r="AG137" s="195"/>
      <c r="AH137" s="195"/>
      <c r="AI137" s="213" t="s">
        <v>503</v>
      </c>
      <c r="AJ137" s="305">
        <f>WHC!AC128</f>
        <v>1142</v>
      </c>
      <c r="AK137" s="305"/>
      <c r="AL137" s="305"/>
      <c r="AM137" s="195"/>
      <c r="AN137" s="195"/>
      <c r="AO137" s="195"/>
      <c r="AP137" s="195"/>
      <c r="AQ137" s="195"/>
      <c r="AR137" s="195"/>
      <c r="AS137" s="195"/>
      <c r="AT137" s="195"/>
    </row>
    <row r="154" spans="7:97" ht="15.5" x14ac:dyDescent="0.35">
      <c r="H154" s="207" t="s">
        <v>536</v>
      </c>
      <c r="I154" s="208"/>
      <c r="J154" s="208"/>
      <c r="K154" s="208"/>
      <c r="L154" s="208"/>
      <c r="M154" s="208"/>
      <c r="N154" s="208"/>
      <c r="O154" s="208"/>
      <c r="P154" s="208"/>
      <c r="Q154" s="208"/>
      <c r="R154" s="208"/>
      <c r="S154" s="208"/>
      <c r="T154" s="208"/>
      <c r="U154" s="208"/>
      <c r="V154" s="208"/>
      <c r="W154" s="208"/>
      <c r="X154" s="195"/>
      <c r="Y154" s="195"/>
      <c r="Z154" s="195"/>
      <c r="AA154" s="195"/>
      <c r="AB154" s="195"/>
      <c r="AC154" s="195"/>
      <c r="AD154" s="195"/>
      <c r="AE154" s="195"/>
      <c r="AF154" s="195"/>
      <c r="AG154" s="195"/>
      <c r="AH154" s="195"/>
      <c r="AI154" s="195"/>
      <c r="AJ154" s="195"/>
      <c r="AK154" s="195"/>
      <c r="AL154" s="195"/>
      <c r="AM154" s="195"/>
      <c r="AN154" s="195"/>
      <c r="AO154" s="195"/>
      <c r="AP154" s="195"/>
      <c r="AQ154" s="195"/>
      <c r="AR154" s="195"/>
      <c r="AS154" s="195"/>
      <c r="AT154" s="195"/>
      <c r="BE154" s="214" t="s">
        <v>532</v>
      </c>
      <c r="BF154" s="215"/>
      <c r="BG154" s="215"/>
      <c r="BH154" s="215"/>
    </row>
    <row r="155" spans="7:97" ht="15.5" x14ac:dyDescent="0.35">
      <c r="H155" s="195"/>
      <c r="I155" s="195"/>
      <c r="J155" s="195"/>
      <c r="K155" s="195"/>
      <c r="L155" s="195"/>
      <c r="M155" s="195"/>
      <c r="N155" s="195"/>
      <c r="O155" s="195"/>
      <c r="P155" s="195"/>
      <c r="Q155" s="195"/>
      <c r="R155" s="195"/>
      <c r="S155" s="195"/>
      <c r="T155" s="195"/>
      <c r="U155" s="195"/>
      <c r="V155" s="195"/>
      <c r="W155" s="195"/>
      <c r="X155" s="195"/>
      <c r="Y155" s="195"/>
      <c r="Z155" s="195"/>
      <c r="AA155" s="195"/>
      <c r="AB155" s="195"/>
      <c r="AC155" s="195"/>
      <c r="AD155" s="195"/>
      <c r="AE155" s="195"/>
      <c r="AF155" s="195"/>
      <c r="AG155" s="195"/>
      <c r="AH155" s="195"/>
      <c r="AI155" s="195"/>
      <c r="AJ155" s="195"/>
      <c r="AK155" s="195"/>
      <c r="AL155" s="195"/>
      <c r="AM155" s="195"/>
      <c r="AN155" s="195"/>
      <c r="AO155" s="195"/>
      <c r="AP155" s="195"/>
      <c r="AQ155" s="195"/>
      <c r="AR155" s="195"/>
      <c r="AS155" s="195"/>
      <c r="AT155" s="195"/>
      <c r="CN155" s="306" t="s">
        <v>533</v>
      </c>
      <c r="CO155" s="306"/>
      <c r="CP155" s="306"/>
      <c r="CQ155" s="306"/>
      <c r="CR155" s="306"/>
      <c r="CS155" s="306"/>
    </row>
    <row r="156" spans="7:97" ht="15.5" x14ac:dyDescent="0.35">
      <c r="H156" s="201" t="s">
        <v>527</v>
      </c>
      <c r="I156" s="201" t="s">
        <v>528</v>
      </c>
      <c r="J156" s="201" t="s">
        <v>529</v>
      </c>
      <c r="K156" s="201" t="s">
        <v>530</v>
      </c>
      <c r="L156" s="195"/>
      <c r="M156" s="201" t="s">
        <v>527</v>
      </c>
      <c r="N156" s="201" t="s">
        <v>528</v>
      </c>
      <c r="O156" s="201" t="s">
        <v>529</v>
      </c>
      <c r="P156" s="201" t="s">
        <v>530</v>
      </c>
      <c r="Q156" s="195"/>
      <c r="R156" s="201" t="s">
        <v>527</v>
      </c>
      <c r="S156" s="201" t="s">
        <v>528</v>
      </c>
      <c r="T156" s="201" t="s">
        <v>529</v>
      </c>
      <c r="U156" s="201" t="s">
        <v>530</v>
      </c>
      <c r="V156" s="195"/>
      <c r="W156" s="201" t="s">
        <v>527</v>
      </c>
      <c r="X156" s="201" t="s">
        <v>528</v>
      </c>
      <c r="Y156" s="201" t="s">
        <v>529</v>
      </c>
      <c r="Z156" s="201" t="s">
        <v>530</v>
      </c>
      <c r="AA156" s="195"/>
      <c r="AB156" s="201" t="s">
        <v>527</v>
      </c>
      <c r="AC156" s="201" t="s">
        <v>528</v>
      </c>
      <c r="AD156" s="201" t="s">
        <v>529</v>
      </c>
      <c r="AE156" s="201" t="s">
        <v>530</v>
      </c>
      <c r="AF156" s="195"/>
      <c r="AG156" s="201" t="s">
        <v>527</v>
      </c>
      <c r="AH156" s="201" t="s">
        <v>528</v>
      </c>
      <c r="AI156" s="201" t="s">
        <v>529</v>
      </c>
      <c r="AJ156" s="201" t="s">
        <v>530</v>
      </c>
      <c r="AK156" s="195"/>
      <c r="AL156" s="201" t="s">
        <v>527</v>
      </c>
      <c r="AM156" s="201" t="s">
        <v>528</v>
      </c>
      <c r="AN156" s="201" t="s">
        <v>529</v>
      </c>
      <c r="AO156" s="201" t="s">
        <v>530</v>
      </c>
      <c r="AP156" s="195"/>
      <c r="AQ156" s="201" t="s">
        <v>527</v>
      </c>
      <c r="AR156" s="201" t="s">
        <v>528</v>
      </c>
      <c r="AS156" s="201" t="s">
        <v>529</v>
      </c>
      <c r="AT156" s="201" t="s">
        <v>530</v>
      </c>
    </row>
    <row r="157" spans="7:97" ht="15.5" x14ac:dyDescent="0.35">
      <c r="H157" s="201">
        <v>8</v>
      </c>
      <c r="I157" s="201">
        <v>4</v>
      </c>
      <c r="J157" s="201">
        <v>2</v>
      </c>
      <c r="K157" s="201">
        <v>1</v>
      </c>
      <c r="L157" s="195"/>
      <c r="M157" s="201">
        <v>8</v>
      </c>
      <c r="N157" s="201">
        <v>4</v>
      </c>
      <c r="O157" s="201">
        <v>2</v>
      </c>
      <c r="P157" s="201">
        <v>1</v>
      </c>
      <c r="Q157" s="195"/>
      <c r="R157" s="201">
        <v>8</v>
      </c>
      <c r="S157" s="201">
        <v>4</v>
      </c>
      <c r="T157" s="201">
        <v>2</v>
      </c>
      <c r="U157" s="201">
        <v>1</v>
      </c>
      <c r="V157" s="195"/>
      <c r="W157" s="201">
        <v>8</v>
      </c>
      <c r="X157" s="201">
        <v>4</v>
      </c>
      <c r="Y157" s="201">
        <v>2</v>
      </c>
      <c r="Z157" s="201">
        <v>1</v>
      </c>
      <c r="AA157" s="195"/>
      <c r="AB157" s="201">
        <v>8</v>
      </c>
      <c r="AC157" s="201">
        <v>4</v>
      </c>
      <c r="AD157" s="201">
        <v>2</v>
      </c>
      <c r="AE157" s="201">
        <v>1</v>
      </c>
      <c r="AF157" s="195"/>
      <c r="AG157" s="201">
        <v>8</v>
      </c>
      <c r="AH157" s="201">
        <v>4</v>
      </c>
      <c r="AI157" s="201">
        <v>2</v>
      </c>
      <c r="AJ157" s="201">
        <v>1</v>
      </c>
      <c r="AK157" s="195"/>
      <c r="AL157" s="201">
        <v>8</v>
      </c>
      <c r="AM157" s="201">
        <v>4</v>
      </c>
      <c r="AN157" s="201">
        <v>2</v>
      </c>
      <c r="AO157" s="201">
        <v>1</v>
      </c>
      <c r="AP157" s="195"/>
      <c r="AQ157" s="201">
        <v>8</v>
      </c>
      <c r="AR157" s="201">
        <v>4</v>
      </c>
      <c r="AS157" s="201">
        <v>2</v>
      </c>
      <c r="AT157" s="201">
        <v>1</v>
      </c>
    </row>
    <row r="158" spans="7:97" ht="15.5" x14ac:dyDescent="0.35">
      <c r="G158" s="17"/>
      <c r="H158" s="202" t="s">
        <v>471</v>
      </c>
      <c r="I158" s="202" t="s">
        <v>472</v>
      </c>
      <c r="J158" s="202" t="s">
        <v>473</v>
      </c>
      <c r="K158" s="202" t="s">
        <v>474</v>
      </c>
      <c r="L158" s="203"/>
      <c r="M158" s="202" t="s">
        <v>475</v>
      </c>
      <c r="N158" s="202" t="s">
        <v>476</v>
      </c>
      <c r="O158" s="202" t="s">
        <v>477</v>
      </c>
      <c r="P158" s="202" t="s">
        <v>478</v>
      </c>
      <c r="Q158" s="209"/>
      <c r="R158" s="204" t="s">
        <v>479</v>
      </c>
      <c r="S158" s="204" t="s">
        <v>480</v>
      </c>
      <c r="T158" s="204" t="s">
        <v>481</v>
      </c>
      <c r="U158" s="204" t="s">
        <v>482</v>
      </c>
      <c r="V158" s="195"/>
      <c r="W158" s="204" t="s">
        <v>483</v>
      </c>
      <c r="X158" s="204" t="s">
        <v>484</v>
      </c>
      <c r="Y158" s="204" t="s">
        <v>485</v>
      </c>
      <c r="Z158" s="204" t="s">
        <v>486</v>
      </c>
      <c r="AA158" s="209"/>
      <c r="AB158" s="202" t="s">
        <v>487</v>
      </c>
      <c r="AC158" s="202" t="s">
        <v>488</v>
      </c>
      <c r="AD158" s="202" t="s">
        <v>489</v>
      </c>
      <c r="AE158" s="202" t="s">
        <v>490</v>
      </c>
      <c r="AF158" s="209"/>
      <c r="AG158" s="205" t="s">
        <v>491</v>
      </c>
      <c r="AH158" s="205" t="s">
        <v>492</v>
      </c>
      <c r="AI158" s="205" t="s">
        <v>493</v>
      </c>
      <c r="AJ158" s="205" t="s">
        <v>494</v>
      </c>
      <c r="AK158" s="209"/>
      <c r="AL158" s="206" t="s">
        <v>495</v>
      </c>
      <c r="AM158" s="206" t="s">
        <v>496</v>
      </c>
      <c r="AN158" s="206" t="s">
        <v>497</v>
      </c>
      <c r="AO158" s="206" t="s">
        <v>498</v>
      </c>
      <c r="AP158" s="195"/>
      <c r="AQ158" s="206" t="s">
        <v>499</v>
      </c>
      <c r="AR158" s="206" t="s">
        <v>500</v>
      </c>
      <c r="AS158" s="206" t="s">
        <v>501</v>
      </c>
      <c r="AT158" s="206" t="s">
        <v>502</v>
      </c>
      <c r="AU158" s="17"/>
    </row>
    <row r="159" spans="7:97" ht="15.5" x14ac:dyDescent="0.35">
      <c r="G159" s="17"/>
      <c r="H159" s="201">
        <v>0</v>
      </c>
      <c r="I159" s="201">
        <v>0</v>
      </c>
      <c r="J159" s="201">
        <v>0</v>
      </c>
      <c r="K159" s="201">
        <v>0</v>
      </c>
      <c r="L159" s="201"/>
      <c r="M159" s="201">
        <v>0</v>
      </c>
      <c r="N159" s="201">
        <v>0</v>
      </c>
      <c r="O159" s="201">
        <v>0</v>
      </c>
      <c r="P159" s="201">
        <v>0</v>
      </c>
      <c r="Q159" s="209"/>
      <c r="R159" s="210">
        <v>0</v>
      </c>
      <c r="S159" s="210">
        <v>0</v>
      </c>
      <c r="T159" s="210">
        <v>0</v>
      </c>
      <c r="U159" s="210">
        <v>1</v>
      </c>
      <c r="V159" s="195"/>
      <c r="W159" s="210">
        <v>0</v>
      </c>
      <c r="X159" s="210">
        <v>0</v>
      </c>
      <c r="Y159" s="210">
        <v>0</v>
      </c>
      <c r="Z159" s="210">
        <v>1</v>
      </c>
      <c r="AA159" s="209"/>
      <c r="AB159" s="201">
        <v>0</v>
      </c>
      <c r="AC159" s="201">
        <v>0</v>
      </c>
      <c r="AD159" s="201">
        <v>0</v>
      </c>
      <c r="AE159" s="201">
        <v>0</v>
      </c>
      <c r="AF159" s="209"/>
      <c r="AG159" s="211">
        <v>0</v>
      </c>
      <c r="AH159" s="211">
        <v>0</v>
      </c>
      <c r="AI159" s="211">
        <v>0</v>
      </c>
      <c r="AJ159" s="201">
        <v>1</v>
      </c>
      <c r="AK159" s="209"/>
      <c r="AL159" s="210">
        <v>0</v>
      </c>
      <c r="AM159" s="210">
        <v>0</v>
      </c>
      <c r="AN159" s="210">
        <v>0</v>
      </c>
      <c r="AO159" s="210">
        <v>0</v>
      </c>
      <c r="AP159" s="201"/>
      <c r="AQ159" s="210">
        <v>0</v>
      </c>
      <c r="AR159" s="210">
        <v>0</v>
      </c>
      <c r="AS159" s="210">
        <v>0</v>
      </c>
      <c r="AT159" s="210">
        <v>1</v>
      </c>
      <c r="AU159" s="17"/>
    </row>
    <row r="160" spans="7:97" ht="15.5" x14ac:dyDescent="0.35">
      <c r="G160" s="17"/>
      <c r="H160" s="195"/>
      <c r="I160" s="195"/>
      <c r="J160" s="195"/>
      <c r="K160" s="195"/>
      <c r="L160" s="195"/>
      <c r="M160" s="195"/>
      <c r="N160" s="195"/>
      <c r="O160" s="195"/>
      <c r="P160" s="195"/>
      <c r="Q160" s="209"/>
      <c r="R160" s="195"/>
      <c r="S160" s="195"/>
      <c r="T160" s="195"/>
      <c r="U160" s="195"/>
      <c r="V160" s="195"/>
      <c r="W160" s="195"/>
      <c r="X160" s="195"/>
      <c r="Y160" s="195"/>
      <c r="Z160" s="195"/>
      <c r="AA160" s="209"/>
      <c r="AB160" s="195"/>
      <c r="AC160" s="195"/>
      <c r="AD160" s="195"/>
      <c r="AE160" s="195"/>
      <c r="AF160" s="209"/>
      <c r="AG160" s="195"/>
      <c r="AH160" s="195"/>
      <c r="AI160" s="195"/>
      <c r="AJ160" s="195"/>
      <c r="AK160" s="209"/>
      <c r="AL160" s="195"/>
      <c r="AM160" s="195"/>
      <c r="AN160" s="195"/>
      <c r="AO160" s="195"/>
      <c r="AP160" s="195"/>
      <c r="AQ160" s="195"/>
      <c r="AR160" s="195"/>
      <c r="AS160" s="195"/>
      <c r="AT160" s="195"/>
      <c r="AU160" s="17"/>
    </row>
    <row r="161" spans="7:87" ht="15.5" x14ac:dyDescent="0.35">
      <c r="G161" s="17"/>
      <c r="H161" s="299">
        <v>0</v>
      </c>
      <c r="I161" s="299"/>
      <c r="J161" s="299"/>
      <c r="K161" s="299"/>
      <c r="L161" s="195"/>
      <c r="M161" s="299">
        <v>0</v>
      </c>
      <c r="N161" s="299"/>
      <c r="O161" s="299"/>
      <c r="P161" s="299"/>
      <c r="Q161" s="209"/>
      <c r="R161" s="299">
        <v>1</v>
      </c>
      <c r="S161" s="299"/>
      <c r="T161" s="299"/>
      <c r="U161" s="299"/>
      <c r="V161" s="195"/>
      <c r="W161" s="299">
        <v>1</v>
      </c>
      <c r="X161" s="299"/>
      <c r="Y161" s="299"/>
      <c r="Z161" s="299"/>
      <c r="AA161" s="209"/>
      <c r="AB161" s="299">
        <v>0</v>
      </c>
      <c r="AC161" s="299"/>
      <c r="AD161" s="299"/>
      <c r="AE161" s="299"/>
      <c r="AF161" s="209"/>
      <c r="AG161" s="299">
        <v>1</v>
      </c>
      <c r="AH161" s="299"/>
      <c r="AI161" s="299"/>
      <c r="AJ161" s="299"/>
      <c r="AK161" s="209"/>
      <c r="AL161" s="299">
        <v>0</v>
      </c>
      <c r="AM161" s="299"/>
      <c r="AN161" s="299"/>
      <c r="AO161" s="299"/>
      <c r="AP161" s="195"/>
      <c r="AQ161" s="299">
        <v>1</v>
      </c>
      <c r="AR161" s="299"/>
      <c r="AS161" s="299"/>
      <c r="AT161" s="299"/>
      <c r="AU161" s="17"/>
    </row>
    <row r="162" spans="7:87" ht="15.5" x14ac:dyDescent="0.35">
      <c r="G162" s="17"/>
      <c r="H162" s="195"/>
      <c r="I162" s="195"/>
      <c r="J162" s="195"/>
      <c r="K162" s="195"/>
      <c r="L162" s="195"/>
      <c r="M162" s="195"/>
      <c r="N162" s="195"/>
      <c r="O162" s="195"/>
      <c r="P162" s="195"/>
      <c r="Q162" s="209"/>
      <c r="R162" s="195"/>
      <c r="S162" s="195"/>
      <c r="T162" s="195"/>
      <c r="U162" s="195"/>
      <c r="V162" s="195"/>
      <c r="W162" s="195"/>
      <c r="X162" s="195"/>
      <c r="Y162" s="195"/>
      <c r="Z162" s="195"/>
      <c r="AA162" s="209"/>
      <c r="AB162" s="195"/>
      <c r="AC162" s="195"/>
      <c r="AD162" s="195"/>
      <c r="AE162" s="195"/>
      <c r="AF162" s="209"/>
      <c r="AG162" s="195"/>
      <c r="AH162" s="195"/>
      <c r="AI162" s="195"/>
      <c r="AJ162" s="195"/>
      <c r="AK162" s="209"/>
      <c r="AL162" s="195"/>
      <c r="AM162" s="195"/>
      <c r="AN162" s="195"/>
      <c r="AO162" s="195"/>
      <c r="AP162" s="195"/>
      <c r="AQ162" s="195"/>
      <c r="AR162" s="195"/>
      <c r="AS162" s="195"/>
      <c r="AT162" s="195"/>
      <c r="AU162" s="17"/>
    </row>
    <row r="163" spans="7:87" ht="15.5" x14ac:dyDescent="0.35">
      <c r="H163" s="195"/>
      <c r="I163" s="195"/>
      <c r="J163" s="195"/>
      <c r="K163" s="195"/>
      <c r="L163" s="195"/>
      <c r="M163" s="195"/>
      <c r="N163" s="195"/>
      <c r="O163" s="195"/>
      <c r="P163" s="195"/>
      <c r="Q163" s="195"/>
      <c r="R163" s="195"/>
      <c r="S163" s="195"/>
      <c r="T163" s="195"/>
      <c r="U163" s="195"/>
      <c r="V163" s="195"/>
      <c r="W163" s="195"/>
      <c r="X163" s="195"/>
      <c r="Y163" s="195"/>
      <c r="Z163" s="195"/>
      <c r="AA163" s="195"/>
      <c r="AB163" s="195"/>
      <c r="AC163" s="195"/>
      <c r="AD163" s="195"/>
      <c r="AE163" s="195"/>
      <c r="AF163" s="195"/>
      <c r="AG163" s="195"/>
      <c r="AH163" s="195"/>
      <c r="AI163" s="195"/>
      <c r="AJ163" s="195"/>
      <c r="AK163" s="195"/>
      <c r="AL163" s="195"/>
      <c r="AM163" s="195"/>
      <c r="AN163" s="195"/>
      <c r="AO163" s="195"/>
      <c r="AP163" s="195"/>
      <c r="AQ163" s="195"/>
      <c r="AR163" s="195"/>
      <c r="AS163" s="195"/>
      <c r="AT163" s="195"/>
    </row>
    <row r="164" spans="7:87" ht="15.5" x14ac:dyDescent="0.35">
      <c r="H164" s="195"/>
      <c r="I164" s="195"/>
      <c r="J164" s="195"/>
      <c r="K164" s="195"/>
      <c r="L164" s="195"/>
      <c r="M164" s="195"/>
      <c r="N164" s="195"/>
      <c r="O164" s="195"/>
      <c r="P164" s="195"/>
      <c r="Q164" s="195"/>
      <c r="R164" s="195"/>
      <c r="S164" s="195"/>
      <c r="T164" s="195"/>
      <c r="U164" s="195"/>
      <c r="V164" s="195"/>
      <c r="W164" s="195"/>
      <c r="X164" s="195"/>
      <c r="Y164" s="195"/>
      <c r="Z164" s="195"/>
      <c r="AA164" s="195"/>
      <c r="AB164" s="195"/>
      <c r="AC164" s="195"/>
      <c r="AD164" s="195"/>
      <c r="AE164" s="195"/>
      <c r="AF164" s="195"/>
      <c r="AG164" s="195"/>
      <c r="AH164" s="195"/>
      <c r="AI164" s="195"/>
      <c r="AJ164" s="195"/>
      <c r="AK164" s="195"/>
      <c r="AL164" s="195"/>
      <c r="AM164" s="195"/>
      <c r="AN164" s="195"/>
      <c r="AO164" s="195"/>
      <c r="AP164" s="195"/>
      <c r="AQ164" s="195"/>
      <c r="AR164" s="195"/>
      <c r="AS164" s="195"/>
      <c r="AT164" s="195"/>
      <c r="AX164" s="3"/>
      <c r="AY164" s="3"/>
      <c r="AZ164" s="3"/>
      <c r="BA164" s="3"/>
      <c r="CF164" s="1" t="s">
        <v>534</v>
      </c>
      <c r="CG164" s="2"/>
      <c r="CH164" s="2"/>
      <c r="CI164" s="2"/>
    </row>
    <row r="165" spans="7:87" ht="15.5" x14ac:dyDescent="0.35">
      <c r="H165" s="195"/>
      <c r="I165" s="195"/>
      <c r="J165" s="195"/>
      <c r="K165" s="195"/>
      <c r="L165" s="195"/>
      <c r="M165" s="195"/>
      <c r="N165" s="195"/>
      <c r="O165" s="195"/>
      <c r="P165" s="195"/>
      <c r="Q165" s="195"/>
      <c r="R165" s="195"/>
      <c r="S165" s="195"/>
      <c r="T165" s="195"/>
      <c r="U165" s="195"/>
      <c r="V165" s="195"/>
      <c r="W165" s="195"/>
      <c r="X165" s="195"/>
      <c r="Y165" s="195"/>
      <c r="Z165" s="195"/>
      <c r="AA165" s="195"/>
      <c r="AB165" s="195"/>
      <c r="AC165" s="195"/>
      <c r="AD165" s="195"/>
      <c r="AE165" s="195"/>
      <c r="AF165" s="195"/>
      <c r="AG165" s="195"/>
      <c r="AH165" s="195"/>
      <c r="AI165" s="195"/>
      <c r="AJ165" s="195"/>
      <c r="AK165" s="195"/>
      <c r="AL165" s="195"/>
      <c r="AM165" s="195"/>
      <c r="AN165" s="195"/>
      <c r="AO165" s="195"/>
      <c r="AP165" s="195"/>
      <c r="AQ165" s="195"/>
      <c r="AR165" s="195"/>
      <c r="AS165" s="195"/>
      <c r="AT165" s="195"/>
    </row>
    <row r="166" spans="7:87" ht="15.5" x14ac:dyDescent="0.35">
      <c r="H166" s="195"/>
      <c r="I166" s="195"/>
      <c r="J166" s="195"/>
      <c r="K166" s="195"/>
      <c r="L166" s="195"/>
      <c r="M166" s="195"/>
      <c r="N166" s="195"/>
      <c r="O166" s="213" t="s">
        <v>503</v>
      </c>
      <c r="P166" s="305">
        <f>WHC!AC106</f>
        <v>1140</v>
      </c>
      <c r="Q166" s="305"/>
      <c r="R166" s="305"/>
      <c r="S166" s="195"/>
      <c r="T166" s="195"/>
      <c r="U166" s="195"/>
      <c r="V166" s="195"/>
      <c r="W166" s="195"/>
      <c r="X166" s="195"/>
      <c r="Y166" s="195"/>
      <c r="Z166" s="195"/>
      <c r="AA166" s="195"/>
      <c r="AB166" s="195"/>
      <c r="AC166" s="195"/>
      <c r="AD166" s="195"/>
      <c r="AE166" s="195"/>
      <c r="AF166" s="195"/>
      <c r="AG166" s="195"/>
      <c r="AH166" s="195"/>
      <c r="AI166" s="213" t="s">
        <v>503</v>
      </c>
      <c r="AJ166" s="305">
        <f>WHC!AC128</f>
        <v>1142</v>
      </c>
      <c r="AK166" s="305"/>
      <c r="AL166" s="305"/>
      <c r="AM166" s="195"/>
      <c r="AN166" s="195"/>
      <c r="AO166" s="195"/>
      <c r="AP166" s="195"/>
      <c r="AQ166" s="195"/>
      <c r="AR166" s="195"/>
      <c r="AS166" s="195"/>
      <c r="AT166" s="195"/>
    </row>
  </sheetData>
  <mergeCells count="38">
    <mergeCell ref="AQ161:AT161"/>
    <mergeCell ref="P166:R166"/>
    <mergeCell ref="AJ166:AL166"/>
    <mergeCell ref="CN84:CS84"/>
    <mergeCell ref="CN125:CS125"/>
    <mergeCell ref="CN155:CS155"/>
    <mergeCell ref="AG132:AJ132"/>
    <mergeCell ref="AL132:AO132"/>
    <mergeCell ref="AQ132:AT132"/>
    <mergeCell ref="AG91:AJ91"/>
    <mergeCell ref="AL91:AO91"/>
    <mergeCell ref="AQ91:AT91"/>
    <mergeCell ref="P137:R137"/>
    <mergeCell ref="AJ137:AL137"/>
    <mergeCell ref="AG161:AJ161"/>
    <mergeCell ref="AL161:AO161"/>
    <mergeCell ref="H161:K161"/>
    <mergeCell ref="M161:P161"/>
    <mergeCell ref="R161:U161"/>
    <mergeCell ref="W161:Z161"/>
    <mergeCell ref="AB161:AE161"/>
    <mergeCell ref="P96:R96"/>
    <mergeCell ref="AJ96:AL96"/>
    <mergeCell ref="H132:K132"/>
    <mergeCell ref="M132:P132"/>
    <mergeCell ref="R132:U132"/>
    <mergeCell ref="W132:Z132"/>
    <mergeCell ref="AB132:AE132"/>
    <mergeCell ref="AS34:AT34"/>
    <mergeCell ref="AS38:AT38"/>
    <mergeCell ref="AS42:AT42"/>
    <mergeCell ref="AS47:AT47"/>
    <mergeCell ref="AS51:AT51"/>
    <mergeCell ref="H91:K91"/>
    <mergeCell ref="M91:P91"/>
    <mergeCell ref="R91:U91"/>
    <mergeCell ref="W91:Z91"/>
    <mergeCell ref="AB91:AE91"/>
  </mergeCells>
  <pageMargins left="0.7" right="0.7" top="0.75" bottom="0.75" header="0.3" footer="0.3"/>
  <pageSetup paperSize="9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94765E8BCC97548858FC08794536370" ma:contentTypeVersion="16" ma:contentTypeDescription="Create a new document." ma:contentTypeScope="" ma:versionID="d7ebba5c6362107a2a9fc644b275ac84">
  <xsd:schema xmlns:xsd="http://www.w3.org/2001/XMLSchema" xmlns:xs="http://www.w3.org/2001/XMLSchema" xmlns:p="http://schemas.microsoft.com/office/2006/metadata/properties" xmlns:ns2="8e5c2236-9d01-4d5c-8372-dc9d9b073145" xmlns:ns3="1d6cc53a-146c-4f2f-8e8f-cd268f3ba70c" targetNamespace="http://schemas.microsoft.com/office/2006/metadata/properties" ma:root="true" ma:fieldsID="8bbfff0ee1113c1e0db9e0317be92def" ns2:_="" ns3:_="">
    <xsd:import namespace="8e5c2236-9d01-4d5c-8372-dc9d9b073145"/>
    <xsd:import namespace="1d6cc53a-146c-4f2f-8e8f-cd268f3ba70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AutoKeyPoints" minOccurs="0"/>
                <xsd:element ref="ns2:MediaServiceKeyPoints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e5c2236-9d01-4d5c-8372-dc9d9b07314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dba705f5-bda6-441a-9f50-af094dc5e3c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d6cc53a-146c-4f2f-8e8f-cd268f3ba70c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441c454d-f89e-437d-a7f0-d1f89eef34c7}" ma:internalName="TaxCatchAll" ma:showField="CatchAllData" ma:web="1d6cc53a-146c-4f2f-8e8f-cd268f3ba70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e5c2236-9d01-4d5c-8372-dc9d9b073145">
      <Terms xmlns="http://schemas.microsoft.com/office/infopath/2007/PartnerControls"/>
    </lcf76f155ced4ddcb4097134ff3c332f>
    <TaxCatchAll xmlns="1d6cc53a-146c-4f2f-8e8f-cd268f3ba70c" xsi:nil="true"/>
  </documentManagement>
</p:properties>
</file>

<file path=customXml/itemProps1.xml><?xml version="1.0" encoding="utf-8"?>
<ds:datastoreItem xmlns:ds="http://schemas.openxmlformats.org/officeDocument/2006/customXml" ds:itemID="{56F7D98F-44EA-49CC-934F-457A9E522E3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e5c2236-9d01-4d5c-8372-dc9d9b073145"/>
    <ds:schemaRef ds:uri="1d6cc53a-146c-4f2f-8e8f-cd268f3ba70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4ED10E45-CEED-4028-B8F7-8AF3C06D206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8156A1B3-D343-48FC-A634-5CD3754A5BFB}">
  <ds:schemaRefs>
    <ds:schemaRef ds:uri="http://schemas.microsoft.com/office/2006/metadata/properties"/>
    <ds:schemaRef ds:uri="http://schemas.microsoft.com/office/infopath/2007/PartnerControls"/>
    <ds:schemaRef ds:uri="8e5c2236-9d01-4d5c-8372-dc9d9b073145"/>
    <ds:schemaRef ds:uri="1d6cc53a-146c-4f2f-8e8f-cd268f3ba70c"/>
  </ds:schemaRefs>
</ds:datastoreItem>
</file>

<file path=docMetadata/LabelInfo.xml><?xml version="1.0" encoding="utf-8"?>
<clbl:labelList xmlns:clbl="http://schemas.microsoft.com/office/2020/mipLabelMetadata">
  <clbl:label id="{8f79752b-c5ee-4ad3-a24f-e300e7b653f3}" enabled="1" method="Standard" siteId="{9179d01a-e94c-4488-b5f0-4554bc474f8c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HW config</vt:lpstr>
      <vt:lpstr>Radio Layout</vt:lpstr>
      <vt:lpstr>Data System</vt:lpstr>
      <vt:lpstr>Logical Output.Transceiver-&gt;PLC</vt:lpstr>
      <vt:lpstr>Num. output.Transceiver-&gt; PLC</vt:lpstr>
      <vt:lpstr>Num. input.PLC-&gt;Transceiver </vt:lpstr>
      <vt:lpstr>Logical Input.PLC-&gt;Transceiver</vt:lpstr>
      <vt:lpstr>WHC</vt:lpstr>
      <vt:lpstr>WHC à programmer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Brice Belin</dc:creator>
  <cp:lastModifiedBy>Brice Belin</cp:lastModifiedBy>
  <cp:lastPrinted>2021-06-04T10:32:02Z</cp:lastPrinted>
  <dcterms:created xsi:type="dcterms:W3CDTF">2020-09-02T06:42:49Z</dcterms:created>
  <dcterms:modified xsi:type="dcterms:W3CDTF">2024-06-12T08:22:41Z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b48b937-0ae3-46f5-b32e-f3232b5be847_Enabled">
    <vt:lpwstr>True</vt:lpwstr>
  </property>
  <property fmtid="{D5CDD505-2E9C-101B-9397-08002B2CF9AE}" pid="3" name="MSIP_Label_3b48b937-0ae3-46f5-b32e-f3232b5be847_SiteId">
    <vt:lpwstr>9179d01a-e94c-4488-b5f0-4554bc474f8c</vt:lpwstr>
  </property>
  <property fmtid="{D5CDD505-2E9C-101B-9397-08002B2CF9AE}" pid="4" name="MSIP_Label_3b48b937-0ae3-46f5-b32e-f3232b5be847_Owner">
    <vt:lpwstr>Brice.Belin@technipfmc.com</vt:lpwstr>
  </property>
  <property fmtid="{D5CDD505-2E9C-101B-9397-08002B2CF9AE}" pid="5" name="MSIP_Label_3b48b937-0ae3-46f5-b32e-f3232b5be847_SetDate">
    <vt:lpwstr>2020-09-02T06:57:34.2108502Z</vt:lpwstr>
  </property>
  <property fmtid="{D5CDD505-2E9C-101B-9397-08002B2CF9AE}" pid="6" name="MSIP_Label_3b48b937-0ae3-46f5-b32e-f3232b5be847_Name">
    <vt:lpwstr>General</vt:lpwstr>
  </property>
  <property fmtid="{D5CDD505-2E9C-101B-9397-08002B2CF9AE}" pid="7" name="MSIP_Label_3b48b937-0ae3-46f5-b32e-f3232b5be847_Application">
    <vt:lpwstr>Microsoft Azure Information Protection</vt:lpwstr>
  </property>
  <property fmtid="{D5CDD505-2E9C-101B-9397-08002B2CF9AE}" pid="8" name="MSIP_Label_3b48b937-0ae3-46f5-b32e-f3232b5be847_ActionId">
    <vt:lpwstr>f7261db7-01f7-41f1-8720-8030aae32bca</vt:lpwstr>
  </property>
  <property fmtid="{D5CDD505-2E9C-101B-9397-08002B2CF9AE}" pid="9" name="MSIP_Label_3b48b937-0ae3-46f5-b32e-f3232b5be847_Extended_MSFT_Method">
    <vt:lpwstr>Automatic</vt:lpwstr>
  </property>
  <property fmtid="{D5CDD505-2E9C-101B-9397-08002B2CF9AE}" pid="10" name="MSIP_Label_8f79752b-c5ee-4ad3-a24f-e300e7b653f3_Enabled">
    <vt:lpwstr>True</vt:lpwstr>
  </property>
  <property fmtid="{D5CDD505-2E9C-101B-9397-08002B2CF9AE}" pid="11" name="MSIP_Label_8f79752b-c5ee-4ad3-a24f-e300e7b653f3_SiteId">
    <vt:lpwstr>9179d01a-e94c-4488-b5f0-4554bc474f8c</vt:lpwstr>
  </property>
  <property fmtid="{D5CDD505-2E9C-101B-9397-08002B2CF9AE}" pid="12" name="MSIP_Label_8f79752b-c5ee-4ad3-a24f-e300e7b653f3_Owner">
    <vt:lpwstr>Brice.Belin@technipfmc.com</vt:lpwstr>
  </property>
  <property fmtid="{D5CDD505-2E9C-101B-9397-08002B2CF9AE}" pid="13" name="MSIP_Label_8f79752b-c5ee-4ad3-a24f-e300e7b653f3_SetDate">
    <vt:lpwstr>2020-09-02T06:57:34.2108502Z</vt:lpwstr>
  </property>
  <property fmtid="{D5CDD505-2E9C-101B-9397-08002B2CF9AE}" pid="14" name="MSIP_Label_8f79752b-c5ee-4ad3-a24f-e300e7b653f3_Name">
    <vt:lpwstr>Anyone - No Protection</vt:lpwstr>
  </property>
  <property fmtid="{D5CDD505-2E9C-101B-9397-08002B2CF9AE}" pid="15" name="MSIP_Label_8f79752b-c5ee-4ad3-a24f-e300e7b653f3_Application">
    <vt:lpwstr>Microsoft Azure Information Protection</vt:lpwstr>
  </property>
  <property fmtid="{D5CDD505-2E9C-101B-9397-08002B2CF9AE}" pid="16" name="MSIP_Label_8f79752b-c5ee-4ad3-a24f-e300e7b653f3_ActionId">
    <vt:lpwstr>f7261db7-01f7-41f1-8720-8030aae32bca</vt:lpwstr>
  </property>
  <property fmtid="{D5CDD505-2E9C-101B-9397-08002B2CF9AE}" pid="17" name="MSIP_Label_8f79752b-c5ee-4ad3-a24f-e300e7b653f3_Parent">
    <vt:lpwstr>3b48b937-0ae3-46f5-b32e-f3232b5be847</vt:lpwstr>
  </property>
  <property fmtid="{D5CDD505-2E9C-101B-9397-08002B2CF9AE}" pid="18" name="MSIP_Label_8f79752b-c5ee-4ad3-a24f-e300e7b653f3_Extended_MSFT_Method">
    <vt:lpwstr>Automatic</vt:lpwstr>
  </property>
  <property fmtid="{D5CDD505-2E9C-101B-9397-08002B2CF9AE}" pid="19" name="Sensitivity">
    <vt:lpwstr>General Anyone - No Protection</vt:lpwstr>
  </property>
  <property fmtid="{D5CDD505-2E9C-101B-9397-08002B2CF9AE}" pid="20" name="ContentTypeId">
    <vt:lpwstr>0x010100094765E8BCC97548858FC08794536370</vt:lpwstr>
  </property>
</Properties>
</file>