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0FD954AB-9E2F-4B41-9BCE-7459058850F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rtsList" sheetId="1" r:id="rId1"/>
  </sheets>
  <definedNames>
    <definedName name="_xlnm.Print_Area" localSheetId="0">PartsList!$C$11:$K$36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Q21" i="1" s="1"/>
  <c r="Q54" i="1"/>
  <c r="O54" i="1"/>
  <c r="J54" i="1"/>
  <c r="Q53" i="1"/>
  <c r="O53" i="1"/>
  <c r="J53" i="1"/>
  <c r="Q52" i="1"/>
  <c r="O52" i="1"/>
  <c r="J52" i="1"/>
  <c r="N23" i="1"/>
  <c r="O23" i="1" s="1"/>
  <c r="J23" i="1"/>
  <c r="O30" i="1"/>
  <c r="O31" i="1"/>
  <c r="O32" i="1"/>
  <c r="O29" i="1"/>
  <c r="O27" i="1"/>
  <c r="J31" i="1"/>
  <c r="J30" i="1"/>
  <c r="J27" i="1"/>
  <c r="J29" i="1"/>
  <c r="J32" i="1"/>
  <c r="O35" i="1"/>
  <c r="J35" i="1"/>
  <c r="O34" i="1"/>
  <c r="Q34" i="1"/>
  <c r="Q74" i="1"/>
  <c r="O74" i="1"/>
  <c r="J74" i="1"/>
  <c r="Q73" i="1"/>
  <c r="O73" i="1"/>
  <c r="J73" i="1"/>
  <c r="Q68" i="1"/>
  <c r="O68" i="1"/>
  <c r="J68" i="1"/>
  <c r="Q67" i="1"/>
  <c r="O67" i="1"/>
  <c r="J67" i="1"/>
  <c r="Q62" i="1"/>
  <c r="O62" i="1"/>
  <c r="J62" i="1"/>
  <c r="Q61" i="1"/>
  <c r="O61" i="1"/>
  <c r="J61" i="1"/>
  <c r="Q47" i="1"/>
  <c r="Q46" i="1"/>
  <c r="Q45" i="1"/>
  <c r="O47" i="1"/>
  <c r="J47" i="1"/>
  <c r="O46" i="1"/>
  <c r="J46" i="1"/>
  <c r="O45" i="1"/>
  <c r="J45" i="1"/>
  <c r="O26" i="1"/>
  <c r="Q26" i="1"/>
  <c r="J26" i="1"/>
  <c r="O21" i="1"/>
  <c r="O20" i="1"/>
  <c r="Q20" i="1"/>
  <c r="Q13" i="1"/>
  <c r="Q14" i="1"/>
  <c r="O13" i="1"/>
  <c r="O14" i="1"/>
  <c r="J13" i="1"/>
  <c r="J14" i="1"/>
  <c r="J21" i="1"/>
  <c r="J20" i="1"/>
  <c r="J34" i="1"/>
  <c r="O55" i="1" l="1"/>
  <c r="O56" i="1"/>
  <c r="Q23" i="1"/>
  <c r="O69" i="1"/>
  <c r="O49" i="1"/>
  <c r="O70" i="1"/>
  <c r="O75" i="1"/>
  <c r="O64" i="1"/>
  <c r="O48" i="1"/>
  <c r="O76" i="1"/>
  <c r="O63" i="1"/>
  <c r="J25" i="1"/>
  <c r="Q25" i="1"/>
  <c r="O25" i="1"/>
  <c r="Q15" i="1" l="1"/>
  <c r="Q16" i="1"/>
  <c r="Q17" i="1"/>
  <c r="Q18" i="1"/>
  <c r="Q19" i="1"/>
  <c r="Q22" i="1"/>
  <c r="Q24" i="1"/>
  <c r="Q28" i="1"/>
  <c r="Q33" i="1"/>
  <c r="Q36" i="1"/>
  <c r="Q12" i="1"/>
  <c r="O15" i="1"/>
  <c r="O16" i="1"/>
  <c r="O17" i="1"/>
  <c r="O18" i="1"/>
  <c r="O19" i="1"/>
  <c r="O24" i="1"/>
  <c r="O28" i="1"/>
  <c r="O33" i="1"/>
  <c r="O12" i="1"/>
  <c r="J18" i="1"/>
  <c r="J19" i="1"/>
  <c r="O38" i="1" l="1"/>
  <c r="J33" i="1"/>
  <c r="J36" i="1"/>
  <c r="O36" i="1" s="1"/>
  <c r="J12" i="1"/>
  <c r="J15" i="1"/>
  <c r="J16" i="1"/>
  <c r="J17" i="1"/>
  <c r="J22" i="1"/>
  <c r="O22" i="1" s="1"/>
  <c r="J24" i="1"/>
  <c r="J28" i="1"/>
  <c r="O37" i="1" l="1"/>
</calcChain>
</file>

<file path=xl/sharedStrings.xml><?xml version="1.0" encoding="utf-8"?>
<sst xmlns="http://schemas.openxmlformats.org/spreadsheetml/2006/main" count="369" uniqueCount="186">
  <si>
    <t>部品名</t>
    <rPh sb="0" eb="2">
      <t>ブヒン</t>
    </rPh>
    <rPh sb="2" eb="3">
      <t>メイ</t>
    </rPh>
    <phoneticPr fontId="1"/>
  </si>
  <si>
    <t>型番</t>
    <rPh sb="0" eb="2">
      <t>カタバン</t>
    </rPh>
    <phoneticPr fontId="1"/>
  </si>
  <si>
    <t>メーカー</t>
    <phoneticPr fontId="1"/>
  </si>
  <si>
    <t>値</t>
    <rPh sb="0" eb="1">
      <t>アタイ</t>
    </rPh>
    <phoneticPr fontId="1"/>
  </si>
  <si>
    <t>シルク</t>
    <phoneticPr fontId="1"/>
  </si>
  <si>
    <t>更新</t>
    <rPh sb="0" eb="2">
      <t>コウシン</t>
    </rPh>
    <phoneticPr fontId="1"/>
  </si>
  <si>
    <t>製造
必要</t>
    <rPh sb="0" eb="2">
      <t>セイゾウ</t>
    </rPh>
    <rPh sb="3" eb="5">
      <t>ヒツヨウ</t>
    </rPh>
    <phoneticPr fontId="1"/>
  </si>
  <si>
    <t>1基板
必要数</t>
    <rPh sb="1" eb="3">
      <t>キバン</t>
    </rPh>
    <rPh sb="4" eb="7">
      <t>ヒツヨウスウ</t>
    </rPh>
    <phoneticPr fontId="1"/>
  </si>
  <si>
    <t>サイズ
パッケージ</t>
    <phoneticPr fontId="1"/>
  </si>
  <si>
    <t>1.6 x 0.8</t>
    <phoneticPr fontId="1"/>
  </si>
  <si>
    <t>備考</t>
    <rPh sb="0" eb="2">
      <t>ビコウ</t>
    </rPh>
    <phoneticPr fontId="1"/>
  </si>
  <si>
    <t>基板製造数</t>
    <rPh sb="0" eb="2">
      <t>キバン</t>
    </rPh>
    <rPh sb="2" eb="4">
      <t>セイゾウ</t>
    </rPh>
    <rPh sb="4" eb="5">
      <t>スウ</t>
    </rPh>
    <phoneticPr fontId="1"/>
  </si>
  <si>
    <t>コンデンサ</t>
    <phoneticPr fontId="1"/>
  </si>
  <si>
    <t>抵抗</t>
    <rPh sb="0" eb="2">
      <t>テイコウ</t>
    </rPh>
    <phoneticPr fontId="1"/>
  </si>
  <si>
    <t>実装数</t>
    <phoneticPr fontId="1"/>
  </si>
  <si>
    <t>1.6 x 0.8</t>
  </si>
  <si>
    <t>DIP</t>
    <phoneticPr fontId="1"/>
  </si>
  <si>
    <t>DIP</t>
    <phoneticPr fontId="1"/>
  </si>
  <si>
    <t>R2</t>
    <phoneticPr fontId="1"/>
  </si>
  <si>
    <t>R3</t>
    <phoneticPr fontId="1"/>
  </si>
  <si>
    <t>D1</t>
    <phoneticPr fontId="1"/>
  </si>
  <si>
    <t>購入先</t>
    <rPh sb="0" eb="3">
      <t>コウニュウサキ</t>
    </rPh>
    <phoneticPr fontId="1"/>
  </si>
  <si>
    <t>URL</t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</si>
  <si>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</si>
  <si>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</si>
  <si>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RK73Z1JTTD</t>
    <phoneticPr fontId="1"/>
  </si>
  <si>
    <t>最小購入数
または必要数</t>
    <rPh sb="0" eb="2">
      <t>サイショウ</t>
    </rPh>
    <rPh sb="2" eb="5">
      <t>コウニュウスウ</t>
    </rPh>
    <rPh sb="9" eb="12">
      <t>ヒツヨウスウ</t>
    </rPh>
    <phoneticPr fontId="1"/>
  </si>
  <si>
    <t>Digikey</t>
    <phoneticPr fontId="1"/>
  </si>
  <si>
    <t>基板単価</t>
    <rPh sb="0" eb="2">
      <t>キバン</t>
    </rPh>
    <rPh sb="2" eb="4">
      <t>タンカ</t>
    </rPh>
    <phoneticPr fontId="1"/>
  </si>
  <si>
    <t>部品単価</t>
    <rPh sb="0" eb="2">
      <t>ブヒン</t>
    </rPh>
    <rPh sb="2" eb="4">
      <t>タンカ</t>
    </rPh>
    <phoneticPr fontId="1"/>
  </si>
  <si>
    <t>基板単価
計算用</t>
    <rPh sb="0" eb="2">
      <t>キバン</t>
    </rPh>
    <rPh sb="2" eb="4">
      <t>タンカ</t>
    </rPh>
    <rPh sb="5" eb="7">
      <t>ケイサン</t>
    </rPh>
    <rPh sb="7" eb="8">
      <t>ヨウ</t>
    </rPh>
    <phoneticPr fontId="1"/>
  </si>
  <si>
    <t>C1, C2</t>
    <phoneticPr fontId="1"/>
  </si>
  <si>
    <t>C3</t>
    <phoneticPr fontId="1"/>
  </si>
  <si>
    <t>1000pF_100V</t>
    <phoneticPr fontId="1"/>
  </si>
  <si>
    <t>0.1uF_100V</t>
    <phoneticPr fontId="1"/>
  </si>
  <si>
    <t>CC1, CC2</t>
    <phoneticPr fontId="1"/>
  </si>
  <si>
    <t>220uF_100V</t>
    <phoneticPr fontId="1"/>
  </si>
  <si>
    <t>IC1</t>
    <phoneticPr fontId="1"/>
  </si>
  <si>
    <t>IC2</t>
    <phoneticPr fontId="1"/>
  </si>
  <si>
    <t>I6A4W010A033V-001-R</t>
  </si>
  <si>
    <t>I3A4W008A033V-001-R</t>
  </si>
  <si>
    <t>DC-DC</t>
    <phoneticPr fontId="1"/>
  </si>
  <si>
    <t>TDK</t>
    <phoneticPr fontId="1"/>
  </si>
  <si>
    <t>https://www.digikey.jp/short/47jtdm2c</t>
    <phoneticPr fontId="1"/>
  </si>
  <si>
    <t>https://www.digikey.jp/short/vmwwvz22</t>
  </si>
  <si>
    <t>ショットキーバリアダイオード</t>
    <phoneticPr fontId="1"/>
  </si>
  <si>
    <t>ESD</t>
    <phoneticPr fontId="1"/>
  </si>
  <si>
    <t>CN1</t>
    <phoneticPr fontId="1"/>
  </si>
  <si>
    <t>CN2</t>
    <phoneticPr fontId="1"/>
  </si>
  <si>
    <t>VL-2P</t>
    <phoneticPr fontId="1"/>
  </si>
  <si>
    <t>VL-3P</t>
    <phoneticPr fontId="1"/>
  </si>
  <si>
    <t>JST</t>
    <phoneticPr fontId="1"/>
  </si>
  <si>
    <t>R1</t>
    <phoneticPr fontId="1"/>
  </si>
  <si>
    <t>R4</t>
  </si>
  <si>
    <t>R5</t>
  </si>
  <si>
    <t>R6</t>
  </si>
  <si>
    <t>1.6 x 0.8</t>
    <phoneticPr fontId="1"/>
  </si>
  <si>
    <t>在庫有り</t>
    <rPh sb="0" eb="2">
      <t>ザイコ</t>
    </rPh>
    <rPh sb="2" eb="3">
      <t>ア</t>
    </rPh>
    <phoneticPr fontId="1"/>
  </si>
  <si>
    <t>秋月</t>
    <rPh sb="0" eb="2">
      <t>アキツキ</t>
    </rPh>
    <phoneticPr fontId="1"/>
  </si>
  <si>
    <t>DC-DCモジュール</t>
    <phoneticPr fontId="1"/>
  </si>
  <si>
    <t>https://akizukidenshi.com/catalog/g/gR-11619/</t>
  </si>
  <si>
    <t>KOA</t>
    <phoneticPr fontId="1"/>
  </si>
  <si>
    <t>RS</t>
    <phoneticPr fontId="1"/>
  </si>
  <si>
    <t>フォトリレー</t>
    <phoneticPr fontId="1"/>
  </si>
  <si>
    <t>IC3</t>
    <phoneticPr fontId="1"/>
  </si>
  <si>
    <t>11-5H1</t>
    <phoneticPr fontId="1"/>
  </si>
  <si>
    <t>Toshiba</t>
    <phoneticPr fontId="1"/>
  </si>
  <si>
    <t>TLP172G</t>
    <phoneticPr fontId="1"/>
  </si>
  <si>
    <t>350V, 0.11A</t>
    <phoneticPr fontId="1"/>
  </si>
  <si>
    <t>https://akizukidenshi.com/catalog/g/gI-08687/</t>
  </si>
  <si>
    <t>https://www.digikey.jp/short/pvm9wfnq</t>
  </si>
  <si>
    <t>12.5 x 20</t>
    <phoneticPr fontId="1"/>
  </si>
  <si>
    <t>100PX220MEFC12.5X20</t>
    <phoneticPr fontId="1"/>
  </si>
  <si>
    <t>https://jp.rs-online.com/web/p/mlccs-multilayer-ceramic-capacitors/7984618</t>
  </si>
  <si>
    <t>GRM1882C2A102JA01D</t>
    <phoneticPr fontId="1"/>
  </si>
  <si>
    <t>Rubycon</t>
    <phoneticPr fontId="1"/>
  </si>
  <si>
    <t>Murata</t>
    <phoneticPr fontId="1"/>
  </si>
  <si>
    <t>CS0603KRX7R0BB104</t>
    <phoneticPr fontId="1"/>
  </si>
  <si>
    <t>https://jp.rs-online.com/web/p/mlccs-multilayer-ceramic-capacitors/1988188</t>
  </si>
  <si>
    <t>Yageo</t>
    <phoneticPr fontId="1"/>
  </si>
  <si>
    <t>Vishay</t>
    <phoneticPr fontId="1"/>
  </si>
  <si>
    <t>180_1%</t>
    <phoneticPr fontId="1"/>
  </si>
  <si>
    <t>Unused</t>
    <phoneticPr fontId="1"/>
  </si>
  <si>
    <t>抵抗（i3A：5V）</t>
    <rPh sb="0" eb="2">
      <t>テイコウ</t>
    </rPh>
    <phoneticPr fontId="1"/>
  </si>
  <si>
    <t>6.2k_1%</t>
    <phoneticPr fontId="1"/>
  </si>
  <si>
    <t>2.2k_1%</t>
    <phoneticPr fontId="1"/>
  </si>
  <si>
    <t>抵抗（i3A：12V）</t>
    <rPh sb="0" eb="2">
      <t>テイコウ</t>
    </rPh>
    <phoneticPr fontId="1"/>
  </si>
  <si>
    <t>抵抗（i6A：19V）</t>
    <rPh sb="0" eb="2">
      <t>テイコウ</t>
    </rPh>
    <phoneticPr fontId="1"/>
  </si>
  <si>
    <t>抵抗（i6A：20V）</t>
    <rPh sb="0" eb="2">
      <t>テイコウ</t>
    </rPh>
    <phoneticPr fontId="1"/>
  </si>
  <si>
    <t>1.8k_1%</t>
    <phoneticPr fontId="1"/>
  </si>
  <si>
    <t>20_1%</t>
    <phoneticPr fontId="1"/>
  </si>
  <si>
    <t>1k_1%</t>
    <phoneticPr fontId="1"/>
  </si>
  <si>
    <t>62_1%</t>
    <phoneticPr fontId="1"/>
  </si>
  <si>
    <t>7.5k_1%</t>
    <phoneticPr fontId="1"/>
  </si>
  <si>
    <t>別途</t>
    <rPh sb="0" eb="2">
      <t>ベット</t>
    </rPh>
    <phoneticPr fontId="1"/>
  </si>
  <si>
    <t>RC0603FR-0720RL</t>
    <phoneticPr fontId="1"/>
  </si>
  <si>
    <t>https://jp.rs-online.com/web/p/surface-mount-resistors/1995493</t>
  </si>
  <si>
    <t>CRCW06036K20FKEA</t>
    <phoneticPr fontId="1"/>
  </si>
  <si>
    <t>https://jp.rs-online.com/web/p/surface-mount-resistors/6790664</t>
  </si>
  <si>
    <t>TE Connectivity</t>
    <phoneticPr fontId="1"/>
  </si>
  <si>
    <t>https://jp.rs-online.com/web/p/surface-mount-resistors/2132266</t>
  </si>
  <si>
    <t>CRG0603F1K0</t>
    <phoneticPr fontId="1"/>
  </si>
  <si>
    <t>CRCW06037K50FKEA</t>
    <phoneticPr fontId="1"/>
  </si>
  <si>
    <t>https://jp.rs-online.com/web/p/surface-mount-resistors/6790702</t>
  </si>
  <si>
    <t>CRCW0603180RFKEA</t>
    <phoneticPr fontId="1"/>
  </si>
  <si>
    <t>https://jp.rs-online.com/web/p/surface-mount-resistors/6789841</t>
  </si>
  <si>
    <t>CRCW060362R0FKEA</t>
    <phoneticPr fontId="1"/>
  </si>
  <si>
    <t>https://jp.rs-online.com/web/p/surface-mount-resistors/6790617</t>
  </si>
  <si>
    <t>CRCW06031K80FKEA</t>
    <phoneticPr fontId="1"/>
  </si>
  <si>
    <t>https://jp.rs-online.com/web/p/surface-mount-resistors/6789926</t>
  </si>
  <si>
    <t>ERJPA3F2201V</t>
  </si>
  <si>
    <t>Panasonic</t>
  </si>
  <si>
    <t>Panasonic</t>
    <phoneticPr fontId="1"/>
  </si>
  <si>
    <t>https://jp.rs-online.com/web/p/surface-mount-resistors/8626837</t>
  </si>
  <si>
    <t>B02P-VL (LF)(SN)</t>
    <phoneticPr fontId="1"/>
  </si>
  <si>
    <t>欠品</t>
    <rPh sb="0" eb="2">
      <t>ケッピン</t>
    </rPh>
    <phoneticPr fontId="1"/>
  </si>
  <si>
    <t>B03P-VL (LF)(SN)</t>
    <phoneticPr fontId="1"/>
  </si>
  <si>
    <t>コネクタ</t>
    <phoneticPr fontId="1"/>
  </si>
  <si>
    <t>在庫有り</t>
  </si>
  <si>
    <t>CN3</t>
    <phoneticPr fontId="1"/>
  </si>
  <si>
    <t>XA-2P</t>
    <phoneticPr fontId="1"/>
  </si>
  <si>
    <t>EH-2P</t>
    <phoneticPr fontId="1"/>
  </si>
  <si>
    <t>CN4</t>
    <phoneticPr fontId="1"/>
  </si>
  <si>
    <t>DIP</t>
    <phoneticPr fontId="1"/>
  </si>
  <si>
    <t>JST</t>
    <phoneticPr fontId="1"/>
  </si>
  <si>
    <t>出力電圧設定抵抗</t>
    <rPh sb="0" eb="2">
      <t>シュツリョク</t>
    </rPh>
    <rPh sb="2" eb="4">
      <t>デンアツ</t>
    </rPh>
    <rPh sb="4" eb="6">
      <t>セッテイ</t>
    </rPh>
    <rPh sb="6" eb="8">
      <t>テイコウ</t>
    </rPh>
    <phoneticPr fontId="1"/>
  </si>
  <si>
    <t>SBM1060LSS</t>
    <phoneticPr fontId="1"/>
  </si>
  <si>
    <t>https://akizukidenshi.com/catalog/g/gI-16378/</t>
  </si>
  <si>
    <t>PANJIT INTERNATIONAL INC.(パンジット)</t>
    <phoneticPr fontId="1"/>
  </si>
  <si>
    <t>TR製DCDCモジュール
（ロボット電源）基板用_部品リスト</t>
    <rPh sb="2" eb="3">
      <t>セイ</t>
    </rPh>
    <rPh sb="18" eb="20">
      <t>デンゲン</t>
    </rPh>
    <rPh sb="25" eb="27">
      <t>ブヒン</t>
    </rPh>
    <phoneticPr fontId="1"/>
  </si>
  <si>
    <t>NTCサーミスタ</t>
    <phoneticPr fontId="1"/>
  </si>
  <si>
    <t>NTC1</t>
    <phoneticPr fontId="1"/>
  </si>
  <si>
    <t>SL22-0R712</t>
    <phoneticPr fontId="1"/>
  </si>
  <si>
    <t>DIP</t>
    <phoneticPr fontId="1"/>
  </si>
  <si>
    <t>S-562T</t>
    <phoneticPr fontId="1"/>
  </si>
  <si>
    <t>D2, D3</t>
    <phoneticPr fontId="1"/>
  </si>
  <si>
    <t>定電流ダイオード</t>
    <rPh sb="0" eb="3">
      <t>テイデンリュウ</t>
    </rPh>
    <phoneticPr fontId="1"/>
  </si>
  <si>
    <t>5.6mA_60V</t>
    <phoneticPr fontId="1"/>
  </si>
  <si>
    <t>LED</t>
    <phoneticPr fontId="1"/>
  </si>
  <si>
    <t>LED1</t>
    <phoneticPr fontId="1"/>
  </si>
  <si>
    <t>LED2</t>
    <phoneticPr fontId="1"/>
  </si>
  <si>
    <t>Orange</t>
    <phoneticPr fontId="1"/>
  </si>
  <si>
    <t>Green</t>
    <phoneticPr fontId="1"/>
  </si>
  <si>
    <t>MOSFET</t>
    <phoneticPr fontId="1"/>
  </si>
  <si>
    <t>Nch</t>
    <phoneticPr fontId="1"/>
  </si>
  <si>
    <t>Q1</t>
    <phoneticPr fontId="1"/>
  </si>
  <si>
    <t>BSS138</t>
    <phoneticPr fontId="1"/>
  </si>
  <si>
    <t>R7</t>
    <phoneticPr fontId="1"/>
  </si>
  <si>
    <t>https://akizukidenshi.com/catalog/g/gI-04232/</t>
  </si>
  <si>
    <t>SOT-23</t>
    <phoneticPr fontId="1"/>
  </si>
  <si>
    <t>https://akizukidenshi.com/catalog/g/gI-06282/</t>
  </si>
  <si>
    <t>SEMITEC株式会社（石塚電子株式会社）</t>
    <phoneticPr fontId="1"/>
  </si>
  <si>
    <t>SMD</t>
    <phoneticPr fontId="1"/>
  </si>
  <si>
    <t>OptoSupply</t>
    <phoneticPr fontId="1"/>
  </si>
  <si>
    <t>OSTG1608C1A</t>
    <phoneticPr fontId="1"/>
  </si>
  <si>
    <t>https://akizukidenshi.com/catalog/g/gI-06417/</t>
  </si>
  <si>
    <t>OSOR1608C1A</t>
    <phoneticPr fontId="1"/>
  </si>
  <si>
    <t>https://akizukidenshi.com/catalog/g/gI-06416/</t>
  </si>
  <si>
    <t>JP2, JP3, JP4, JP5, JP6</t>
    <phoneticPr fontId="1"/>
  </si>
  <si>
    <t>JP1</t>
    <phoneticPr fontId="1"/>
  </si>
  <si>
    <t>ジャンパー</t>
    <phoneticPr fontId="1"/>
  </si>
  <si>
    <t>https://akizukidenshi.com/catalog/g/gC-00167/</t>
  </si>
  <si>
    <t>秋月</t>
  </si>
  <si>
    <t>2P</t>
    <phoneticPr fontId="1"/>
  </si>
  <si>
    <t>PH-1x40SG</t>
    <phoneticPr fontId="1"/>
  </si>
  <si>
    <t>Useconn Electronics Ltd.</t>
    <phoneticPr fontId="1"/>
  </si>
  <si>
    <t>700mΩ_12A</t>
    <phoneticPr fontId="1"/>
  </si>
  <si>
    <t>https://www.digikey.jp/short/hjjd5550</t>
  </si>
  <si>
    <t>Ametherm</t>
    <phoneticPr fontId="1"/>
  </si>
  <si>
    <t>抵抗（i3A：6V）</t>
    <rPh sb="0" eb="2">
      <t>テイコウ</t>
    </rPh>
    <phoneticPr fontId="1"/>
  </si>
  <si>
    <t>5.6k_1%</t>
    <phoneticPr fontId="1"/>
  </si>
  <si>
    <t>300_1%</t>
    <phoneticPr fontId="1"/>
  </si>
  <si>
    <t>10_1%</t>
    <phoneticPr fontId="1"/>
  </si>
  <si>
    <t>https://jp.rs-online.com/web/p/surface-mount-resistors/7408852</t>
  </si>
  <si>
    <t>CR0603-FX-3000ELF</t>
    <phoneticPr fontId="1"/>
  </si>
  <si>
    <t>Bourns</t>
    <phoneticPr fontId="1"/>
  </si>
  <si>
    <t>ローム</t>
    <phoneticPr fontId="1"/>
  </si>
  <si>
    <t>MCR03EZPFX10R0</t>
    <phoneticPr fontId="1"/>
  </si>
  <si>
    <t>https://jp.rs-online.com/web/p/surface-mount-resistors/9013516</t>
  </si>
  <si>
    <t>RK73H1JTTD5601F</t>
    <phoneticPr fontId="1"/>
  </si>
  <si>
    <t>KOA</t>
    <phoneticPr fontId="1"/>
  </si>
  <si>
    <t>https://jp.rs-online.com/web/p/surface-mount-resistors/6316575</t>
  </si>
  <si>
    <t>RC0603J10K</t>
    <phoneticPr fontId="1"/>
  </si>
  <si>
    <t>FAITHFUL LINK INDUSTRIAL CORP.</t>
    <phoneticPr fontId="1"/>
  </si>
  <si>
    <t>https://akizukidenshi.com/catalog/g/gR-15029/</t>
    <phoneticPr fontId="1"/>
  </si>
  <si>
    <t>10k_5%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</si>
</sst>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5" tint="-0.249977111117893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3" fillId="0" borderId="4" xfId="0" applyNumberFormat="1" applyFont="1" applyBorder="1" applyAlignment="1" applyProtection="1">
      <alignment horizontal="center" vertical="center"/>
      <protection locked="0"/>
    </xf>
    <xf numFmtId="0" fontId="8" fillId="4" borderId="6" xfId="0" applyFont="1" applyFill="1" applyBorder="1" applyAlignment="1" applyProtection="1">
      <alignment horizontal="center" vertical="center"/>
      <protection locked="0"/>
    </xf>
    <xf numFmtId="0" fontId="10" fillId="3" borderId="6" xfId="0" applyFont="1" applyFill="1" applyBorder="1" applyAlignment="1" applyProtection="1">
      <alignment horizontal="center" vertical="center"/>
      <protection locked="0"/>
    </xf>
    <xf numFmtId="0" fontId="12" fillId="0" borderId="0" xfId="0" applyFont="1">
      <alignment vertical="center"/>
    </xf>
    <xf numFmtId="0" fontId="5" fillId="0" borderId="9" xfId="0" applyFont="1" applyBorder="1" applyProtection="1">
      <alignment vertical="center"/>
      <protection locked="0"/>
    </xf>
    <xf numFmtId="0" fontId="7" fillId="0" borderId="30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21" xfId="0" applyFont="1" applyBorder="1" applyAlignment="1">
      <alignment horizontal="center" vertical="center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6" fillId="0" borderId="22" xfId="0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11" fillId="5" borderId="19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31" xfId="0" applyNumberFormat="1" applyFont="1" applyBorder="1" applyAlignment="1" applyProtection="1">
      <alignment horizontal="center" vertical="center" wrapText="1"/>
      <protection locked="0"/>
    </xf>
    <xf numFmtId="49" fontId="5" fillId="0" borderId="7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11" fillId="5" borderId="12" xfId="0" applyFont="1" applyFill="1" applyBorder="1" applyAlignment="1" applyProtection="1">
      <alignment horizontal="center" vertical="center"/>
      <protection locked="0"/>
    </xf>
    <xf numFmtId="0" fontId="11" fillId="5" borderId="13" xfId="0" applyFont="1" applyFill="1" applyBorder="1" applyAlignment="1" applyProtection="1">
      <alignment horizontal="center" vertical="center"/>
      <protection locked="0"/>
    </xf>
    <xf numFmtId="49" fontId="11" fillId="5" borderId="13" xfId="0" applyNumberFormat="1" applyFont="1" applyFill="1" applyBorder="1" applyAlignment="1" applyProtection="1">
      <alignment horizontal="center" vertical="center"/>
      <protection locked="0"/>
    </xf>
    <xf numFmtId="0" fontId="11" fillId="5" borderId="13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35" xfId="0" applyFont="1" applyBorder="1" applyAlignment="1" applyProtection="1">
      <alignment horizontal="center" vertical="center" wrapText="1"/>
      <protection locked="0"/>
    </xf>
    <xf numFmtId="0" fontId="6" fillId="0" borderId="36" xfId="0" applyFont="1" applyBorder="1" applyAlignment="1" applyProtection="1">
      <alignment horizontal="center" vertical="center" wrapText="1"/>
      <protection locked="0"/>
    </xf>
    <xf numFmtId="0" fontId="6" fillId="0" borderId="23" xfId="0" applyFont="1" applyBorder="1" applyAlignment="1">
      <alignment horizontal="center" vertical="center"/>
    </xf>
    <xf numFmtId="0" fontId="6" fillId="0" borderId="39" xfId="0" applyFont="1" applyBorder="1" applyAlignment="1" applyProtection="1">
      <alignment horizontal="center" vertical="center" wrapText="1"/>
      <protection locked="0"/>
    </xf>
    <xf numFmtId="0" fontId="2" fillId="5" borderId="13" xfId="0" applyFont="1" applyFill="1" applyBorder="1" applyAlignment="1" applyProtection="1">
      <alignment horizontal="center" vertical="center"/>
      <protection locked="0"/>
    </xf>
    <xf numFmtId="0" fontId="2" fillId="5" borderId="14" xfId="0" applyFont="1" applyFill="1" applyBorder="1" applyAlignment="1" applyProtection="1">
      <alignment horizontal="center" vertical="center"/>
      <protection locked="0"/>
    </xf>
    <xf numFmtId="0" fontId="2" fillId="5" borderId="19" xfId="0" applyFont="1" applyFill="1" applyBorder="1" applyAlignment="1" applyProtection="1">
      <alignment horizontal="center" vertical="center"/>
      <protection locked="0"/>
    </xf>
    <xf numFmtId="0" fontId="5" fillId="0" borderId="41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left" vertical="center" wrapText="1"/>
      <protection locked="0"/>
    </xf>
    <xf numFmtId="0" fontId="5" fillId="0" borderId="36" xfId="0" applyFont="1" applyBorder="1" applyAlignment="1" applyProtection="1">
      <alignment horizontal="left" vertical="center"/>
      <protection locked="0"/>
    </xf>
    <xf numFmtId="0" fontId="2" fillId="5" borderId="19" xfId="0" applyFont="1" applyFill="1" applyBorder="1" applyAlignment="1" applyProtection="1">
      <alignment horizontal="center" vertical="center" wrapText="1"/>
      <protection locked="0"/>
    </xf>
    <xf numFmtId="0" fontId="6" fillId="0" borderId="4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/>
    </xf>
    <xf numFmtId="49" fontId="5" fillId="0" borderId="33" xfId="0" applyNumberFormat="1" applyFont="1" applyBorder="1" applyAlignment="1" applyProtection="1">
      <alignment horizontal="center" vertical="center" wrapText="1"/>
      <protection locked="0"/>
    </xf>
    <xf numFmtId="0" fontId="5" fillId="0" borderId="35" xfId="0" applyFont="1" applyBorder="1" applyAlignment="1" applyProtection="1">
      <alignment horizontal="left" vertical="center" wrapText="1"/>
      <protection locked="0"/>
    </xf>
    <xf numFmtId="0" fontId="4" fillId="0" borderId="44" xfId="0" applyFont="1" applyBorder="1" applyAlignment="1">
      <alignment horizontal="center" vertical="center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 applyProtection="1">
      <alignment horizontal="center" vertical="center" wrapText="1"/>
      <protection locked="0"/>
    </xf>
    <xf numFmtId="0" fontId="5" fillId="0" borderId="48" xfId="0" applyFont="1" applyBorder="1" applyAlignment="1" applyProtection="1">
      <alignment horizontal="center" vertical="center" wrapText="1"/>
      <protection locked="0"/>
    </xf>
    <xf numFmtId="0" fontId="2" fillId="5" borderId="50" xfId="0" applyFont="1" applyFill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51" xfId="0" applyFont="1" applyBorder="1" applyAlignment="1" applyProtection="1">
      <alignment horizontal="center" vertical="center" wrapText="1"/>
      <protection locked="0"/>
    </xf>
    <xf numFmtId="0" fontId="5" fillId="0" borderId="47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left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49" fontId="2" fillId="0" borderId="52" xfId="0" applyNumberFormat="1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6" fillId="0" borderId="53" xfId="0" applyFont="1" applyBorder="1" applyAlignment="1">
      <alignment horizontal="center" vertical="center"/>
    </xf>
    <xf numFmtId="0" fontId="6" fillId="0" borderId="54" xfId="0" applyFont="1" applyBorder="1" applyAlignment="1" applyProtection="1">
      <alignment horizontal="center" vertical="center" wrapText="1"/>
      <protection locked="0"/>
    </xf>
    <xf numFmtId="0" fontId="5" fillId="0" borderId="55" xfId="0" applyFont="1" applyBorder="1" applyAlignment="1" applyProtection="1">
      <alignment horizontal="center" vertical="center" wrapText="1"/>
      <protection locked="0"/>
    </xf>
    <xf numFmtId="0" fontId="5" fillId="0" borderId="37" xfId="0" applyFont="1" applyBorder="1" applyAlignment="1" applyProtection="1">
      <alignment horizontal="left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7" fillId="0" borderId="58" xfId="0" applyFont="1" applyBorder="1" applyAlignment="1" applyProtection="1">
      <alignment horizontal="center" vertical="center"/>
      <protection locked="0"/>
    </xf>
    <xf numFmtId="0" fontId="5" fillId="0" borderId="58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7" fillId="0" borderId="56" xfId="0" applyFont="1" applyBorder="1" applyAlignment="1" applyProtection="1">
      <alignment horizontal="center" vertical="center" wrapText="1"/>
      <protection locked="0"/>
    </xf>
    <xf numFmtId="0" fontId="5" fillId="0" borderId="56" xfId="0" applyFont="1" applyBorder="1" applyAlignment="1" applyProtection="1">
      <alignment horizontal="center" vertical="center"/>
      <protection locked="0"/>
    </xf>
    <xf numFmtId="49" fontId="5" fillId="0" borderId="56" xfId="0" applyNumberFormat="1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36" xfId="0" applyFont="1" applyBorder="1" applyAlignment="1" applyProtection="1">
      <alignment horizontal="left" vertical="center" wrapText="1"/>
      <protection locked="0"/>
    </xf>
    <xf numFmtId="0" fontId="5" fillId="0" borderId="59" xfId="0" applyFont="1" applyBorder="1" applyAlignment="1" applyProtection="1">
      <alignment horizontal="center" vertical="center" wrapText="1"/>
      <protection locked="0"/>
    </xf>
    <xf numFmtId="0" fontId="13" fillId="0" borderId="38" xfId="0" applyFont="1" applyBorder="1" applyAlignment="1" applyProtection="1">
      <alignment vertical="center" wrapText="1"/>
      <protection locked="0"/>
    </xf>
    <xf numFmtId="9" fontId="6" fillId="0" borderId="54" xfId="0" applyNumberFormat="1" applyFont="1" applyBorder="1" applyAlignment="1" applyProtection="1">
      <alignment horizontal="center" vertical="center" wrapText="1"/>
      <protection locked="0"/>
    </xf>
    <xf numFmtId="0" fontId="5" fillId="0" borderId="61" xfId="0" applyFont="1" applyBorder="1" applyAlignment="1" applyProtection="1">
      <alignment horizontal="center" vertical="center" wrapText="1"/>
      <protection locked="0"/>
    </xf>
    <xf numFmtId="0" fontId="5" fillId="0" borderId="61" xfId="0" applyFont="1" applyBorder="1" applyAlignment="1">
      <alignment horizontal="center" vertical="center" wrapText="1"/>
    </xf>
    <xf numFmtId="0" fontId="5" fillId="0" borderId="62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63" xfId="0" applyFont="1" applyBorder="1" applyAlignment="1" applyProtection="1">
      <alignment horizontal="center" vertical="center" wrapText="1"/>
      <protection locked="0"/>
    </xf>
    <xf numFmtId="0" fontId="5" fillId="0" borderId="63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5" fillId="0" borderId="18" xfId="0" applyFont="1" applyBorder="1">
      <alignment vertical="center"/>
    </xf>
    <xf numFmtId="0" fontId="7" fillId="0" borderId="64" xfId="0" applyFont="1" applyBorder="1" applyAlignment="1" applyProtection="1">
      <alignment horizontal="center" vertical="center" wrapText="1"/>
      <protection locked="0"/>
    </xf>
    <xf numFmtId="0" fontId="5" fillId="0" borderId="64" xfId="0" applyFont="1" applyBorder="1" applyAlignment="1" applyProtection="1">
      <alignment horizontal="center" vertical="center"/>
      <protection locked="0"/>
    </xf>
    <xf numFmtId="49" fontId="2" fillId="0" borderId="28" xfId="0" applyNumberFormat="1" applyFont="1" applyBorder="1" applyAlignment="1" applyProtection="1">
      <alignment horizontal="center" vertical="center" wrapText="1"/>
      <protection locked="0"/>
    </xf>
    <xf numFmtId="0" fontId="5" fillId="0" borderId="64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65" xfId="0" applyFont="1" applyBorder="1" applyAlignment="1" applyProtection="1">
      <alignment horizontal="center" vertical="center" wrapText="1"/>
      <protection locked="0"/>
    </xf>
    <xf numFmtId="0" fontId="5" fillId="0" borderId="43" xfId="0" applyFont="1" applyBorder="1" applyAlignment="1" applyProtection="1">
      <alignment horizontal="left" vertical="center" wrapText="1"/>
      <protection locked="0"/>
    </xf>
    <xf numFmtId="0" fontId="6" fillId="0" borderId="66" xfId="0" applyFont="1" applyBorder="1" applyAlignment="1" applyProtection="1">
      <alignment horizontal="center" vertical="center" wrapText="1"/>
      <protection locked="0"/>
    </xf>
    <xf numFmtId="0" fontId="7" fillId="6" borderId="7" xfId="0" applyFont="1" applyFill="1" applyBorder="1" applyAlignment="1" applyProtection="1">
      <alignment horizontal="center" vertical="center"/>
      <protection locked="0"/>
    </xf>
    <xf numFmtId="0" fontId="5" fillId="6" borderId="7" xfId="0" applyFont="1" applyFill="1" applyBorder="1" applyAlignment="1" applyProtection="1">
      <alignment horizontal="center" vertical="center"/>
      <protection locked="0"/>
    </xf>
    <xf numFmtId="49" fontId="5" fillId="6" borderId="7" xfId="0" applyNumberFormat="1" applyFont="1" applyFill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6" fillId="6" borderId="23" xfId="0" applyFont="1" applyFill="1" applyBorder="1" applyAlignment="1">
      <alignment horizontal="center" vertical="center"/>
    </xf>
    <xf numFmtId="0" fontId="6" fillId="6" borderId="39" xfId="0" applyFont="1" applyFill="1" applyBorder="1" applyAlignment="1" applyProtection="1">
      <alignment horizontal="center" vertical="center" wrapText="1"/>
      <protection locked="0"/>
    </xf>
    <xf numFmtId="0" fontId="2" fillId="6" borderId="22" xfId="0" applyFont="1" applyFill="1" applyBorder="1" applyAlignment="1" applyProtection="1">
      <alignment horizontal="center" vertical="center"/>
      <protection locked="0"/>
    </xf>
    <xf numFmtId="0" fontId="5" fillId="6" borderId="4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 applyProtection="1">
      <alignment horizontal="left" vertical="center"/>
      <protection locked="0"/>
    </xf>
    <xf numFmtId="0" fontId="5" fillId="6" borderId="48" xfId="0" applyFont="1" applyFill="1" applyBorder="1" applyAlignment="1" applyProtection="1">
      <alignment horizontal="center" vertical="center" wrapText="1"/>
      <protection locked="0"/>
    </xf>
    <xf numFmtId="0" fontId="7" fillId="6" borderId="58" xfId="0" applyFont="1" applyFill="1" applyBorder="1" applyAlignment="1" applyProtection="1">
      <alignment horizontal="center" vertical="center"/>
      <protection locked="0"/>
    </xf>
    <xf numFmtId="0" fontId="5" fillId="6" borderId="58" xfId="0" applyFont="1" applyFill="1" applyBorder="1" applyAlignment="1" applyProtection="1">
      <alignment horizontal="center" vertical="center"/>
      <protection locked="0"/>
    </xf>
    <xf numFmtId="49" fontId="5" fillId="6" borderId="58" xfId="0" applyNumberFormat="1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2" fillId="6" borderId="23" xfId="0" applyFont="1" applyFill="1" applyBorder="1" applyAlignment="1" applyProtection="1">
      <alignment horizontal="center" vertical="center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67" xfId="0" applyFont="1" applyBorder="1" applyAlignment="1" applyProtection="1">
      <alignment horizontal="center" vertical="center" wrapText="1"/>
      <protection locked="0"/>
    </xf>
    <xf numFmtId="0" fontId="5" fillId="0" borderId="68" xfId="0" applyFont="1" applyBorder="1" applyAlignment="1" applyProtection="1">
      <alignment horizontal="center" vertical="center"/>
      <protection locked="0"/>
    </xf>
    <xf numFmtId="0" fontId="5" fillId="0" borderId="68" xfId="0" applyFont="1" applyBorder="1" applyAlignment="1" applyProtection="1">
      <alignment horizontal="center" vertical="center" wrapText="1"/>
      <protection locked="0"/>
    </xf>
    <xf numFmtId="0" fontId="5" fillId="0" borderId="69" xfId="0" applyFont="1" applyBorder="1" applyAlignment="1" applyProtection="1">
      <alignment horizontal="center" vertical="center" wrapText="1"/>
      <protection locked="0"/>
    </xf>
    <xf numFmtId="49" fontId="5" fillId="0" borderId="2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left" vertical="center" wrapText="1"/>
      <protection locked="0"/>
    </xf>
    <xf numFmtId="0" fontId="3" fillId="0" borderId="71" xfId="0" applyFont="1" applyBorder="1">
      <alignment vertical="center"/>
    </xf>
    <xf numFmtId="0" fontId="3" fillId="0" borderId="72" xfId="0" applyFont="1" applyBorder="1">
      <alignment vertical="center"/>
    </xf>
    <xf numFmtId="0" fontId="12" fillId="0" borderId="72" xfId="0" applyFont="1" applyBorder="1">
      <alignment vertical="center"/>
    </xf>
    <xf numFmtId="0" fontId="12" fillId="0" borderId="73" xfId="0" applyFont="1" applyBorder="1">
      <alignment vertical="center"/>
    </xf>
    <xf numFmtId="0" fontId="3" fillId="0" borderId="74" xfId="0" applyFont="1" applyBorder="1">
      <alignment vertical="center"/>
    </xf>
    <xf numFmtId="0" fontId="12" fillId="0" borderId="75" xfId="0" applyFont="1" applyBorder="1">
      <alignment vertical="center"/>
    </xf>
    <xf numFmtId="0" fontId="12" fillId="0" borderId="74" xfId="0" applyFont="1" applyBorder="1">
      <alignment vertical="center"/>
    </xf>
    <xf numFmtId="0" fontId="3" fillId="0" borderId="75" xfId="0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74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77" xfId="0" applyFont="1" applyBorder="1">
      <alignment vertical="center"/>
    </xf>
    <xf numFmtId="0" fontId="5" fillId="0" borderId="77" xfId="0" applyFont="1" applyBorder="1" applyAlignment="1">
      <alignment horizontal="center" vertical="center"/>
    </xf>
    <xf numFmtId="0" fontId="6" fillId="0" borderId="77" xfId="0" applyFont="1" applyBorder="1" applyAlignment="1">
      <alignment horizontal="center" vertical="center"/>
    </xf>
    <xf numFmtId="49" fontId="3" fillId="0" borderId="77" xfId="0" applyNumberFormat="1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 wrapText="1"/>
    </xf>
    <xf numFmtId="0" fontId="3" fillId="0" borderId="78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10" fillId="3" borderId="70" xfId="0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Protection="1">
      <alignment vertical="center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0" borderId="39" xfId="0" applyFont="1" applyBorder="1">
      <alignment vertical="center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80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>
      <alignment vertical="center"/>
    </xf>
    <xf numFmtId="0" fontId="7" fillId="0" borderId="3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>
      <alignment horizontal="center" vertical="center"/>
    </xf>
    <xf numFmtId="0" fontId="6" fillId="0" borderId="8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5" fillId="0" borderId="81" xfId="0" applyFont="1" applyBorder="1" applyAlignment="1" applyProtection="1">
      <alignment horizontal="center" vertical="center" wrapText="1"/>
      <protection locked="0"/>
    </xf>
    <xf numFmtId="0" fontId="5" fillId="0" borderId="82" xfId="0" applyFont="1" applyBorder="1">
      <alignment vertical="center"/>
    </xf>
    <xf numFmtId="0" fontId="5" fillId="0" borderId="83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56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39" xfId="0" applyFont="1" applyBorder="1" applyAlignment="1" applyProtection="1">
      <alignment horizontal="center" vertical="center" wrapText="1"/>
      <protection locked="0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37" xfId="0" applyFont="1" applyBorder="1" applyAlignment="1" applyProtection="1">
      <alignment horizontal="center" vertical="center" wrapText="1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56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0" xfId="0" applyFont="1" applyBorder="1" applyAlignment="1" applyProtection="1">
      <alignment horizontal="left" vertical="center" wrapText="1"/>
      <protection locked="0"/>
    </xf>
    <xf numFmtId="0" fontId="5" fillId="0" borderId="15" xfId="0" applyFont="1" applyBorder="1" applyAlignment="1" applyProtection="1">
      <alignment horizontal="left" vertical="center" wrapText="1"/>
      <protection locked="0"/>
    </xf>
    <xf numFmtId="0" fontId="5" fillId="0" borderId="32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5" fillId="0" borderId="16" xfId="0" applyFont="1" applyBorder="1" applyAlignment="1" applyProtection="1">
      <alignment horizontal="left" vertical="center"/>
      <protection locked="0"/>
    </xf>
    <xf numFmtId="0" fontId="9" fillId="3" borderId="24" xfId="0" applyFont="1" applyFill="1" applyBorder="1" applyAlignment="1" applyProtection="1">
      <alignment horizontal="center" vertical="center" wrapText="1"/>
      <protection locked="0"/>
    </xf>
    <xf numFmtId="0" fontId="9" fillId="3" borderId="25" xfId="0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center" vertical="center" wrapText="1"/>
      <protection locked="0"/>
    </xf>
    <xf numFmtId="0" fontId="9" fillId="3" borderId="38" xfId="0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Alignment="1" applyProtection="1">
      <alignment horizontal="center" vertical="center" wrapText="1"/>
      <protection locked="0"/>
    </xf>
    <xf numFmtId="0" fontId="9" fillId="3" borderId="79" xfId="0" applyFont="1" applyFill="1" applyBorder="1" applyAlignment="1" applyProtection="1">
      <alignment horizontal="center" vertical="center" wrapText="1"/>
      <protection locked="0"/>
    </xf>
    <xf numFmtId="0" fontId="9" fillId="3" borderId="27" xfId="0" applyFont="1" applyFill="1" applyBorder="1" applyAlignment="1" applyProtection="1">
      <alignment horizontal="center" vertical="center" wrapText="1"/>
      <protection locked="0"/>
    </xf>
    <xf numFmtId="0" fontId="9" fillId="3" borderId="28" xfId="0" applyFont="1" applyFill="1" applyBorder="1" applyAlignment="1" applyProtection="1">
      <alignment horizontal="center" vertical="center" wrapText="1"/>
      <protection locked="0"/>
    </xf>
    <xf numFmtId="0" fontId="9" fillId="3" borderId="29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32" xfId="0" applyFont="1" applyBorder="1" applyAlignment="1" applyProtection="1">
      <alignment horizontal="left" vertical="center"/>
      <protection locked="0"/>
    </xf>
    <xf numFmtId="0" fontId="5" fillId="6" borderId="10" xfId="0" applyFont="1" applyFill="1" applyBorder="1" applyAlignment="1" applyProtection="1">
      <alignment horizontal="left" vertical="center"/>
      <protection locked="0"/>
    </xf>
    <xf numFmtId="0" fontId="5" fillId="6" borderId="16" xfId="0" applyFont="1" applyFill="1" applyBorder="1" applyAlignment="1" applyProtection="1">
      <alignment horizontal="left" vertical="center"/>
      <protection locked="0"/>
    </xf>
    <xf numFmtId="0" fontId="5" fillId="0" borderId="16" xfId="0" applyFont="1" applyBorder="1" applyAlignment="1" applyProtection="1">
      <alignment horizontal="left"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S166"/>
  <sheetViews>
    <sheetView tabSelected="1" topLeftCell="A9" zoomScale="85" zoomScaleNormal="85" workbookViewId="0">
      <selection activeCell="I23" sqref="I23"/>
    </sheetView>
  </sheetViews>
  <sheetFormatPr defaultRowHeight="13.5" x14ac:dyDescent="0.15"/>
  <cols>
    <col min="1" max="1" width="9" style="1" customWidth="1"/>
    <col min="2" max="2" width="6.5" style="1" customWidth="1"/>
    <col min="3" max="3" width="24.875" style="1" bestFit="1" customWidth="1"/>
    <col min="4" max="4" width="26.5" style="2" bestFit="1" customWidth="1"/>
    <col min="5" max="5" width="17.375" style="3" bestFit="1" customWidth="1"/>
    <col min="6" max="6" width="25.625" style="31" bestFit="1" customWidth="1"/>
    <col min="7" max="7" width="9.875" style="3" bestFit="1" customWidth="1"/>
    <col min="8" max="8" width="37.75" style="3" bestFit="1" customWidth="1"/>
    <col min="9" max="9" width="7.125" style="3" bestFit="1" customWidth="1"/>
    <col min="10" max="10" width="5.25" style="1" bestFit="1" customWidth="1"/>
    <col min="11" max="11" width="9.75" style="18" bestFit="1" customWidth="1"/>
    <col min="12" max="12" width="7.125" style="1" bestFit="1" customWidth="1"/>
    <col min="13" max="13" width="12.625" style="1" bestFit="1" customWidth="1"/>
    <col min="14" max="14" width="9.75" style="1" bestFit="1" customWidth="1"/>
    <col min="15" max="15" width="8.5" style="1" bestFit="1" customWidth="1"/>
    <col min="16" max="16" width="71" style="1" bestFit="1" customWidth="1"/>
    <col min="17" max="16384" width="9" style="1"/>
  </cols>
  <sheetData>
    <row r="3" spans="3:19" x14ac:dyDescent="0.15">
      <c r="C3" s="35" t="s">
        <v>5</v>
      </c>
      <c r="D3" s="36"/>
      <c r="E3" s="37"/>
      <c r="F3" s="38"/>
      <c r="G3" s="37"/>
      <c r="H3" s="37"/>
      <c r="I3" s="37"/>
    </row>
    <row r="4" spans="3:19" x14ac:dyDescent="0.15">
      <c r="C4" s="6">
        <v>44915</v>
      </c>
      <c r="D4" s="36"/>
      <c r="E4" s="37"/>
      <c r="F4" s="38"/>
      <c r="G4" s="37"/>
      <c r="H4" s="37"/>
      <c r="I4" s="37"/>
      <c r="L4" s="17"/>
      <c r="M4" s="17"/>
      <c r="N4" s="17"/>
      <c r="O4" s="17"/>
      <c r="P4" s="17"/>
      <c r="Q4" s="17"/>
      <c r="R4" s="17"/>
      <c r="S4" s="17"/>
    </row>
    <row r="5" spans="3:19" ht="14.25" thickBot="1" x14ac:dyDescent="0.2">
      <c r="C5" s="39"/>
      <c r="D5" s="40"/>
      <c r="E5" s="37"/>
      <c r="F5" s="38"/>
      <c r="G5" s="37"/>
      <c r="H5" s="37"/>
      <c r="I5" s="37"/>
      <c r="K5" s="19"/>
      <c r="L5" s="17"/>
      <c r="M5" s="17"/>
      <c r="N5" s="17"/>
      <c r="O5" s="17"/>
      <c r="P5" s="17"/>
      <c r="Q5" s="17"/>
      <c r="R5" s="17"/>
      <c r="S5" s="17"/>
    </row>
    <row r="6" spans="3:19" ht="14.25" thickBot="1" x14ac:dyDescent="0.2">
      <c r="C6" s="41" t="s">
        <v>11</v>
      </c>
      <c r="D6" s="40"/>
      <c r="E6" s="37"/>
      <c r="F6" s="38"/>
      <c r="G6" s="37"/>
      <c r="H6" s="37"/>
      <c r="I6" s="37"/>
      <c r="K6" s="19"/>
      <c r="L6" s="17"/>
      <c r="M6" s="17"/>
      <c r="N6" s="17"/>
      <c r="O6" s="17"/>
      <c r="P6" s="17"/>
      <c r="Q6" s="17"/>
      <c r="R6" s="17"/>
      <c r="S6" s="17"/>
    </row>
    <row r="7" spans="3:19" ht="18" customHeight="1" thickBot="1" x14ac:dyDescent="0.2">
      <c r="C7" s="7">
        <v>10</v>
      </c>
      <c r="D7" s="111"/>
      <c r="E7" s="37"/>
      <c r="F7" s="212" t="s">
        <v>129</v>
      </c>
      <c r="G7" s="213"/>
      <c r="H7" s="214"/>
      <c r="I7" s="37"/>
      <c r="K7" s="19"/>
      <c r="L7" s="17"/>
      <c r="M7" s="17"/>
      <c r="N7" s="17"/>
      <c r="O7" s="17"/>
      <c r="P7" s="17"/>
      <c r="Q7" s="17"/>
      <c r="R7" s="17"/>
      <c r="S7" s="17"/>
    </row>
    <row r="8" spans="3:19" ht="14.25" customHeight="1" thickBot="1" x14ac:dyDescent="0.2">
      <c r="C8" s="42" t="s">
        <v>14</v>
      </c>
      <c r="D8" s="111"/>
      <c r="E8" s="37"/>
      <c r="F8" s="215"/>
      <c r="G8" s="216"/>
      <c r="H8" s="217"/>
      <c r="I8" s="37"/>
      <c r="K8" s="19"/>
      <c r="L8" s="17"/>
      <c r="M8" s="17"/>
      <c r="N8" s="17"/>
      <c r="O8" s="17"/>
      <c r="P8" s="17"/>
      <c r="Q8" s="17"/>
      <c r="R8" s="17"/>
      <c r="S8" s="17"/>
    </row>
    <row r="9" spans="3:19" ht="19.5" customHeight="1" thickBot="1" x14ac:dyDescent="0.2">
      <c r="C9" s="8">
        <v>10</v>
      </c>
      <c r="D9" s="111"/>
      <c r="E9" s="37"/>
      <c r="F9" s="218"/>
      <c r="G9" s="219"/>
      <c r="H9" s="220"/>
      <c r="I9" s="37"/>
      <c r="K9" s="19"/>
      <c r="L9" s="17"/>
      <c r="M9" s="17"/>
      <c r="N9" s="17"/>
      <c r="O9" s="17"/>
      <c r="P9" s="17"/>
      <c r="Q9" s="17"/>
      <c r="R9" s="17"/>
      <c r="S9" s="17"/>
    </row>
    <row r="10" spans="3:19" ht="14.25" thickBot="1" x14ac:dyDescent="0.2">
      <c r="C10" s="39"/>
      <c r="D10" s="36"/>
      <c r="E10" s="37"/>
      <c r="F10" s="38"/>
      <c r="G10" s="37"/>
      <c r="H10" s="37"/>
      <c r="I10" s="37"/>
      <c r="L10" s="17"/>
      <c r="M10" s="17"/>
      <c r="N10" s="17"/>
      <c r="O10" s="17"/>
      <c r="P10" s="17"/>
      <c r="Q10" s="17"/>
      <c r="R10" s="17"/>
      <c r="S10" s="17"/>
    </row>
    <row r="11" spans="3:19" ht="27.75" thickBot="1" x14ac:dyDescent="0.2">
      <c r="C11" s="43" t="s">
        <v>0</v>
      </c>
      <c r="D11" s="44" t="s">
        <v>4</v>
      </c>
      <c r="E11" s="44" t="s">
        <v>3</v>
      </c>
      <c r="F11" s="45" t="s">
        <v>1</v>
      </c>
      <c r="G11" s="46" t="s">
        <v>8</v>
      </c>
      <c r="H11" s="44" t="s">
        <v>2</v>
      </c>
      <c r="I11" s="46" t="s">
        <v>7</v>
      </c>
      <c r="J11" s="30" t="s">
        <v>6</v>
      </c>
      <c r="K11" s="50" t="s">
        <v>10</v>
      </c>
      <c r="L11" s="57" t="s">
        <v>21</v>
      </c>
      <c r="M11" s="70" t="s">
        <v>26</v>
      </c>
      <c r="N11" s="70" t="s">
        <v>29</v>
      </c>
      <c r="O11" s="59" t="s">
        <v>23</v>
      </c>
      <c r="P11" s="58" t="s">
        <v>22</v>
      </c>
      <c r="Q11" s="85" t="s">
        <v>30</v>
      </c>
      <c r="R11" s="17"/>
      <c r="S11" s="17"/>
    </row>
    <row r="12" spans="3:19" ht="14.25" customHeight="1" thickTop="1" x14ac:dyDescent="0.15">
      <c r="C12" s="207" t="s">
        <v>12</v>
      </c>
      <c r="D12" s="11" t="s">
        <v>31</v>
      </c>
      <c r="E12" s="12" t="s">
        <v>34</v>
      </c>
      <c r="F12" s="32" t="s">
        <v>77</v>
      </c>
      <c r="G12" s="14" t="s">
        <v>9</v>
      </c>
      <c r="H12" s="13" t="s">
        <v>79</v>
      </c>
      <c r="I12" s="12">
        <v>2</v>
      </c>
      <c r="J12" s="22">
        <f t="shared" ref="J12:J32" si="0">I12*$C$9</f>
        <v>20</v>
      </c>
      <c r="K12" s="54"/>
      <c r="L12" s="13" t="s">
        <v>62</v>
      </c>
      <c r="M12" s="113">
        <v>100</v>
      </c>
      <c r="N12" s="60">
        <v>11.43</v>
      </c>
      <c r="O12" s="114">
        <f>M12*N12</f>
        <v>1143</v>
      </c>
      <c r="P12" s="68" t="s">
        <v>78</v>
      </c>
      <c r="Q12" s="115">
        <f>I12*N12</f>
        <v>22.86</v>
      </c>
      <c r="R12" s="17"/>
      <c r="S12" s="17"/>
    </row>
    <row r="13" spans="3:19" ht="14.25" customHeight="1" x14ac:dyDescent="0.15">
      <c r="C13" s="208"/>
      <c r="D13" s="90" t="s">
        <v>32</v>
      </c>
      <c r="E13" s="91" t="s">
        <v>33</v>
      </c>
      <c r="F13" s="92" t="s">
        <v>74</v>
      </c>
      <c r="G13" s="91" t="s">
        <v>15</v>
      </c>
      <c r="H13" s="93" t="s">
        <v>76</v>
      </c>
      <c r="I13" s="91">
        <v>1</v>
      </c>
      <c r="J13" s="22">
        <f t="shared" si="0"/>
        <v>10</v>
      </c>
      <c r="K13" s="95"/>
      <c r="L13" s="93" t="s">
        <v>62</v>
      </c>
      <c r="M13" s="15">
        <v>100</v>
      </c>
      <c r="N13" s="96">
        <v>3.98</v>
      </c>
      <c r="O13" s="72">
        <f t="shared" ref="O13:O14" si="1">M13*N13</f>
        <v>398</v>
      </c>
      <c r="P13" s="97" t="s">
        <v>73</v>
      </c>
      <c r="Q13" s="83">
        <f t="shared" ref="Q13:Q14" si="2">I13*N13</f>
        <v>3.98</v>
      </c>
      <c r="R13" s="17"/>
      <c r="S13" s="17"/>
    </row>
    <row r="14" spans="3:19" ht="14.25" customHeight="1" x14ac:dyDescent="0.15">
      <c r="C14" s="225"/>
      <c r="D14" s="90" t="s">
        <v>35</v>
      </c>
      <c r="E14" s="91" t="s">
        <v>36</v>
      </c>
      <c r="F14" s="92" t="s">
        <v>72</v>
      </c>
      <c r="G14" s="91" t="s">
        <v>71</v>
      </c>
      <c r="H14" s="93" t="s">
        <v>75</v>
      </c>
      <c r="I14" s="91">
        <v>2</v>
      </c>
      <c r="J14" s="22">
        <f t="shared" si="0"/>
        <v>20</v>
      </c>
      <c r="K14" s="95"/>
      <c r="L14" s="93" t="s">
        <v>27</v>
      </c>
      <c r="M14" s="102">
        <v>50</v>
      </c>
      <c r="N14" s="96">
        <v>106.42</v>
      </c>
      <c r="O14" s="76">
        <f t="shared" si="1"/>
        <v>5321</v>
      </c>
      <c r="P14" s="97" t="s">
        <v>70</v>
      </c>
      <c r="Q14" s="88">
        <f t="shared" si="2"/>
        <v>212.84</v>
      </c>
      <c r="R14" s="17"/>
      <c r="S14" s="17"/>
    </row>
    <row r="15" spans="3:19" x14ac:dyDescent="0.15">
      <c r="C15" s="221" t="s">
        <v>13</v>
      </c>
      <c r="D15" s="23" t="s">
        <v>52</v>
      </c>
      <c r="E15" s="195" t="s">
        <v>94</v>
      </c>
      <c r="F15" s="195" t="s">
        <v>94</v>
      </c>
      <c r="G15" s="16" t="s">
        <v>15</v>
      </c>
      <c r="H15" s="195" t="s">
        <v>94</v>
      </c>
      <c r="I15" s="16">
        <v>1</v>
      </c>
      <c r="J15" s="24">
        <f t="shared" si="0"/>
        <v>10</v>
      </c>
      <c r="K15" s="198" t="s">
        <v>94</v>
      </c>
      <c r="L15" s="145" t="s">
        <v>62</v>
      </c>
      <c r="M15" s="61">
        <v>100</v>
      </c>
      <c r="N15" s="61">
        <v>0</v>
      </c>
      <c r="O15" s="75">
        <f t="shared" ref="O15:O36" si="3">M15*N15</f>
        <v>0</v>
      </c>
      <c r="P15" s="195" t="s">
        <v>94</v>
      </c>
      <c r="Q15" s="82">
        <f t="shared" ref="Q15:Q36" si="4">I15*N15</f>
        <v>0</v>
      </c>
      <c r="R15" s="17"/>
      <c r="S15" s="17"/>
    </row>
    <row r="16" spans="3:19" x14ac:dyDescent="0.15">
      <c r="C16" s="208"/>
      <c r="D16" s="29" t="s">
        <v>18</v>
      </c>
      <c r="E16" s="196"/>
      <c r="F16" s="196"/>
      <c r="G16" s="14" t="s">
        <v>15</v>
      </c>
      <c r="H16" s="196"/>
      <c r="I16" s="14">
        <v>1</v>
      </c>
      <c r="J16" s="20">
        <f t="shared" si="0"/>
        <v>10</v>
      </c>
      <c r="K16" s="199"/>
      <c r="L16" s="146" t="s">
        <v>62</v>
      </c>
      <c r="M16" s="62">
        <v>100</v>
      </c>
      <c r="N16" s="62">
        <v>0</v>
      </c>
      <c r="O16" s="72">
        <f t="shared" si="3"/>
        <v>0</v>
      </c>
      <c r="P16" s="196"/>
      <c r="Q16" s="83">
        <f t="shared" si="4"/>
        <v>0</v>
      </c>
      <c r="R16" s="17"/>
      <c r="S16" s="17"/>
    </row>
    <row r="17" spans="2:19" x14ac:dyDescent="0.15">
      <c r="B17"/>
      <c r="C17" s="208"/>
      <c r="D17" s="29" t="s">
        <v>19</v>
      </c>
      <c r="E17" s="197"/>
      <c r="F17" s="197"/>
      <c r="G17" s="14" t="s">
        <v>15</v>
      </c>
      <c r="H17" s="197"/>
      <c r="I17" s="14">
        <v>1</v>
      </c>
      <c r="J17" s="20">
        <f t="shared" si="0"/>
        <v>10</v>
      </c>
      <c r="K17" s="200"/>
      <c r="L17" s="147" t="s">
        <v>62</v>
      </c>
      <c r="M17" s="63">
        <v>100</v>
      </c>
      <c r="N17" s="63">
        <v>0</v>
      </c>
      <c r="O17" s="72">
        <f t="shared" si="3"/>
        <v>0</v>
      </c>
      <c r="P17" s="197"/>
      <c r="Q17" s="83">
        <f t="shared" si="4"/>
        <v>0</v>
      </c>
      <c r="R17" s="17"/>
      <c r="S17" s="17"/>
    </row>
    <row r="18" spans="2:19" x14ac:dyDescent="0.15">
      <c r="B18"/>
      <c r="C18" s="208"/>
      <c r="D18" s="29" t="s">
        <v>53</v>
      </c>
      <c r="E18" s="204" t="s">
        <v>82</v>
      </c>
      <c r="F18" s="204" t="s">
        <v>82</v>
      </c>
      <c r="G18" s="14" t="s">
        <v>56</v>
      </c>
      <c r="H18" s="204" t="s">
        <v>82</v>
      </c>
      <c r="I18" s="14">
        <v>1</v>
      </c>
      <c r="J18" s="20">
        <f>I18*$C$9</f>
        <v>10</v>
      </c>
      <c r="K18" s="201" t="s">
        <v>82</v>
      </c>
      <c r="L18" s="147" t="s">
        <v>62</v>
      </c>
      <c r="M18" s="63">
        <v>100</v>
      </c>
      <c r="N18" s="62">
        <v>0</v>
      </c>
      <c r="O18" s="72">
        <f t="shared" si="3"/>
        <v>0</v>
      </c>
      <c r="P18" s="204" t="s">
        <v>82</v>
      </c>
      <c r="Q18" s="83">
        <f t="shared" si="4"/>
        <v>0</v>
      </c>
      <c r="R18" s="17"/>
      <c r="S18" s="17"/>
    </row>
    <row r="19" spans="2:19" x14ac:dyDescent="0.15">
      <c r="C19" s="208"/>
      <c r="D19" s="29" t="s">
        <v>54</v>
      </c>
      <c r="E19" s="205"/>
      <c r="F19" s="205"/>
      <c r="G19" s="14" t="s">
        <v>15</v>
      </c>
      <c r="H19" s="205"/>
      <c r="I19" s="14">
        <v>1</v>
      </c>
      <c r="J19" s="22">
        <f t="shared" si="0"/>
        <v>10</v>
      </c>
      <c r="K19" s="202"/>
      <c r="L19" s="147" t="s">
        <v>62</v>
      </c>
      <c r="M19" s="62">
        <v>100</v>
      </c>
      <c r="N19" s="62">
        <v>0</v>
      </c>
      <c r="O19" s="72">
        <f t="shared" si="3"/>
        <v>0</v>
      </c>
      <c r="P19" s="205"/>
      <c r="Q19" s="83">
        <f t="shared" si="4"/>
        <v>0</v>
      </c>
      <c r="R19" s="17"/>
      <c r="S19" s="17"/>
    </row>
    <row r="20" spans="2:19" x14ac:dyDescent="0.15">
      <c r="C20" s="208"/>
      <c r="D20" s="29" t="s">
        <v>55</v>
      </c>
      <c r="E20" s="206"/>
      <c r="F20" s="206"/>
      <c r="G20" s="21" t="s">
        <v>15</v>
      </c>
      <c r="H20" s="206"/>
      <c r="I20" s="21">
        <v>1</v>
      </c>
      <c r="J20" s="22">
        <f t="shared" si="0"/>
        <v>10</v>
      </c>
      <c r="K20" s="203"/>
      <c r="L20" s="148" t="s">
        <v>62</v>
      </c>
      <c r="M20" s="62">
        <v>100</v>
      </c>
      <c r="N20" s="64">
        <v>0</v>
      </c>
      <c r="O20" s="108">
        <f t="shared" si="3"/>
        <v>0</v>
      </c>
      <c r="P20" s="206"/>
      <c r="Q20" s="110">
        <f t="shared" si="4"/>
        <v>0</v>
      </c>
      <c r="R20" s="17"/>
      <c r="S20" s="17"/>
    </row>
    <row r="21" spans="2:19" x14ac:dyDescent="0.15">
      <c r="C21" s="208"/>
      <c r="D21" s="29" t="s">
        <v>147</v>
      </c>
      <c r="E21" s="21" t="s">
        <v>185</v>
      </c>
      <c r="F21" s="34" t="s">
        <v>182</v>
      </c>
      <c r="G21" s="21" t="s">
        <v>15</v>
      </c>
      <c r="H21" s="34" t="s">
        <v>183</v>
      </c>
      <c r="I21" s="21">
        <v>1</v>
      </c>
      <c r="J21" s="22">
        <f t="shared" si="0"/>
        <v>10</v>
      </c>
      <c r="K21" s="112" t="s">
        <v>118</v>
      </c>
      <c r="L21" s="107" t="s">
        <v>62</v>
      </c>
      <c r="M21" s="62">
        <v>5000</v>
      </c>
      <c r="N21" s="64">
        <f>980/5000</f>
        <v>0.19600000000000001</v>
      </c>
      <c r="O21" s="108">
        <f t="shared" si="3"/>
        <v>980</v>
      </c>
      <c r="P21" s="109" t="s">
        <v>184</v>
      </c>
      <c r="Q21" s="110">
        <f t="shared" si="4"/>
        <v>0.19600000000000001</v>
      </c>
      <c r="R21" s="17"/>
      <c r="S21" s="17"/>
    </row>
    <row r="22" spans="2:19" x14ac:dyDescent="0.15">
      <c r="C22" s="208"/>
      <c r="D22" s="188" t="s">
        <v>158</v>
      </c>
      <c r="E22" s="21">
        <v>0</v>
      </c>
      <c r="F22" s="34" t="s">
        <v>25</v>
      </c>
      <c r="G22" s="21" t="s">
        <v>15</v>
      </c>
      <c r="H22" s="21" t="s">
        <v>61</v>
      </c>
      <c r="I22" s="21">
        <v>5</v>
      </c>
      <c r="J22" s="22">
        <f t="shared" si="0"/>
        <v>50</v>
      </c>
      <c r="K22" s="54" t="s">
        <v>57</v>
      </c>
      <c r="L22" s="21" t="s">
        <v>58</v>
      </c>
      <c r="M22" s="64">
        <v>200</v>
      </c>
      <c r="N22" s="64">
        <v>1</v>
      </c>
      <c r="O22" s="108">
        <f t="shared" si="3"/>
        <v>200</v>
      </c>
      <c r="P22" s="69" t="s">
        <v>60</v>
      </c>
      <c r="Q22" s="88">
        <f t="shared" si="4"/>
        <v>5</v>
      </c>
      <c r="R22" s="17"/>
      <c r="S22" s="17"/>
    </row>
    <row r="23" spans="2:19" x14ac:dyDescent="0.15">
      <c r="C23" s="189" t="s">
        <v>160</v>
      </c>
      <c r="D23" s="190" t="s">
        <v>159</v>
      </c>
      <c r="E23" s="25" t="s">
        <v>163</v>
      </c>
      <c r="F23" s="191" t="s">
        <v>164</v>
      </c>
      <c r="G23" s="25" t="s">
        <v>163</v>
      </c>
      <c r="H23" s="25" t="s">
        <v>165</v>
      </c>
      <c r="I23" s="25">
        <v>1</v>
      </c>
      <c r="J23" s="26">
        <f t="shared" si="0"/>
        <v>10</v>
      </c>
      <c r="K23" s="51" t="s">
        <v>118</v>
      </c>
      <c r="L23" s="25" t="s">
        <v>162</v>
      </c>
      <c r="M23" s="192">
        <v>40</v>
      </c>
      <c r="N23" s="192">
        <f>35/40</f>
        <v>0.875</v>
      </c>
      <c r="O23" s="77">
        <f t="shared" si="3"/>
        <v>35</v>
      </c>
      <c r="P23" s="193" t="s">
        <v>161</v>
      </c>
      <c r="Q23" s="187">
        <f t="shared" si="4"/>
        <v>0.875</v>
      </c>
      <c r="R23" s="17"/>
      <c r="S23" s="17"/>
    </row>
    <row r="24" spans="2:19" x14ac:dyDescent="0.15">
      <c r="C24" s="223" t="s">
        <v>59</v>
      </c>
      <c r="D24" s="129" t="s">
        <v>37</v>
      </c>
      <c r="E24" s="130" t="s">
        <v>41</v>
      </c>
      <c r="F24" s="131" t="s">
        <v>40</v>
      </c>
      <c r="G24" s="132" t="s">
        <v>17</v>
      </c>
      <c r="H24" s="132" t="s">
        <v>42</v>
      </c>
      <c r="I24" s="130">
        <v>1</v>
      </c>
      <c r="J24" s="133">
        <f t="shared" si="0"/>
        <v>10</v>
      </c>
      <c r="K24" s="134" t="s">
        <v>118</v>
      </c>
      <c r="L24" s="132" t="s">
        <v>27</v>
      </c>
      <c r="M24" s="135">
        <v>15</v>
      </c>
      <c r="N24" s="135">
        <v>2822</v>
      </c>
      <c r="O24" s="136">
        <f t="shared" si="3"/>
        <v>42330</v>
      </c>
      <c r="P24" s="137" t="s">
        <v>44</v>
      </c>
      <c r="Q24" s="138">
        <f t="shared" si="4"/>
        <v>2822</v>
      </c>
      <c r="R24" s="17"/>
      <c r="S24" s="17"/>
    </row>
    <row r="25" spans="2:19" x14ac:dyDescent="0.15">
      <c r="C25" s="224"/>
      <c r="D25" s="139" t="s">
        <v>38</v>
      </c>
      <c r="E25" s="140" t="s">
        <v>41</v>
      </c>
      <c r="F25" s="141" t="s">
        <v>39</v>
      </c>
      <c r="G25" s="142" t="s">
        <v>16</v>
      </c>
      <c r="H25" s="142" t="s">
        <v>42</v>
      </c>
      <c r="I25" s="140">
        <v>1</v>
      </c>
      <c r="J25" s="133">
        <f t="shared" si="0"/>
        <v>10</v>
      </c>
      <c r="K25" s="134" t="s">
        <v>118</v>
      </c>
      <c r="L25" s="132" t="s">
        <v>27</v>
      </c>
      <c r="M25" s="143">
        <v>30</v>
      </c>
      <c r="N25" s="143">
        <v>4165</v>
      </c>
      <c r="O25" s="136">
        <f t="shared" si="3"/>
        <v>124950</v>
      </c>
      <c r="P25" s="137" t="s">
        <v>43</v>
      </c>
      <c r="Q25" s="138">
        <f t="shared" si="4"/>
        <v>4165</v>
      </c>
      <c r="R25" s="17"/>
      <c r="S25" s="17"/>
    </row>
    <row r="26" spans="2:19" x14ac:dyDescent="0.15">
      <c r="C26" s="116" t="s">
        <v>63</v>
      </c>
      <c r="D26" s="99" t="s">
        <v>64</v>
      </c>
      <c r="E26" s="25" t="s">
        <v>68</v>
      </c>
      <c r="F26" s="25" t="s">
        <v>67</v>
      </c>
      <c r="G26" s="25" t="s">
        <v>65</v>
      </c>
      <c r="H26" s="25" t="s">
        <v>66</v>
      </c>
      <c r="I26" s="100">
        <v>1</v>
      </c>
      <c r="J26" s="55">
        <f t="shared" si="0"/>
        <v>10</v>
      </c>
      <c r="K26" s="56"/>
      <c r="L26" s="47" t="s">
        <v>58</v>
      </c>
      <c r="M26" s="101">
        <v>25</v>
      </c>
      <c r="N26" s="101">
        <v>140</v>
      </c>
      <c r="O26" s="77">
        <f t="shared" si="3"/>
        <v>3500</v>
      </c>
      <c r="P26" s="119" t="s">
        <v>69</v>
      </c>
      <c r="Q26" s="84">
        <f t="shared" si="4"/>
        <v>140</v>
      </c>
      <c r="R26" s="17"/>
      <c r="S26" s="17"/>
    </row>
    <row r="27" spans="2:19" x14ac:dyDescent="0.15">
      <c r="C27" s="116" t="s">
        <v>143</v>
      </c>
      <c r="D27" s="99" t="s">
        <v>145</v>
      </c>
      <c r="E27" s="118" t="s">
        <v>144</v>
      </c>
      <c r="F27" s="118" t="s">
        <v>146</v>
      </c>
      <c r="G27" s="118" t="s">
        <v>149</v>
      </c>
      <c r="H27" s="118" t="s">
        <v>128</v>
      </c>
      <c r="I27" s="100">
        <v>1</v>
      </c>
      <c r="J27" s="55">
        <f t="shared" si="0"/>
        <v>10</v>
      </c>
      <c r="K27" s="56" t="s">
        <v>118</v>
      </c>
      <c r="L27" s="47" t="s">
        <v>58</v>
      </c>
      <c r="M27" s="101">
        <v>25</v>
      </c>
      <c r="N27" s="101">
        <v>4</v>
      </c>
      <c r="O27" s="77">
        <f t="shared" si="3"/>
        <v>100</v>
      </c>
      <c r="P27" s="119" t="s">
        <v>148</v>
      </c>
      <c r="Q27" s="84"/>
      <c r="R27" s="17"/>
      <c r="S27" s="17"/>
    </row>
    <row r="28" spans="2:19" x14ac:dyDescent="0.15">
      <c r="B28"/>
      <c r="C28" s="10" t="s">
        <v>45</v>
      </c>
      <c r="D28" s="27" t="s">
        <v>20</v>
      </c>
      <c r="E28" s="117" t="s">
        <v>46</v>
      </c>
      <c r="F28" s="117" t="s">
        <v>126</v>
      </c>
      <c r="G28" s="118" t="s">
        <v>16</v>
      </c>
      <c r="H28" s="118" t="s">
        <v>128</v>
      </c>
      <c r="I28" s="25">
        <v>1</v>
      </c>
      <c r="J28" s="26">
        <f t="shared" si="0"/>
        <v>10</v>
      </c>
      <c r="K28" s="51"/>
      <c r="L28" s="47" t="s">
        <v>58</v>
      </c>
      <c r="M28" s="65">
        <v>10</v>
      </c>
      <c r="N28" s="65">
        <v>10</v>
      </c>
      <c r="O28" s="77">
        <f t="shared" si="3"/>
        <v>100</v>
      </c>
      <c r="P28" s="120" t="s">
        <v>127</v>
      </c>
      <c r="Q28" s="84">
        <f t="shared" si="4"/>
        <v>10</v>
      </c>
      <c r="R28" s="17"/>
      <c r="S28" s="17"/>
    </row>
    <row r="29" spans="2:19" x14ac:dyDescent="0.15">
      <c r="B29"/>
      <c r="C29" s="10" t="s">
        <v>136</v>
      </c>
      <c r="D29" s="27" t="s">
        <v>135</v>
      </c>
      <c r="E29" s="175" t="s">
        <v>137</v>
      </c>
      <c r="F29" s="175" t="s">
        <v>134</v>
      </c>
      <c r="G29" s="25" t="s">
        <v>152</v>
      </c>
      <c r="H29" s="25" t="s">
        <v>151</v>
      </c>
      <c r="I29" s="25">
        <v>2</v>
      </c>
      <c r="J29" s="26">
        <f t="shared" si="0"/>
        <v>20</v>
      </c>
      <c r="K29" s="51"/>
      <c r="L29" s="47" t="s">
        <v>58</v>
      </c>
      <c r="M29" s="65">
        <v>5</v>
      </c>
      <c r="N29" s="65">
        <v>40</v>
      </c>
      <c r="O29" s="77">
        <f t="shared" si="3"/>
        <v>200</v>
      </c>
      <c r="P29" s="120" t="s">
        <v>150</v>
      </c>
      <c r="Q29" s="84"/>
      <c r="R29" s="17"/>
      <c r="S29" s="17"/>
    </row>
    <row r="30" spans="2:19" x14ac:dyDescent="0.15">
      <c r="B30"/>
      <c r="C30" s="210" t="s">
        <v>138</v>
      </c>
      <c r="D30" s="177" t="s">
        <v>139</v>
      </c>
      <c r="E30" s="178" t="s">
        <v>141</v>
      </c>
      <c r="F30" s="178" t="s">
        <v>156</v>
      </c>
      <c r="G30" s="16" t="s">
        <v>15</v>
      </c>
      <c r="H30" s="16" t="s">
        <v>153</v>
      </c>
      <c r="I30" s="16">
        <v>1</v>
      </c>
      <c r="J30" s="24">
        <f t="shared" si="0"/>
        <v>10</v>
      </c>
      <c r="K30" s="52" t="s">
        <v>118</v>
      </c>
      <c r="L30" s="47" t="s">
        <v>58</v>
      </c>
      <c r="M30" s="61">
        <v>20</v>
      </c>
      <c r="N30" s="61">
        <v>10</v>
      </c>
      <c r="O30" s="75">
        <f t="shared" si="3"/>
        <v>200</v>
      </c>
      <c r="P30" s="179" t="s">
        <v>157</v>
      </c>
      <c r="Q30" s="82"/>
      <c r="R30" s="17"/>
      <c r="S30" s="17"/>
    </row>
    <row r="31" spans="2:19" x14ac:dyDescent="0.15">
      <c r="B31"/>
      <c r="C31" s="211"/>
      <c r="D31" s="180" t="s">
        <v>140</v>
      </c>
      <c r="E31" s="102" t="s">
        <v>142</v>
      </c>
      <c r="F31" s="102" t="s">
        <v>154</v>
      </c>
      <c r="G31" s="181" t="s">
        <v>15</v>
      </c>
      <c r="H31" s="181" t="s">
        <v>153</v>
      </c>
      <c r="I31" s="181">
        <v>1</v>
      </c>
      <c r="J31" s="182">
        <f t="shared" si="0"/>
        <v>10</v>
      </c>
      <c r="K31" s="183" t="s">
        <v>118</v>
      </c>
      <c r="L31" s="184" t="s">
        <v>58</v>
      </c>
      <c r="M31" s="185">
        <v>20</v>
      </c>
      <c r="N31" s="185">
        <v>12.5</v>
      </c>
      <c r="O31" s="76">
        <f t="shared" si="3"/>
        <v>250</v>
      </c>
      <c r="P31" s="186" t="s">
        <v>155</v>
      </c>
      <c r="Q31" s="88"/>
      <c r="R31" s="17"/>
      <c r="S31" s="17"/>
    </row>
    <row r="32" spans="2:19" x14ac:dyDescent="0.15">
      <c r="B32"/>
      <c r="C32" s="172" t="s">
        <v>130</v>
      </c>
      <c r="D32" s="99" t="s">
        <v>131</v>
      </c>
      <c r="E32" s="144" t="s">
        <v>166</v>
      </c>
      <c r="F32" s="144" t="s">
        <v>132</v>
      </c>
      <c r="G32" s="100" t="s">
        <v>133</v>
      </c>
      <c r="H32" s="100" t="s">
        <v>168</v>
      </c>
      <c r="I32" s="100">
        <v>1</v>
      </c>
      <c r="J32" s="26">
        <f t="shared" si="0"/>
        <v>10</v>
      </c>
      <c r="K32" s="56"/>
      <c r="L32" s="47" t="s">
        <v>27</v>
      </c>
      <c r="M32" s="173">
        <v>10</v>
      </c>
      <c r="N32" s="173">
        <v>259.3</v>
      </c>
      <c r="O32" s="77">
        <f t="shared" si="3"/>
        <v>2593</v>
      </c>
      <c r="P32" s="174" t="s">
        <v>167</v>
      </c>
      <c r="Q32" s="176"/>
      <c r="R32" s="17"/>
      <c r="S32" s="17"/>
    </row>
    <row r="33" spans="1:19" x14ac:dyDescent="0.15">
      <c r="B33"/>
      <c r="C33" s="221" t="s">
        <v>117</v>
      </c>
      <c r="D33" s="23" t="s">
        <v>47</v>
      </c>
      <c r="E33" s="16" t="s">
        <v>49</v>
      </c>
      <c r="F33" s="33" t="s">
        <v>114</v>
      </c>
      <c r="G33" s="16" t="s">
        <v>16</v>
      </c>
      <c r="H33" s="16" t="s">
        <v>51</v>
      </c>
      <c r="I33" s="16">
        <v>1</v>
      </c>
      <c r="J33" s="24">
        <f t="shared" ref="J33:J36" si="5">I33*$C$9</f>
        <v>10</v>
      </c>
      <c r="K33" s="52" t="s">
        <v>115</v>
      </c>
      <c r="L33" s="16"/>
      <c r="M33" s="66">
        <v>25</v>
      </c>
      <c r="N33" s="66">
        <v>0</v>
      </c>
      <c r="O33" s="74">
        <f t="shared" si="3"/>
        <v>0</v>
      </c>
      <c r="P33" s="89"/>
      <c r="Q33" s="87">
        <f t="shared" si="4"/>
        <v>0</v>
      </c>
      <c r="R33" s="17"/>
      <c r="S33" s="17"/>
    </row>
    <row r="34" spans="1:19" x14ac:dyDescent="0.15">
      <c r="B34"/>
      <c r="C34" s="208"/>
      <c r="D34" s="103" t="s">
        <v>48</v>
      </c>
      <c r="E34" s="104" t="s">
        <v>50</v>
      </c>
      <c r="F34" s="105" t="s">
        <v>116</v>
      </c>
      <c r="G34" s="104" t="s">
        <v>16</v>
      </c>
      <c r="H34" s="104" t="s">
        <v>51</v>
      </c>
      <c r="I34" s="104">
        <v>1</v>
      </c>
      <c r="J34" s="94">
        <f t="shared" si="5"/>
        <v>10</v>
      </c>
      <c r="K34" s="95" t="s">
        <v>115</v>
      </c>
      <c r="L34" s="104"/>
      <c r="M34" s="62">
        <v>25</v>
      </c>
      <c r="N34" s="62">
        <v>0</v>
      </c>
      <c r="O34" s="72">
        <f t="shared" si="3"/>
        <v>0</v>
      </c>
      <c r="P34" s="106"/>
      <c r="Q34" s="98">
        <f t="shared" si="4"/>
        <v>0</v>
      </c>
      <c r="R34" s="17"/>
      <c r="S34" s="17"/>
    </row>
    <row r="35" spans="1:19" x14ac:dyDescent="0.15">
      <c r="B35"/>
      <c r="C35" s="208"/>
      <c r="D35" s="29" t="s">
        <v>119</v>
      </c>
      <c r="E35" s="14" t="s">
        <v>120</v>
      </c>
      <c r="F35" s="149"/>
      <c r="G35" s="14" t="s">
        <v>123</v>
      </c>
      <c r="H35" s="14" t="s">
        <v>124</v>
      </c>
      <c r="I35" s="14">
        <v>1</v>
      </c>
      <c r="J35" s="20">
        <f t="shared" si="5"/>
        <v>10</v>
      </c>
      <c r="K35" s="150" t="s">
        <v>118</v>
      </c>
      <c r="L35" s="14"/>
      <c r="M35" s="62">
        <v>25</v>
      </c>
      <c r="N35" s="62">
        <v>0</v>
      </c>
      <c r="O35" s="72">
        <f t="shared" ref="O35" si="6">M35*N35</f>
        <v>0</v>
      </c>
      <c r="P35" s="151"/>
      <c r="Q35" s="83"/>
      <c r="R35" s="17"/>
      <c r="S35" s="17"/>
    </row>
    <row r="36" spans="1:19" ht="14.25" thickBot="1" x14ac:dyDescent="0.2">
      <c r="B36"/>
      <c r="C36" s="222"/>
      <c r="D36" s="48" t="s">
        <v>122</v>
      </c>
      <c r="E36" s="49" t="s">
        <v>121</v>
      </c>
      <c r="F36" s="79"/>
      <c r="G36" s="49" t="s">
        <v>16</v>
      </c>
      <c r="H36" s="49" t="s">
        <v>51</v>
      </c>
      <c r="I36" s="49">
        <v>1</v>
      </c>
      <c r="J36" s="28">
        <f t="shared" si="5"/>
        <v>10</v>
      </c>
      <c r="K36" s="53" t="s">
        <v>118</v>
      </c>
      <c r="L36" s="49"/>
      <c r="M36" s="67">
        <v>25</v>
      </c>
      <c r="N36" s="67">
        <v>0</v>
      </c>
      <c r="O36" s="73">
        <f t="shared" si="3"/>
        <v>0</v>
      </c>
      <c r="P36" s="80"/>
      <c r="Q36" s="86">
        <f t="shared" si="4"/>
        <v>0</v>
      </c>
      <c r="R36" s="17"/>
      <c r="S36" s="17"/>
    </row>
    <row r="37" spans="1:19" ht="14.25" thickBot="1" x14ac:dyDescent="0.2">
      <c r="C37" s="9"/>
      <c r="D37" s="9"/>
      <c r="E37" s="9"/>
      <c r="F37" s="9"/>
      <c r="G37" s="9"/>
      <c r="H37" s="9"/>
      <c r="I37" s="9"/>
      <c r="J37" s="9"/>
      <c r="K37" s="9"/>
      <c r="L37" s="17"/>
      <c r="N37" s="78" t="s">
        <v>24</v>
      </c>
      <c r="O37" s="71">
        <f>SUM(O12:O36)</f>
        <v>182300</v>
      </c>
      <c r="P37" s="17"/>
      <c r="Q37" s="17"/>
      <c r="R37" s="17"/>
      <c r="S37" s="17"/>
    </row>
    <row r="38" spans="1:19" ht="14.25" thickBot="1" x14ac:dyDescent="0.2">
      <c r="C38" s="9"/>
      <c r="D38" s="9"/>
      <c r="E38" s="9"/>
      <c r="F38" s="9"/>
      <c r="G38" s="9"/>
      <c r="H38" s="9"/>
      <c r="I38" s="9"/>
      <c r="J38" s="9"/>
      <c r="K38" s="9"/>
      <c r="L38" s="17"/>
      <c r="M38" s="17"/>
      <c r="N38" s="78" t="s">
        <v>28</v>
      </c>
      <c r="O38" s="81">
        <f>ROUNDUP(SUM(Q12:Q36),0)</f>
        <v>7383</v>
      </c>
      <c r="P38" s="17"/>
      <c r="Q38" s="17"/>
      <c r="R38" s="17"/>
      <c r="S38" s="17"/>
    </row>
    <row r="39" spans="1:19" x14ac:dyDescent="0.15">
      <c r="C39" s="9"/>
      <c r="D39" s="9"/>
      <c r="E39" s="9"/>
      <c r="F39" s="9"/>
      <c r="G39" s="9"/>
      <c r="H39" s="9"/>
      <c r="I39" s="9"/>
      <c r="J39" s="9"/>
      <c r="K39" s="9"/>
      <c r="L39" s="17"/>
      <c r="M39" s="17"/>
      <c r="N39" s="170"/>
      <c r="O39" s="2"/>
      <c r="P39" s="17"/>
      <c r="Q39" s="17"/>
      <c r="R39" s="17"/>
      <c r="S39" s="17"/>
    </row>
    <row r="40" spans="1:19" x14ac:dyDescent="0.15">
      <c r="C40" s="9"/>
      <c r="D40" s="9"/>
      <c r="E40" s="9"/>
      <c r="F40" s="9"/>
      <c r="G40" s="9"/>
      <c r="H40" s="9"/>
      <c r="I40" s="9"/>
      <c r="J40" s="9"/>
      <c r="K40" s="9"/>
      <c r="L40" s="17"/>
      <c r="M40" s="17"/>
      <c r="N40" s="170"/>
      <c r="O40" s="2"/>
      <c r="P40" s="17"/>
      <c r="Q40" s="17"/>
      <c r="R40" s="17"/>
      <c r="S40" s="17"/>
    </row>
    <row r="41" spans="1:19" ht="14.25" thickBot="1" x14ac:dyDescent="0.2">
      <c r="C41" s="9"/>
      <c r="D41" s="9"/>
      <c r="E41" s="9"/>
      <c r="F41" s="9"/>
      <c r="G41" s="9"/>
      <c r="H41" s="9"/>
      <c r="I41" s="9"/>
      <c r="J41" s="9"/>
      <c r="K41" s="9"/>
    </row>
    <row r="42" spans="1:19" s="9" customFormat="1" ht="20.25" thickTop="1" thickBot="1" x14ac:dyDescent="0.2">
      <c r="A42" s="1"/>
      <c r="B42" s="1"/>
      <c r="C42" s="171" t="s">
        <v>125</v>
      </c>
    </row>
    <row r="43" spans="1:19" s="9" customFormat="1" ht="15" thickTop="1" thickBot="1" x14ac:dyDescent="0.2">
      <c r="A43" s="1"/>
      <c r="B43" s="152"/>
      <c r="C43" s="1"/>
      <c r="D43" s="153"/>
      <c r="E43" s="153"/>
      <c r="F43" s="153"/>
      <c r="G43" s="153"/>
      <c r="H43" s="153"/>
      <c r="I43" s="153"/>
      <c r="J43" s="153"/>
      <c r="K43" s="153"/>
      <c r="L43" s="154"/>
      <c r="M43" s="154"/>
      <c r="N43" s="154"/>
      <c r="O43" s="154"/>
      <c r="P43" s="154"/>
      <c r="Q43" s="154"/>
      <c r="R43" s="155"/>
    </row>
    <row r="44" spans="1:19" s="9" customFormat="1" ht="27.75" thickBot="1" x14ac:dyDescent="0.2">
      <c r="A44" s="1"/>
      <c r="B44" s="156"/>
      <c r="C44" s="43" t="s">
        <v>0</v>
      </c>
      <c r="D44" s="44" t="s">
        <v>4</v>
      </c>
      <c r="E44" s="44" t="s">
        <v>3</v>
      </c>
      <c r="F44" s="45" t="s">
        <v>1</v>
      </c>
      <c r="G44" s="46" t="s">
        <v>8</v>
      </c>
      <c r="H44" s="44" t="s">
        <v>2</v>
      </c>
      <c r="I44" s="46" t="s">
        <v>7</v>
      </c>
      <c r="J44" s="30" t="s">
        <v>6</v>
      </c>
      <c r="K44" s="50" t="s">
        <v>10</v>
      </c>
      <c r="L44" s="57" t="s">
        <v>21</v>
      </c>
      <c r="M44" s="70" t="s">
        <v>26</v>
      </c>
      <c r="N44" s="70" t="s">
        <v>29</v>
      </c>
      <c r="O44" s="59" t="s">
        <v>23</v>
      </c>
      <c r="P44" s="58" t="s">
        <v>22</v>
      </c>
      <c r="Q44" s="85" t="s">
        <v>30</v>
      </c>
      <c r="R44" s="157"/>
    </row>
    <row r="45" spans="1:19" s="9" customFormat="1" ht="14.25" thickTop="1" x14ac:dyDescent="0.15">
      <c r="A45" s="1"/>
      <c r="B45" s="156"/>
      <c r="C45" s="207" t="s">
        <v>83</v>
      </c>
      <c r="D45" s="11" t="s">
        <v>52</v>
      </c>
      <c r="E45" s="12" t="s">
        <v>84</v>
      </c>
      <c r="F45" s="32" t="s">
        <v>97</v>
      </c>
      <c r="G45" s="14" t="s">
        <v>9</v>
      </c>
      <c r="H45" s="13" t="s">
        <v>80</v>
      </c>
      <c r="I45" s="12">
        <v>1</v>
      </c>
      <c r="J45" s="22">
        <f t="shared" ref="J45:J47" si="7">I45*$C$9</f>
        <v>10</v>
      </c>
      <c r="K45" s="128"/>
      <c r="L45" s="13" t="s">
        <v>62</v>
      </c>
      <c r="M45" s="113">
        <v>50</v>
      </c>
      <c r="N45" s="60">
        <v>4.47</v>
      </c>
      <c r="O45" s="114">
        <f>M45*N45</f>
        <v>223.5</v>
      </c>
      <c r="P45" s="68" t="s">
        <v>98</v>
      </c>
      <c r="Q45" s="115">
        <f>I45*N45</f>
        <v>4.47</v>
      </c>
      <c r="R45" s="157"/>
    </row>
    <row r="46" spans="1:19" s="9" customFormat="1" x14ac:dyDescent="0.15">
      <c r="A46" s="1"/>
      <c r="B46" s="156"/>
      <c r="C46" s="208"/>
      <c r="D46" s="90" t="s">
        <v>18</v>
      </c>
      <c r="E46" s="91" t="s">
        <v>85</v>
      </c>
      <c r="F46" s="92" t="s">
        <v>110</v>
      </c>
      <c r="G46" s="91" t="s">
        <v>56</v>
      </c>
      <c r="H46" s="93" t="s">
        <v>112</v>
      </c>
      <c r="I46" s="91">
        <v>1</v>
      </c>
      <c r="J46" s="22">
        <f t="shared" si="7"/>
        <v>10</v>
      </c>
      <c r="K46" s="150"/>
      <c r="L46" s="93" t="s">
        <v>62</v>
      </c>
      <c r="M46" s="15">
        <v>100</v>
      </c>
      <c r="N46" s="96">
        <v>6.08</v>
      </c>
      <c r="O46" s="72">
        <f t="shared" ref="O46:O47" si="8">M46*N46</f>
        <v>608</v>
      </c>
      <c r="P46" s="97" t="s">
        <v>113</v>
      </c>
      <c r="Q46" s="83">
        <f t="shared" ref="Q46:Q47" si="9">I46*N46</f>
        <v>6.08</v>
      </c>
      <c r="R46" s="157"/>
    </row>
    <row r="47" spans="1:19" s="9" customFormat="1" ht="14.25" thickBot="1" x14ac:dyDescent="0.2">
      <c r="A47" s="1"/>
      <c r="B47" s="156"/>
      <c r="C47" s="209"/>
      <c r="D47" s="121" t="s">
        <v>19</v>
      </c>
      <c r="E47" s="122" t="s">
        <v>81</v>
      </c>
      <c r="F47" s="123" t="s">
        <v>104</v>
      </c>
      <c r="G47" s="122" t="s">
        <v>15</v>
      </c>
      <c r="H47" s="124" t="s">
        <v>80</v>
      </c>
      <c r="I47" s="122">
        <v>1</v>
      </c>
      <c r="J47" s="28">
        <f t="shared" si="7"/>
        <v>10</v>
      </c>
      <c r="K47" s="53"/>
      <c r="L47" s="124" t="s">
        <v>62</v>
      </c>
      <c r="M47" s="125">
        <v>50</v>
      </c>
      <c r="N47" s="126">
        <v>5.68</v>
      </c>
      <c r="O47" s="73">
        <f t="shared" si="8"/>
        <v>284</v>
      </c>
      <c r="P47" s="127" t="s">
        <v>105</v>
      </c>
      <c r="Q47" s="86">
        <f t="shared" si="9"/>
        <v>5.68</v>
      </c>
      <c r="R47" s="157"/>
    </row>
    <row r="48" spans="1:19" s="9" customFormat="1" ht="14.25" thickBot="1" x14ac:dyDescent="0.2">
      <c r="A48" s="1"/>
      <c r="B48" s="156"/>
      <c r="C48" s="1"/>
      <c r="D48" s="1"/>
      <c r="E48" s="1"/>
      <c r="F48" s="1"/>
      <c r="G48" s="1"/>
      <c r="H48" s="1"/>
      <c r="I48" s="1"/>
      <c r="J48" s="1"/>
      <c r="K48" s="1"/>
      <c r="N48" s="78" t="s">
        <v>24</v>
      </c>
      <c r="O48" s="71">
        <f>SUM(O45:O47)</f>
        <v>1115.5</v>
      </c>
      <c r="R48" s="157"/>
    </row>
    <row r="49" spans="1:18" s="9" customFormat="1" ht="14.25" thickBot="1" x14ac:dyDescent="0.2">
      <c r="A49" s="1"/>
      <c r="B49" s="156"/>
      <c r="C49" s="1"/>
      <c r="D49" s="1"/>
      <c r="E49" s="1"/>
      <c r="F49" s="1"/>
      <c r="G49" s="1"/>
      <c r="H49" s="1"/>
      <c r="I49" s="1"/>
      <c r="J49" s="1"/>
      <c r="K49" s="1"/>
      <c r="N49" s="78" t="s">
        <v>28</v>
      </c>
      <c r="O49" s="81">
        <f>ROUNDUP(SUM(Q45:Q47),0)</f>
        <v>17</v>
      </c>
      <c r="R49" s="157"/>
    </row>
    <row r="50" spans="1:18" s="9" customFormat="1" ht="14.25" thickBot="1" x14ac:dyDescent="0.2">
      <c r="A50" s="1"/>
      <c r="B50" s="156"/>
      <c r="C50" s="1"/>
      <c r="D50" s="1"/>
      <c r="E50" s="1"/>
      <c r="F50" s="1"/>
      <c r="G50" s="1"/>
      <c r="H50" s="1"/>
      <c r="I50" s="1"/>
      <c r="J50" s="1"/>
      <c r="K50" s="1"/>
      <c r="N50" s="170"/>
      <c r="O50" s="2"/>
      <c r="R50" s="157"/>
    </row>
    <row r="51" spans="1:18" s="9" customFormat="1" ht="27.75" thickBot="1" x14ac:dyDescent="0.2">
      <c r="A51" s="1"/>
      <c r="B51" s="156"/>
      <c r="C51" s="43" t="s">
        <v>0</v>
      </c>
      <c r="D51" s="44" t="s">
        <v>4</v>
      </c>
      <c r="E51" s="44" t="s">
        <v>3</v>
      </c>
      <c r="F51" s="45" t="s">
        <v>1</v>
      </c>
      <c r="G51" s="46" t="s">
        <v>8</v>
      </c>
      <c r="H51" s="44" t="s">
        <v>2</v>
      </c>
      <c r="I51" s="46" t="s">
        <v>7</v>
      </c>
      <c r="J51" s="30" t="s">
        <v>6</v>
      </c>
      <c r="K51" s="50" t="s">
        <v>10</v>
      </c>
      <c r="L51" s="57" t="s">
        <v>21</v>
      </c>
      <c r="M51" s="70" t="s">
        <v>26</v>
      </c>
      <c r="N51" s="70" t="s">
        <v>29</v>
      </c>
      <c r="O51" s="59" t="s">
        <v>23</v>
      </c>
      <c r="P51" s="58" t="s">
        <v>22</v>
      </c>
      <c r="Q51" s="85" t="s">
        <v>30</v>
      </c>
      <c r="R51" s="157"/>
    </row>
    <row r="52" spans="1:18" s="9" customFormat="1" ht="14.25" thickTop="1" x14ac:dyDescent="0.15">
      <c r="A52" s="1"/>
      <c r="B52" s="156"/>
      <c r="C52" s="207" t="s">
        <v>169</v>
      </c>
      <c r="D52" s="11" t="s">
        <v>52</v>
      </c>
      <c r="E52" s="12" t="s">
        <v>170</v>
      </c>
      <c r="F52" s="32" t="s">
        <v>179</v>
      </c>
      <c r="G52" s="14" t="s">
        <v>9</v>
      </c>
      <c r="H52" s="13" t="s">
        <v>180</v>
      </c>
      <c r="I52" s="12">
        <v>1</v>
      </c>
      <c r="J52" s="22">
        <f t="shared" ref="J52:J54" si="10">I52*$C$9</f>
        <v>10</v>
      </c>
      <c r="K52" s="128"/>
      <c r="L52" s="13" t="s">
        <v>62</v>
      </c>
      <c r="M52" s="113">
        <v>50</v>
      </c>
      <c r="N52" s="60">
        <v>4.2</v>
      </c>
      <c r="O52" s="114">
        <f>M52*N52</f>
        <v>210</v>
      </c>
      <c r="P52" s="68" t="s">
        <v>181</v>
      </c>
      <c r="Q52" s="115">
        <f>I52*N52</f>
        <v>4.2</v>
      </c>
      <c r="R52" s="157"/>
    </row>
    <row r="53" spans="1:18" s="9" customFormat="1" x14ac:dyDescent="0.15">
      <c r="A53" s="1"/>
      <c r="B53" s="156"/>
      <c r="C53" s="208"/>
      <c r="D53" s="90" t="s">
        <v>18</v>
      </c>
      <c r="E53" s="91" t="s">
        <v>171</v>
      </c>
      <c r="F53" s="92" t="s">
        <v>174</v>
      </c>
      <c r="G53" s="91" t="s">
        <v>9</v>
      </c>
      <c r="H53" s="93" t="s">
        <v>175</v>
      </c>
      <c r="I53" s="91">
        <v>1</v>
      </c>
      <c r="J53" s="22">
        <f t="shared" si="10"/>
        <v>10</v>
      </c>
      <c r="K53" s="150"/>
      <c r="L53" s="93" t="s">
        <v>62</v>
      </c>
      <c r="M53" s="15">
        <v>50</v>
      </c>
      <c r="N53" s="96">
        <v>4.53</v>
      </c>
      <c r="O53" s="72">
        <f t="shared" ref="O53:O54" si="11">M53*N53</f>
        <v>226.5</v>
      </c>
      <c r="P53" s="97" t="s">
        <v>173</v>
      </c>
      <c r="Q53" s="83">
        <f t="shared" ref="Q53:Q54" si="12">I53*N53</f>
        <v>4.53</v>
      </c>
      <c r="R53" s="157"/>
    </row>
    <row r="54" spans="1:18" s="9" customFormat="1" ht="14.25" thickBot="1" x14ac:dyDescent="0.2">
      <c r="A54" s="1"/>
      <c r="B54" s="156"/>
      <c r="C54" s="209"/>
      <c r="D54" s="121" t="s">
        <v>19</v>
      </c>
      <c r="E54" s="122" t="s">
        <v>172</v>
      </c>
      <c r="F54" s="123" t="s">
        <v>177</v>
      </c>
      <c r="G54" s="122" t="s">
        <v>15</v>
      </c>
      <c r="H54" s="124" t="s">
        <v>176</v>
      </c>
      <c r="I54" s="122">
        <v>1</v>
      </c>
      <c r="J54" s="28">
        <f t="shared" si="10"/>
        <v>10</v>
      </c>
      <c r="K54" s="53"/>
      <c r="L54" s="124" t="s">
        <v>62</v>
      </c>
      <c r="M54" s="125">
        <v>100</v>
      </c>
      <c r="N54" s="126">
        <v>4.4400000000000004</v>
      </c>
      <c r="O54" s="73">
        <f t="shared" si="11"/>
        <v>444.00000000000006</v>
      </c>
      <c r="P54" s="127" t="s">
        <v>178</v>
      </c>
      <c r="Q54" s="86">
        <f t="shared" si="12"/>
        <v>4.4400000000000004</v>
      </c>
      <c r="R54" s="157"/>
    </row>
    <row r="55" spans="1:18" s="9" customFormat="1" ht="14.25" thickBot="1" x14ac:dyDescent="0.2">
      <c r="A55" s="3"/>
      <c r="B55" s="158"/>
      <c r="C55" s="1"/>
      <c r="D55" s="1"/>
      <c r="E55" s="1"/>
      <c r="F55" s="1"/>
      <c r="G55" s="1"/>
      <c r="H55" s="1"/>
      <c r="I55" s="1"/>
      <c r="J55" s="1"/>
      <c r="K55" s="1"/>
      <c r="N55" s="78" t="s">
        <v>24</v>
      </c>
      <c r="O55" s="71">
        <f>SUM(O52:O54)</f>
        <v>880.5</v>
      </c>
      <c r="R55" s="157"/>
    </row>
    <row r="56" spans="1:18" s="9" customFormat="1" ht="14.25" thickBot="1" x14ac:dyDescent="0.2">
      <c r="A56" s="3"/>
      <c r="B56" s="158"/>
      <c r="C56" s="1"/>
      <c r="D56" s="1"/>
      <c r="E56" s="1"/>
      <c r="F56" s="1"/>
      <c r="G56" s="1"/>
      <c r="H56" s="194"/>
      <c r="I56" s="1"/>
      <c r="J56" s="1"/>
      <c r="K56" s="1"/>
      <c r="N56" s="78" t="s">
        <v>28</v>
      </c>
      <c r="O56" s="81">
        <f>ROUNDUP(SUM(Q52:Q54),0)</f>
        <v>14</v>
      </c>
      <c r="R56" s="157"/>
    </row>
    <row r="57" spans="1:18" s="9" customFormat="1" x14ac:dyDescent="0.15">
      <c r="A57" s="3"/>
      <c r="B57" s="158"/>
      <c r="C57" s="1"/>
      <c r="D57" s="1"/>
      <c r="E57" s="1"/>
      <c r="F57" s="1"/>
      <c r="G57" s="1"/>
      <c r="H57" s="1"/>
      <c r="I57" s="1"/>
      <c r="J57" s="1"/>
      <c r="K57" s="1"/>
      <c r="N57" s="170"/>
      <c r="O57" s="2"/>
      <c r="R57" s="157"/>
    </row>
    <row r="58" spans="1:18" x14ac:dyDescent="0.15">
      <c r="A58" s="3"/>
      <c r="B58" s="156"/>
      <c r="D58" s="1"/>
      <c r="E58" s="1"/>
      <c r="F58" s="1"/>
      <c r="G58" s="1"/>
      <c r="H58" s="1"/>
      <c r="I58" s="1"/>
      <c r="K58" s="1"/>
      <c r="L58" s="9"/>
      <c r="M58" s="9"/>
      <c r="N58" s="170"/>
      <c r="O58" s="2"/>
      <c r="P58" s="9"/>
      <c r="Q58" s="9"/>
      <c r="R58" s="159"/>
    </row>
    <row r="59" spans="1:18" ht="13.5" customHeight="1" thickBot="1" x14ac:dyDescent="0.2">
      <c r="A59" s="3"/>
      <c r="B59" s="156"/>
      <c r="D59" s="1"/>
      <c r="E59" s="1"/>
      <c r="F59" s="1"/>
      <c r="G59" s="1"/>
      <c r="H59" s="1"/>
      <c r="I59" s="1"/>
      <c r="K59" s="1"/>
      <c r="L59" s="9"/>
      <c r="M59" s="9"/>
      <c r="N59" s="9"/>
      <c r="O59" s="9"/>
      <c r="P59" s="9"/>
      <c r="Q59" s="9"/>
      <c r="R59" s="159"/>
    </row>
    <row r="60" spans="1:18" ht="13.5" customHeight="1" thickBot="1" x14ac:dyDescent="0.2">
      <c r="A60" s="3"/>
      <c r="B60" s="156"/>
      <c r="C60" s="43" t="s">
        <v>0</v>
      </c>
      <c r="D60" s="44" t="s">
        <v>4</v>
      </c>
      <c r="E60" s="44" t="s">
        <v>3</v>
      </c>
      <c r="F60" s="45" t="s">
        <v>1</v>
      </c>
      <c r="G60" s="46" t="s">
        <v>8</v>
      </c>
      <c r="H60" s="44" t="s">
        <v>2</v>
      </c>
      <c r="I60" s="46" t="s">
        <v>7</v>
      </c>
      <c r="J60" s="30" t="s">
        <v>6</v>
      </c>
      <c r="K60" s="50" t="s">
        <v>10</v>
      </c>
      <c r="L60" s="57" t="s">
        <v>21</v>
      </c>
      <c r="M60" s="70" t="s">
        <v>26</v>
      </c>
      <c r="N60" s="70" t="s">
        <v>29</v>
      </c>
      <c r="O60" s="59" t="s">
        <v>23</v>
      </c>
      <c r="P60" s="58" t="s">
        <v>22</v>
      </c>
      <c r="Q60" s="85" t="s">
        <v>30</v>
      </c>
      <c r="R60" s="159"/>
    </row>
    <row r="61" spans="1:18" ht="14.25" thickTop="1" x14ac:dyDescent="0.15">
      <c r="A61" s="3"/>
      <c r="B61" s="156"/>
      <c r="C61" s="207" t="s">
        <v>86</v>
      </c>
      <c r="D61" s="11" t="s">
        <v>52</v>
      </c>
      <c r="E61" s="12" t="s">
        <v>89</v>
      </c>
      <c r="F61" s="32" t="s">
        <v>108</v>
      </c>
      <c r="G61" s="14" t="s">
        <v>9</v>
      </c>
      <c r="H61" s="13" t="s">
        <v>80</v>
      </c>
      <c r="I61" s="12">
        <v>1</v>
      </c>
      <c r="J61" s="22">
        <f t="shared" ref="J61:J62" si="13">I61*$C$9</f>
        <v>10</v>
      </c>
      <c r="K61" s="128"/>
      <c r="L61" s="13" t="s">
        <v>62</v>
      </c>
      <c r="M61" s="113">
        <v>50</v>
      </c>
      <c r="N61" s="60">
        <v>6.09</v>
      </c>
      <c r="O61" s="114">
        <f>M61*N61</f>
        <v>304.5</v>
      </c>
      <c r="P61" s="68" t="s">
        <v>109</v>
      </c>
      <c r="Q61" s="115">
        <f>I61*N61</f>
        <v>6.09</v>
      </c>
      <c r="R61" s="159"/>
    </row>
    <row r="62" spans="1:18" ht="14.25" thickBot="1" x14ac:dyDescent="0.2">
      <c r="A62" s="3"/>
      <c r="B62" s="156"/>
      <c r="C62" s="209"/>
      <c r="D62" s="121" t="s">
        <v>18</v>
      </c>
      <c r="E62" s="122" t="s">
        <v>90</v>
      </c>
      <c r="F62" s="123" t="s">
        <v>95</v>
      </c>
      <c r="G62" s="122" t="s">
        <v>15</v>
      </c>
      <c r="H62" s="124" t="s">
        <v>79</v>
      </c>
      <c r="I62" s="122">
        <v>1</v>
      </c>
      <c r="J62" s="28">
        <f t="shared" si="13"/>
        <v>10</v>
      </c>
      <c r="K62" s="53"/>
      <c r="L62" s="124" t="s">
        <v>62</v>
      </c>
      <c r="M62" s="125">
        <v>100</v>
      </c>
      <c r="N62" s="126">
        <v>1.36</v>
      </c>
      <c r="O62" s="73">
        <f t="shared" ref="O62" si="14">M62*N62</f>
        <v>136</v>
      </c>
      <c r="P62" s="127" t="s">
        <v>96</v>
      </c>
      <c r="Q62" s="86">
        <f t="shared" ref="Q62" si="15">I62*N62</f>
        <v>1.36</v>
      </c>
      <c r="R62" s="159"/>
    </row>
    <row r="63" spans="1:18" ht="14.25" thickBot="1" x14ac:dyDescent="0.2">
      <c r="A63" s="3"/>
      <c r="B63" s="156"/>
      <c r="D63" s="1"/>
      <c r="E63" s="1"/>
      <c r="F63" s="1"/>
      <c r="G63" s="1"/>
      <c r="H63" s="1"/>
      <c r="I63" s="1"/>
      <c r="K63" s="1"/>
      <c r="L63" s="9"/>
      <c r="M63" s="9"/>
      <c r="N63" s="78" t="s">
        <v>24</v>
      </c>
      <c r="O63" s="71">
        <f>SUM(O61:O62)</f>
        <v>440.5</v>
      </c>
      <c r="P63" s="9"/>
      <c r="Q63" s="9"/>
      <c r="R63" s="159"/>
    </row>
    <row r="64" spans="1:18" ht="14.25" thickBot="1" x14ac:dyDescent="0.2">
      <c r="A64" s="3"/>
      <c r="B64" s="156"/>
      <c r="D64" s="1"/>
      <c r="E64" s="1"/>
      <c r="F64" s="1"/>
      <c r="G64" s="1"/>
      <c r="H64" s="1"/>
      <c r="I64" s="1"/>
      <c r="K64" s="1"/>
      <c r="L64" s="9"/>
      <c r="M64" s="9"/>
      <c r="N64" s="78" t="s">
        <v>28</v>
      </c>
      <c r="O64" s="81">
        <f>ROUNDUP(SUM(Q61:Q62),0)</f>
        <v>8</v>
      </c>
      <c r="P64" s="9"/>
      <c r="Q64" s="9"/>
      <c r="R64" s="159"/>
    </row>
    <row r="65" spans="1:18" ht="14.25" thickBot="1" x14ac:dyDescent="0.2">
      <c r="A65" s="3"/>
      <c r="B65" s="156"/>
      <c r="D65" s="1"/>
      <c r="E65" s="1"/>
      <c r="F65" s="160"/>
      <c r="G65" s="1"/>
      <c r="H65"/>
      <c r="I65" s="1"/>
      <c r="K65" s="19"/>
      <c r="R65" s="159"/>
    </row>
    <row r="66" spans="1:18" ht="13.5" customHeight="1" thickBot="1" x14ac:dyDescent="0.2">
      <c r="A66" s="3"/>
      <c r="B66" s="156"/>
      <c r="C66" s="43" t="s">
        <v>0</v>
      </c>
      <c r="D66" s="44" t="s">
        <v>4</v>
      </c>
      <c r="E66" s="44" t="s">
        <v>3</v>
      </c>
      <c r="F66" s="45" t="s">
        <v>1</v>
      </c>
      <c r="G66" s="46" t="s">
        <v>8</v>
      </c>
      <c r="H66" s="44" t="s">
        <v>2</v>
      </c>
      <c r="I66" s="46" t="s">
        <v>7</v>
      </c>
      <c r="J66" s="30" t="s">
        <v>6</v>
      </c>
      <c r="K66" s="50" t="s">
        <v>10</v>
      </c>
      <c r="L66" s="57" t="s">
        <v>21</v>
      </c>
      <c r="M66" s="70" t="s">
        <v>26</v>
      </c>
      <c r="N66" s="70" t="s">
        <v>29</v>
      </c>
      <c r="O66" s="59" t="s">
        <v>23</v>
      </c>
      <c r="P66" s="58" t="s">
        <v>22</v>
      </c>
      <c r="Q66" s="85" t="s">
        <v>30</v>
      </c>
      <c r="R66" s="159"/>
    </row>
    <row r="67" spans="1:18" ht="13.5" customHeight="1" thickTop="1" x14ac:dyDescent="0.15">
      <c r="A67" s="3"/>
      <c r="B67" s="156"/>
      <c r="C67" s="207" t="s">
        <v>87</v>
      </c>
      <c r="D67" s="11" t="s">
        <v>52</v>
      </c>
      <c r="E67" s="12" t="s">
        <v>91</v>
      </c>
      <c r="F67" s="32" t="s">
        <v>101</v>
      </c>
      <c r="G67" s="14" t="s">
        <v>9</v>
      </c>
      <c r="H67" s="13" t="s">
        <v>99</v>
      </c>
      <c r="I67" s="12">
        <v>1</v>
      </c>
      <c r="J67" s="22">
        <f t="shared" ref="J67:J68" si="16">I67*$C$9</f>
        <v>10</v>
      </c>
      <c r="K67" s="128"/>
      <c r="L67" s="13" t="s">
        <v>62</v>
      </c>
      <c r="M67" s="113">
        <v>50</v>
      </c>
      <c r="N67" s="60">
        <v>4.75</v>
      </c>
      <c r="O67" s="114">
        <f>M67*N67</f>
        <v>237.5</v>
      </c>
      <c r="P67" s="68" t="s">
        <v>100</v>
      </c>
      <c r="Q67" s="115">
        <f>I67*N67</f>
        <v>4.75</v>
      </c>
      <c r="R67" s="159"/>
    </row>
    <row r="68" spans="1:18" ht="14.25" thickBot="1" x14ac:dyDescent="0.2">
      <c r="A68" s="3"/>
      <c r="B68" s="161"/>
      <c r="C68" s="209"/>
      <c r="D68" s="121" t="s">
        <v>18</v>
      </c>
      <c r="E68" s="122" t="s">
        <v>92</v>
      </c>
      <c r="F68" s="123" t="s">
        <v>106</v>
      </c>
      <c r="G68" s="122" t="s">
        <v>15</v>
      </c>
      <c r="H68" s="124" t="s">
        <v>80</v>
      </c>
      <c r="I68" s="122">
        <v>1</v>
      </c>
      <c r="J68" s="28">
        <f t="shared" si="16"/>
        <v>10</v>
      </c>
      <c r="K68" s="53"/>
      <c r="L68" s="124" t="s">
        <v>62</v>
      </c>
      <c r="M68" s="125">
        <v>50</v>
      </c>
      <c r="N68" s="126">
        <v>5.68</v>
      </c>
      <c r="O68" s="73">
        <f t="shared" ref="O68" si="17">M68*N68</f>
        <v>284</v>
      </c>
      <c r="P68" s="127" t="s">
        <v>107</v>
      </c>
      <c r="Q68" s="86">
        <f t="shared" ref="Q68" si="18">I68*N68</f>
        <v>5.68</v>
      </c>
      <c r="R68" s="159"/>
    </row>
    <row r="69" spans="1:18" ht="14.25" thickBot="1" x14ac:dyDescent="0.2">
      <c r="A69" s="3"/>
      <c r="B69" s="161"/>
      <c r="D69" s="1"/>
      <c r="E69" s="1"/>
      <c r="F69" s="1"/>
      <c r="G69" s="1"/>
      <c r="H69" s="1"/>
      <c r="I69" s="1"/>
      <c r="K69" s="1"/>
      <c r="L69" s="9"/>
      <c r="M69" s="9"/>
      <c r="N69" s="78" t="s">
        <v>24</v>
      </c>
      <c r="O69" s="71">
        <f>SUM(O67:O68)</f>
        <v>521.5</v>
      </c>
      <c r="P69" s="9"/>
      <c r="Q69" s="9"/>
      <c r="R69" s="159"/>
    </row>
    <row r="70" spans="1:18" ht="14.25" thickBot="1" x14ac:dyDescent="0.2">
      <c r="A70" s="3"/>
      <c r="B70" s="161"/>
      <c r="D70" s="1"/>
      <c r="E70" s="1"/>
      <c r="F70" s="1"/>
      <c r="G70" s="1"/>
      <c r="H70" s="1"/>
      <c r="I70" s="1"/>
      <c r="K70" s="1"/>
      <c r="L70" s="9"/>
      <c r="M70" s="9"/>
      <c r="N70" s="78" t="s">
        <v>28</v>
      </c>
      <c r="O70" s="81">
        <f>ROUNDUP(SUM(Q67:Q68),0)</f>
        <v>11</v>
      </c>
      <c r="P70" s="9"/>
      <c r="Q70" s="9"/>
      <c r="R70" s="159"/>
    </row>
    <row r="71" spans="1:18" ht="14.25" thickBot="1" x14ac:dyDescent="0.2">
      <c r="A71" s="3"/>
      <c r="B71" s="162"/>
      <c r="D71" s="1"/>
      <c r="E71" s="1"/>
      <c r="F71" s="160"/>
      <c r="G71" s="1"/>
      <c r="H71" s="1"/>
      <c r="I71" s="1"/>
      <c r="K71" s="19"/>
      <c r="R71" s="169"/>
    </row>
    <row r="72" spans="1:18" ht="13.5" customHeight="1" thickTop="1" thickBot="1" x14ac:dyDescent="0.2">
      <c r="A72" s="3"/>
      <c r="B72" s="3"/>
      <c r="C72" s="43" t="s">
        <v>0</v>
      </c>
      <c r="D72" s="44" t="s">
        <v>4</v>
      </c>
      <c r="E72" s="44" t="s">
        <v>3</v>
      </c>
      <c r="F72" s="45" t="s">
        <v>1</v>
      </c>
      <c r="G72" s="46" t="s">
        <v>8</v>
      </c>
      <c r="H72" s="44" t="s">
        <v>2</v>
      </c>
      <c r="I72" s="46" t="s">
        <v>7</v>
      </c>
      <c r="J72" s="30" t="s">
        <v>6</v>
      </c>
      <c r="K72" s="50" t="s">
        <v>10</v>
      </c>
      <c r="L72" s="57" t="s">
        <v>21</v>
      </c>
      <c r="M72" s="70" t="s">
        <v>26</v>
      </c>
      <c r="N72" s="70" t="s">
        <v>29</v>
      </c>
      <c r="O72" s="59" t="s">
        <v>23</v>
      </c>
      <c r="P72" s="58" t="s">
        <v>22</v>
      </c>
      <c r="Q72" s="85" t="s">
        <v>30</v>
      </c>
    </row>
    <row r="73" spans="1:18" ht="13.5" customHeight="1" thickTop="1" x14ac:dyDescent="0.15">
      <c r="A73" s="3"/>
      <c r="B73" s="3"/>
      <c r="C73" s="207" t="s">
        <v>88</v>
      </c>
      <c r="D73" s="11" t="s">
        <v>52</v>
      </c>
      <c r="E73" s="12" t="s">
        <v>93</v>
      </c>
      <c r="F73" s="32" t="s">
        <v>102</v>
      </c>
      <c r="G73" s="14" t="s">
        <v>9</v>
      </c>
      <c r="H73" s="13" t="s">
        <v>80</v>
      </c>
      <c r="I73" s="12">
        <v>1</v>
      </c>
      <c r="J73" s="22">
        <f t="shared" ref="J73:J74" si="19">I73*$C$9</f>
        <v>10</v>
      </c>
      <c r="K73" s="128"/>
      <c r="L73" s="13" t="s">
        <v>62</v>
      </c>
      <c r="M73" s="113">
        <v>50</v>
      </c>
      <c r="N73" s="60">
        <v>5.68</v>
      </c>
      <c r="O73" s="114">
        <f>M73*N73</f>
        <v>284</v>
      </c>
      <c r="P73" s="68" t="s">
        <v>103</v>
      </c>
      <c r="Q73" s="115">
        <f>I73*N73</f>
        <v>5.68</v>
      </c>
    </row>
    <row r="74" spans="1:18" ht="14.25" thickBot="1" x14ac:dyDescent="0.2">
      <c r="A74" s="3"/>
      <c r="B74" s="3"/>
      <c r="C74" s="209"/>
      <c r="D74" s="121" t="s">
        <v>18</v>
      </c>
      <c r="E74" s="122" t="s">
        <v>85</v>
      </c>
      <c r="F74" s="123" t="s">
        <v>110</v>
      </c>
      <c r="G74" s="122" t="s">
        <v>15</v>
      </c>
      <c r="H74" s="124" t="s">
        <v>111</v>
      </c>
      <c r="I74" s="122">
        <v>1</v>
      </c>
      <c r="J74" s="28">
        <f t="shared" si="19"/>
        <v>10</v>
      </c>
      <c r="K74" s="53"/>
      <c r="L74" s="124" t="s">
        <v>62</v>
      </c>
      <c r="M74" s="125">
        <v>100</v>
      </c>
      <c r="N74" s="126">
        <v>6.08</v>
      </c>
      <c r="O74" s="73">
        <f t="shared" ref="O74" si="20">M74*N74</f>
        <v>608</v>
      </c>
      <c r="P74" s="127" t="s">
        <v>113</v>
      </c>
      <c r="Q74" s="86">
        <f t="shared" ref="Q74" si="21">I74*N74</f>
        <v>6.08</v>
      </c>
    </row>
    <row r="75" spans="1:18" ht="14.25" thickBot="1" x14ac:dyDescent="0.2">
      <c r="A75" s="3"/>
      <c r="B75" s="3"/>
      <c r="D75" s="1"/>
      <c r="E75" s="1"/>
      <c r="F75" s="1"/>
      <c r="G75" s="1"/>
      <c r="H75" s="1"/>
      <c r="I75" s="1"/>
      <c r="K75" s="1"/>
      <c r="L75" s="9"/>
      <c r="M75" s="9"/>
      <c r="N75" s="78" t="s">
        <v>24</v>
      </c>
      <c r="O75" s="71">
        <f>SUM(O73:O74)</f>
        <v>892</v>
      </c>
      <c r="P75" s="9"/>
      <c r="Q75" s="9"/>
    </row>
    <row r="76" spans="1:18" ht="14.25" thickBot="1" x14ac:dyDescent="0.2">
      <c r="A76" s="3"/>
      <c r="B76" s="3"/>
      <c r="D76" s="1"/>
      <c r="E76" s="1"/>
      <c r="F76" s="1"/>
      <c r="G76" s="1"/>
      <c r="H76" s="1"/>
      <c r="I76" s="1"/>
      <c r="K76" s="1"/>
      <c r="L76" s="9"/>
      <c r="M76" s="9"/>
      <c r="N76" s="78" t="s">
        <v>28</v>
      </c>
      <c r="O76" s="81">
        <f>ROUNDUP(SUM(Q73:Q74),0)</f>
        <v>12</v>
      </c>
      <c r="P76" s="9"/>
      <c r="Q76" s="9"/>
    </row>
    <row r="77" spans="1:18" ht="13.5" customHeight="1" thickBot="1" x14ac:dyDescent="0.2">
      <c r="A77" s="3"/>
      <c r="B77" s="3"/>
      <c r="C77" s="163"/>
      <c r="D77" s="164"/>
      <c r="E77" s="165"/>
      <c r="F77" s="166"/>
      <c r="G77" s="167"/>
      <c r="H77" s="167"/>
      <c r="I77" s="163"/>
      <c r="J77" s="163"/>
      <c r="K77" s="168"/>
      <c r="L77" s="163"/>
      <c r="M77" s="163"/>
      <c r="N77" s="163"/>
      <c r="O77" s="163"/>
      <c r="P77" s="163"/>
      <c r="Q77" s="163"/>
    </row>
    <row r="78" spans="1:18" ht="14.25" thickTop="1" x14ac:dyDescent="0.15">
      <c r="A78" s="3"/>
      <c r="B78" s="3"/>
      <c r="D78" s="4"/>
      <c r="E78" s="5"/>
      <c r="I78" s="1"/>
      <c r="K78" s="19"/>
    </row>
    <row r="79" spans="1:18" x14ac:dyDescent="0.15">
      <c r="A79" s="3"/>
      <c r="B79" s="3"/>
      <c r="D79" s="4"/>
      <c r="E79" s="5"/>
      <c r="I79" s="1"/>
      <c r="K79" s="19"/>
    </row>
    <row r="80" spans="1:18" x14ac:dyDescent="0.15">
      <c r="A80" s="3"/>
      <c r="B80" s="3"/>
      <c r="D80" s="4"/>
      <c r="E80" s="5"/>
      <c r="I80" s="1"/>
      <c r="K80" s="19"/>
    </row>
    <row r="81" spans="1:11" x14ac:dyDescent="0.15">
      <c r="A81" s="3"/>
      <c r="B81" s="3"/>
      <c r="D81" s="4"/>
      <c r="E81" s="5"/>
      <c r="I81" s="1"/>
      <c r="K81" s="19"/>
    </row>
    <row r="82" spans="1:11" x14ac:dyDescent="0.15">
      <c r="A82" s="3"/>
      <c r="B82" s="3"/>
      <c r="D82" s="4"/>
      <c r="E82" s="5"/>
      <c r="I82" s="1"/>
      <c r="K82" s="19"/>
    </row>
    <row r="83" spans="1:11" x14ac:dyDescent="0.15">
      <c r="A83" s="3"/>
      <c r="B83" s="3"/>
      <c r="D83" s="4"/>
      <c r="E83" s="5"/>
      <c r="I83" s="1"/>
      <c r="K83" s="19"/>
    </row>
    <row r="84" spans="1:11" x14ac:dyDescent="0.15">
      <c r="D84" s="4"/>
      <c r="E84" s="5"/>
      <c r="I84" s="1"/>
      <c r="K84" s="19"/>
    </row>
    <row r="85" spans="1:11" x14ac:dyDescent="0.15">
      <c r="D85" s="4"/>
      <c r="E85" s="5"/>
      <c r="I85" s="1"/>
      <c r="K85" s="19"/>
    </row>
    <row r="86" spans="1:11" x14ac:dyDescent="0.15">
      <c r="D86" s="4"/>
      <c r="E86" s="5"/>
      <c r="I86" s="1"/>
      <c r="K86" s="19"/>
    </row>
    <row r="87" spans="1:11" x14ac:dyDescent="0.15">
      <c r="D87" s="4"/>
      <c r="E87" s="5"/>
      <c r="I87" s="1"/>
      <c r="K87" s="19"/>
    </row>
    <row r="88" spans="1:11" x14ac:dyDescent="0.15">
      <c r="D88" s="4"/>
      <c r="E88" s="5"/>
      <c r="I88" s="1"/>
      <c r="K88" s="19"/>
    </row>
    <row r="89" spans="1:11" x14ac:dyDescent="0.15">
      <c r="D89" s="4"/>
      <c r="E89" s="5"/>
      <c r="I89" s="1"/>
      <c r="K89" s="19"/>
    </row>
    <row r="90" spans="1:11" x14ac:dyDescent="0.15">
      <c r="D90" s="4"/>
      <c r="E90" s="5"/>
      <c r="I90" s="1"/>
      <c r="K90" s="19"/>
    </row>
    <row r="91" spans="1:11" x14ac:dyDescent="0.15">
      <c r="D91" s="4"/>
      <c r="E91" s="5"/>
      <c r="I91" s="1"/>
      <c r="K91" s="19"/>
    </row>
    <row r="92" spans="1:11" ht="13.5" customHeight="1" x14ac:dyDescent="0.15">
      <c r="D92" s="4"/>
      <c r="E92" s="5"/>
      <c r="I92" s="1"/>
      <c r="K92" s="19"/>
    </row>
    <row r="93" spans="1:11" x14ac:dyDescent="0.15">
      <c r="D93" s="4"/>
      <c r="E93" s="5"/>
      <c r="I93" s="1"/>
      <c r="K93" s="19"/>
    </row>
    <row r="94" spans="1:11" x14ac:dyDescent="0.15">
      <c r="D94" s="4"/>
      <c r="E94" s="5"/>
      <c r="I94" s="1"/>
      <c r="K94" s="19"/>
    </row>
    <row r="95" spans="1:11" x14ac:dyDescent="0.15">
      <c r="D95" s="4"/>
      <c r="E95" s="5"/>
      <c r="I95" s="1"/>
      <c r="K95" s="19"/>
    </row>
    <row r="96" spans="1:11" x14ac:dyDescent="0.15">
      <c r="D96" s="4"/>
      <c r="E96" s="5"/>
      <c r="I96" s="1"/>
      <c r="K96" s="19"/>
    </row>
    <row r="97" spans="4:11" x14ac:dyDescent="0.15">
      <c r="D97" s="4"/>
      <c r="E97" s="5"/>
      <c r="I97" s="1"/>
      <c r="K97" s="19"/>
    </row>
    <row r="98" spans="4:11" x14ac:dyDescent="0.15">
      <c r="D98" s="4"/>
      <c r="E98" s="5"/>
      <c r="I98" s="1"/>
      <c r="K98" s="19"/>
    </row>
    <row r="99" spans="4:11" x14ac:dyDescent="0.15">
      <c r="D99" s="4"/>
      <c r="E99" s="5"/>
      <c r="I99" s="1"/>
      <c r="K99" s="19"/>
    </row>
    <row r="100" spans="4:11" x14ac:dyDescent="0.15">
      <c r="D100" s="4"/>
      <c r="E100" s="5"/>
      <c r="I100" s="1"/>
      <c r="K100" s="19"/>
    </row>
    <row r="101" spans="4:11" x14ac:dyDescent="0.15">
      <c r="D101" s="4"/>
      <c r="E101" s="5"/>
      <c r="I101" s="1"/>
      <c r="K101" s="19"/>
    </row>
    <row r="102" spans="4:11" x14ac:dyDescent="0.15">
      <c r="D102" s="4"/>
      <c r="E102" s="5"/>
      <c r="I102" s="1"/>
      <c r="K102" s="19"/>
    </row>
    <row r="103" spans="4:11" x14ac:dyDescent="0.15">
      <c r="D103" s="4"/>
      <c r="E103" s="5"/>
      <c r="I103" s="1"/>
      <c r="K103" s="19"/>
    </row>
    <row r="104" spans="4:11" x14ac:dyDescent="0.15">
      <c r="D104" s="4"/>
      <c r="E104" s="5"/>
      <c r="I104" s="1"/>
      <c r="K104" s="19"/>
    </row>
    <row r="105" spans="4:11" x14ac:dyDescent="0.15">
      <c r="D105" s="4"/>
      <c r="E105" s="5"/>
      <c r="I105" s="1"/>
      <c r="K105" s="19"/>
    </row>
    <row r="106" spans="4:11" x14ac:dyDescent="0.15">
      <c r="D106" s="4"/>
      <c r="E106" s="5"/>
      <c r="I106" s="1"/>
      <c r="K106" s="19"/>
    </row>
    <row r="107" spans="4:11" x14ac:dyDescent="0.15">
      <c r="D107" s="4"/>
      <c r="E107" s="5"/>
      <c r="I107" s="1"/>
      <c r="K107" s="19"/>
    </row>
    <row r="108" spans="4:11" x14ac:dyDescent="0.15">
      <c r="D108" s="4"/>
      <c r="E108" s="5"/>
      <c r="I108" s="1"/>
      <c r="K108" s="19"/>
    </row>
    <row r="109" spans="4:11" x14ac:dyDescent="0.15">
      <c r="D109" s="4"/>
      <c r="E109" s="5"/>
      <c r="I109" s="1"/>
      <c r="K109" s="19"/>
    </row>
    <row r="110" spans="4:11" x14ac:dyDescent="0.15">
      <c r="D110" s="4"/>
      <c r="E110" s="5"/>
      <c r="I110" s="1"/>
      <c r="K110" s="19"/>
    </row>
    <row r="111" spans="4:11" x14ac:dyDescent="0.15">
      <c r="D111" s="4"/>
      <c r="E111" s="5"/>
      <c r="I111" s="1"/>
      <c r="K111" s="19"/>
    </row>
    <row r="112" spans="4:11" x14ac:dyDescent="0.15">
      <c r="D112" s="4"/>
      <c r="E112" s="5"/>
      <c r="I112" s="1"/>
      <c r="K112" s="19"/>
    </row>
    <row r="113" spans="4:11" ht="13.5" customHeight="1" x14ac:dyDescent="0.15">
      <c r="D113" s="4"/>
      <c r="E113" s="5"/>
      <c r="I113" s="1"/>
      <c r="K113" s="19"/>
    </row>
    <row r="114" spans="4:11" ht="13.5" customHeight="1" x14ac:dyDescent="0.15">
      <c r="D114" s="4"/>
      <c r="E114" s="5"/>
      <c r="I114" s="1"/>
      <c r="K114" s="19"/>
    </row>
    <row r="115" spans="4:11" x14ac:dyDescent="0.15">
      <c r="D115" s="4"/>
      <c r="E115" s="5"/>
      <c r="I115" s="1"/>
      <c r="K115" s="19"/>
    </row>
    <row r="116" spans="4:11" x14ac:dyDescent="0.15">
      <c r="D116" s="4"/>
      <c r="E116" s="5"/>
      <c r="I116" s="1"/>
      <c r="K116" s="19"/>
    </row>
    <row r="117" spans="4:11" x14ac:dyDescent="0.15">
      <c r="D117" s="4"/>
      <c r="E117" s="5"/>
      <c r="I117" s="1"/>
      <c r="K117" s="19"/>
    </row>
    <row r="118" spans="4:11" x14ac:dyDescent="0.15">
      <c r="D118" s="4"/>
      <c r="E118" s="5"/>
      <c r="I118" s="1"/>
      <c r="K118" s="19"/>
    </row>
    <row r="119" spans="4:11" x14ac:dyDescent="0.15">
      <c r="D119" s="4"/>
      <c r="E119" s="5"/>
      <c r="I119" s="1"/>
      <c r="K119" s="19"/>
    </row>
    <row r="120" spans="4:11" ht="13.5" customHeight="1" x14ac:dyDescent="0.15">
      <c r="D120" s="4"/>
      <c r="E120" s="5"/>
      <c r="I120" s="1"/>
      <c r="K120" s="19"/>
    </row>
    <row r="121" spans="4:11" x14ac:dyDescent="0.15">
      <c r="D121" s="4"/>
      <c r="E121" s="5"/>
      <c r="I121" s="1"/>
      <c r="K121" s="19"/>
    </row>
    <row r="122" spans="4:11" x14ac:dyDescent="0.15">
      <c r="D122" s="4"/>
      <c r="E122" s="5"/>
      <c r="I122" s="1"/>
      <c r="K122" s="19"/>
    </row>
    <row r="123" spans="4:11" x14ac:dyDescent="0.15">
      <c r="D123" s="4"/>
      <c r="E123" s="5"/>
      <c r="I123" s="1"/>
      <c r="K123" s="19"/>
    </row>
    <row r="124" spans="4:11" ht="13.5" customHeight="1" x14ac:dyDescent="0.15">
      <c r="D124" s="4"/>
      <c r="E124" s="5"/>
      <c r="I124" s="1"/>
      <c r="K124" s="19"/>
    </row>
    <row r="125" spans="4:11" ht="13.5" customHeight="1" x14ac:dyDescent="0.15">
      <c r="D125" s="4"/>
      <c r="E125" s="5"/>
      <c r="I125" s="1"/>
      <c r="K125" s="19"/>
    </row>
    <row r="126" spans="4:11" x14ac:dyDescent="0.15">
      <c r="D126" s="4"/>
      <c r="E126" s="5"/>
      <c r="I126" s="1"/>
      <c r="K126" s="19"/>
    </row>
    <row r="127" spans="4:11" x14ac:dyDescent="0.15">
      <c r="D127" s="4"/>
      <c r="E127" s="5"/>
      <c r="I127" s="1"/>
      <c r="K127" s="19"/>
    </row>
    <row r="128" spans="4:11" x14ac:dyDescent="0.15">
      <c r="D128" s="4"/>
      <c r="E128" s="5"/>
      <c r="I128" s="1"/>
      <c r="K128" s="19"/>
    </row>
    <row r="129" spans="4:11" ht="13.5" customHeight="1" x14ac:dyDescent="0.15">
      <c r="D129" s="4"/>
      <c r="E129" s="5"/>
      <c r="I129" s="1"/>
      <c r="K129" s="19"/>
    </row>
    <row r="130" spans="4:11" x14ac:dyDescent="0.15">
      <c r="D130" s="4"/>
      <c r="E130" s="5"/>
      <c r="I130" s="1"/>
      <c r="K130" s="19"/>
    </row>
    <row r="131" spans="4:11" x14ac:dyDescent="0.15">
      <c r="D131" s="4"/>
      <c r="E131" s="5"/>
      <c r="I131" s="1"/>
      <c r="K131" s="19"/>
    </row>
    <row r="132" spans="4:11" x14ac:dyDescent="0.15">
      <c r="D132" s="4"/>
      <c r="E132" s="5"/>
      <c r="I132" s="1"/>
      <c r="K132" s="19"/>
    </row>
    <row r="133" spans="4:11" x14ac:dyDescent="0.15">
      <c r="D133" s="4"/>
      <c r="E133" s="5"/>
      <c r="I133" s="1"/>
      <c r="K133" s="19"/>
    </row>
    <row r="134" spans="4:11" x14ac:dyDescent="0.15">
      <c r="D134" s="4"/>
      <c r="E134" s="5"/>
      <c r="I134" s="1"/>
      <c r="K134" s="19"/>
    </row>
    <row r="135" spans="4:11" x14ac:dyDescent="0.15">
      <c r="D135" s="4"/>
      <c r="E135" s="5"/>
      <c r="I135" s="1"/>
      <c r="K135" s="19"/>
    </row>
    <row r="136" spans="4:11" x14ac:dyDescent="0.15">
      <c r="D136" s="4"/>
      <c r="E136" s="5"/>
      <c r="I136" s="1"/>
      <c r="K136" s="19"/>
    </row>
    <row r="137" spans="4:11" x14ac:dyDescent="0.15">
      <c r="D137" s="4"/>
      <c r="E137" s="5"/>
      <c r="I137" s="1"/>
      <c r="K137" s="19"/>
    </row>
    <row r="138" spans="4:11" x14ac:dyDescent="0.15">
      <c r="D138" s="4"/>
      <c r="E138" s="5"/>
      <c r="I138" s="1"/>
      <c r="K138" s="19"/>
    </row>
    <row r="139" spans="4:11" x14ac:dyDescent="0.15">
      <c r="D139" s="4"/>
      <c r="E139" s="5"/>
      <c r="I139" s="1"/>
      <c r="K139" s="19"/>
    </row>
    <row r="140" spans="4:11" x14ac:dyDescent="0.15">
      <c r="D140" s="4"/>
      <c r="E140" s="5"/>
      <c r="I140" s="1"/>
      <c r="K140" s="19"/>
    </row>
    <row r="141" spans="4:11" x14ac:dyDescent="0.15">
      <c r="D141" s="4"/>
      <c r="E141" s="5"/>
      <c r="I141" s="1"/>
      <c r="K141" s="19"/>
    </row>
    <row r="142" spans="4:11" x14ac:dyDescent="0.15">
      <c r="D142" s="4"/>
      <c r="E142" s="5"/>
      <c r="I142" s="1"/>
      <c r="K142" s="19"/>
    </row>
    <row r="143" spans="4:11" x14ac:dyDescent="0.15">
      <c r="D143" s="4"/>
      <c r="E143" s="5"/>
      <c r="I143" s="1"/>
      <c r="K143" s="19"/>
    </row>
    <row r="144" spans="4:11" x14ac:dyDescent="0.15">
      <c r="D144" s="4"/>
      <c r="E144" s="5"/>
      <c r="I144" s="1"/>
      <c r="K144" s="19"/>
    </row>
    <row r="145" spans="4:11" x14ac:dyDescent="0.15">
      <c r="D145" s="4"/>
      <c r="E145" s="5"/>
      <c r="I145" s="1"/>
      <c r="K145" s="19"/>
    </row>
    <row r="146" spans="4:11" x14ac:dyDescent="0.15">
      <c r="D146" s="4"/>
      <c r="E146" s="5"/>
      <c r="I146" s="1"/>
      <c r="K146" s="19"/>
    </row>
    <row r="147" spans="4:11" x14ac:dyDescent="0.15">
      <c r="D147" s="4"/>
      <c r="E147" s="5"/>
      <c r="I147" s="1"/>
      <c r="K147" s="19"/>
    </row>
    <row r="148" spans="4:11" x14ac:dyDescent="0.15">
      <c r="D148" s="4"/>
      <c r="E148" s="5"/>
      <c r="I148" s="1"/>
      <c r="K148" s="19"/>
    </row>
    <row r="149" spans="4:11" x14ac:dyDescent="0.15">
      <c r="D149" s="4"/>
      <c r="E149" s="5"/>
      <c r="I149" s="1"/>
      <c r="K149" s="19"/>
    </row>
    <row r="150" spans="4:11" x14ac:dyDescent="0.15">
      <c r="D150" s="4"/>
      <c r="E150" s="5"/>
      <c r="I150" s="1"/>
      <c r="K150" s="19"/>
    </row>
    <row r="151" spans="4:11" x14ac:dyDescent="0.15">
      <c r="D151" s="4"/>
      <c r="E151" s="5"/>
      <c r="I151" s="1"/>
      <c r="K151" s="19"/>
    </row>
    <row r="152" spans="4:11" x14ac:dyDescent="0.15">
      <c r="D152" s="4"/>
      <c r="E152" s="5"/>
      <c r="I152" s="1"/>
      <c r="K152" s="19"/>
    </row>
    <row r="153" spans="4:11" x14ac:dyDescent="0.15">
      <c r="D153" s="4"/>
      <c r="E153" s="5"/>
      <c r="I153" s="1"/>
      <c r="K153" s="19"/>
    </row>
    <row r="154" spans="4:11" x14ac:dyDescent="0.15">
      <c r="D154" s="4"/>
      <c r="E154" s="5"/>
      <c r="I154" s="1"/>
      <c r="K154" s="19"/>
    </row>
    <row r="155" spans="4:11" x14ac:dyDescent="0.15">
      <c r="D155" s="4"/>
      <c r="E155" s="5"/>
      <c r="I155" s="1"/>
      <c r="K155" s="19"/>
    </row>
    <row r="156" spans="4:11" x14ac:dyDescent="0.15">
      <c r="D156" s="4"/>
      <c r="E156" s="5"/>
      <c r="I156" s="1"/>
      <c r="K156" s="19"/>
    </row>
    <row r="157" spans="4:11" x14ac:dyDescent="0.15">
      <c r="D157" s="4"/>
      <c r="E157" s="5"/>
      <c r="I157" s="1"/>
      <c r="K157" s="19"/>
    </row>
    <row r="158" spans="4:11" x14ac:dyDescent="0.15">
      <c r="D158" s="4"/>
      <c r="E158" s="5"/>
      <c r="I158" s="1"/>
      <c r="K158" s="19"/>
    </row>
    <row r="159" spans="4:11" x14ac:dyDescent="0.15">
      <c r="D159" s="4"/>
      <c r="E159" s="5"/>
      <c r="I159" s="1"/>
      <c r="K159" s="19"/>
    </row>
    <row r="160" spans="4:11" x14ac:dyDescent="0.15">
      <c r="D160" s="4"/>
      <c r="E160" s="5"/>
      <c r="I160" s="1"/>
      <c r="K160" s="19"/>
    </row>
    <row r="161" spans="4:11" x14ac:dyDescent="0.15">
      <c r="D161" s="4"/>
      <c r="E161" s="5"/>
      <c r="I161" s="1"/>
      <c r="K161" s="19"/>
    </row>
    <row r="162" spans="4:11" x14ac:dyDescent="0.15">
      <c r="D162" s="4"/>
      <c r="E162" s="5"/>
      <c r="I162" s="1"/>
      <c r="K162" s="19"/>
    </row>
    <row r="163" spans="4:11" x14ac:dyDescent="0.15">
      <c r="D163" s="4"/>
      <c r="E163" s="5"/>
      <c r="I163" s="1"/>
      <c r="K163" s="19"/>
    </row>
    <row r="164" spans="4:11" x14ac:dyDescent="0.15">
      <c r="D164" s="4"/>
      <c r="E164" s="5"/>
      <c r="I164" s="1"/>
      <c r="K164" s="19"/>
    </row>
    <row r="165" spans="4:11" x14ac:dyDescent="0.15">
      <c r="D165" s="4"/>
      <c r="E165" s="5"/>
      <c r="I165" s="1"/>
      <c r="K165" s="19"/>
    </row>
    <row r="166" spans="4:11" x14ac:dyDescent="0.15">
      <c r="D166" s="4"/>
      <c r="E166" s="5"/>
      <c r="I166" s="1"/>
      <c r="K166" s="19"/>
    </row>
  </sheetData>
  <mergeCells count="21">
    <mergeCell ref="F7:H9"/>
    <mergeCell ref="C61:C62"/>
    <mergeCell ref="C67:C68"/>
    <mergeCell ref="C73:C74"/>
    <mergeCell ref="C15:C22"/>
    <mergeCell ref="C33:C36"/>
    <mergeCell ref="C24:C25"/>
    <mergeCell ref="C12:C14"/>
    <mergeCell ref="E18:E20"/>
    <mergeCell ref="F18:F20"/>
    <mergeCell ref="H18:H20"/>
    <mergeCell ref="E15:E17"/>
    <mergeCell ref="F15:F17"/>
    <mergeCell ref="H15:H17"/>
    <mergeCell ref="C52:C54"/>
    <mergeCell ref="P15:P17"/>
    <mergeCell ref="K15:K17"/>
    <mergeCell ref="K18:K20"/>
    <mergeCell ref="P18:P20"/>
    <mergeCell ref="C45:C47"/>
    <mergeCell ref="C30:C31"/>
  </mergeCells>
  <phoneticPr fontId="1"/>
  <pageMargins left="0.25" right="0.25" top="0.75" bottom="0.75" header="0.3" footer="0.3"/>
  <pageSetup paperSize="9" scale="62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PartsList</vt:lpstr>
      <vt:lpstr>PartsList!Print_Area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2022-12-20T01:38:33Z</dcterms:modified>
</cp:coreProperties>
</file>