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086D8D42-224B-44A0-B405-0DB1BB060BE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2" r:id="rId1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0" i="2" l="1"/>
  <c r="G61" i="2"/>
  <c r="G62" i="2"/>
  <c r="G63" i="2"/>
  <c r="G64" i="2"/>
  <c r="G59" i="2"/>
  <c r="G44" i="2"/>
  <c r="G45" i="2"/>
  <c r="G46" i="2"/>
  <c r="G47" i="2"/>
  <c r="G48" i="2"/>
  <c r="G49" i="2"/>
  <c r="G50" i="2"/>
  <c r="G51" i="2"/>
  <c r="G52" i="2"/>
  <c r="G53" i="2"/>
  <c r="G43" i="2"/>
  <c r="D58" i="2"/>
  <c r="D59" i="2"/>
  <c r="D60" i="2"/>
  <c r="D61" i="2"/>
  <c r="D62" i="2"/>
  <c r="D63" i="2"/>
  <c r="D64" i="2"/>
  <c r="D65" i="2"/>
  <c r="D57" i="2"/>
  <c r="D44" i="2"/>
  <c r="D45" i="2"/>
  <c r="D46" i="2"/>
  <c r="D47" i="2"/>
  <c r="D48" i="2"/>
  <c r="D49" i="2"/>
  <c r="D50" i="2"/>
  <c r="D51" i="2"/>
  <c r="D52" i="2"/>
  <c r="D43" i="2"/>
  <c r="I32" i="2"/>
  <c r="I27" i="2"/>
  <c r="I37" i="2"/>
  <c r="I22" i="2"/>
</calcChain>
</file>

<file path=xl/sharedStrings.xml><?xml version="1.0" encoding="utf-8"?>
<sst xmlns="http://schemas.openxmlformats.org/spreadsheetml/2006/main" count="97" uniqueCount="62">
  <si>
    <t>Vin+</t>
    <phoneticPr fontId="1"/>
  </si>
  <si>
    <t>Vin-</t>
    <phoneticPr fontId="1"/>
  </si>
  <si>
    <t>Vout+</t>
    <phoneticPr fontId="1"/>
  </si>
  <si>
    <t>Vout-</t>
    <phoneticPr fontId="1"/>
  </si>
  <si>
    <t>SENSE+</t>
    <phoneticPr fontId="1"/>
  </si>
  <si>
    <t>TRIM</t>
    <phoneticPr fontId="1"/>
  </si>
  <si>
    <t>ON/OFF</t>
    <phoneticPr fontId="1"/>
  </si>
  <si>
    <t>GND</t>
    <phoneticPr fontId="1"/>
  </si>
  <si>
    <t>DC-DC
i3A/i6A</t>
    <phoneticPr fontId="1"/>
  </si>
  <si>
    <t>C1</t>
    <phoneticPr fontId="1"/>
  </si>
  <si>
    <t>C2</t>
    <phoneticPr fontId="1"/>
  </si>
  <si>
    <t>C3</t>
    <phoneticPr fontId="1"/>
  </si>
  <si>
    <t>F1</t>
    <phoneticPr fontId="1"/>
  </si>
  <si>
    <t>F1(ヒューズ）</t>
    <phoneticPr fontId="1"/>
  </si>
  <si>
    <t>20A_Max</t>
    <phoneticPr fontId="1"/>
  </si>
  <si>
    <t>25A_Max</t>
    <phoneticPr fontId="1"/>
  </si>
  <si>
    <t>i3A</t>
    <phoneticPr fontId="1"/>
  </si>
  <si>
    <t>i6A</t>
    <phoneticPr fontId="1"/>
  </si>
  <si>
    <t>型番</t>
    <rPh sb="0" eb="2">
      <t>カタバン</t>
    </rPh>
    <phoneticPr fontId="1"/>
  </si>
  <si>
    <t>100uF以上</t>
    <rPh sb="5" eb="7">
      <t>イジョウ</t>
    </rPh>
    <phoneticPr fontId="1"/>
  </si>
  <si>
    <t>コンデンサ</t>
    <phoneticPr fontId="1"/>
  </si>
  <si>
    <t>22uF</t>
    <phoneticPr fontId="1"/>
  </si>
  <si>
    <t>C2の最大値</t>
    <rPh sb="3" eb="6">
      <t>サイダイチ</t>
    </rPh>
    <phoneticPr fontId="1"/>
  </si>
  <si>
    <t>1200uF</t>
    <phoneticPr fontId="1"/>
  </si>
  <si>
    <t>1000uF</t>
    <phoneticPr fontId="1"/>
  </si>
  <si>
    <t>2000uF</t>
    <phoneticPr fontId="1"/>
  </si>
  <si>
    <t>1500uF</t>
    <phoneticPr fontId="1"/>
  </si>
  <si>
    <t>-</t>
    <phoneticPr fontId="1"/>
  </si>
  <si>
    <t>200uF以上</t>
    <rPh sb="5" eb="7">
      <t>イジョウ</t>
    </rPh>
    <phoneticPr fontId="1"/>
  </si>
  <si>
    <t>-20℃以下</t>
    <phoneticPr fontId="1"/>
  </si>
  <si>
    <t>1000pF</t>
    <phoneticPr fontId="1"/>
  </si>
  <si>
    <t>Vout = Vin + 4V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</si>
  <si>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</si>
  <si>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</si>
  <si>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</si>
  <si>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</si>
  <si>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⑤</t>
    <phoneticPr fontId="1"/>
  </si>
  <si>
    <t>Radj</t>
    <phoneticPr fontId="1"/>
  </si>
  <si>
    <t>i3A4W***A***V-001-R (①，②)の場合</t>
    <rPh sb="26" eb="28">
      <t>バアイ</t>
    </rPh>
    <phoneticPr fontId="1"/>
  </si>
  <si>
    <t xml:space="preserve"> -511 [Ω]</t>
    <phoneticPr fontId="1"/>
  </si>
  <si>
    <t>(Vout - 2.59)</t>
    <phoneticPr fontId="1"/>
  </si>
  <si>
    <t>(0.6 * 36500)</t>
    <phoneticPr fontId="1"/>
  </si>
  <si>
    <t>Radj =</t>
    <phoneticPr fontId="1"/>
  </si>
  <si>
    <t>Vout [V]</t>
    <phoneticPr fontId="1"/>
  </si>
  <si>
    <t>Radj [kΩ]</t>
    <phoneticPr fontId="1"/>
  </si>
  <si>
    <t>①，②の場合</t>
    <phoneticPr fontId="1"/>
  </si>
  <si>
    <t>i6A24014A033V-001-R (③)の場合</t>
    <rPh sb="24" eb="26">
      <t>バアイ</t>
    </rPh>
    <phoneticPr fontId="1"/>
  </si>
  <si>
    <t>(Vout - 0.6)</t>
    <phoneticPr fontId="1"/>
  </si>
  <si>
    <t>③の場合</t>
    <phoneticPr fontId="1"/>
  </si>
  <si>
    <t>(Vout - 2.9)</t>
    <phoneticPr fontId="1"/>
  </si>
  <si>
    <t>(0.6 * 42200)</t>
    <phoneticPr fontId="1"/>
  </si>
  <si>
    <t>④の場合</t>
    <phoneticPr fontId="1"/>
  </si>
  <si>
    <t>i3A4W008A
033V-001-R</t>
    <phoneticPr fontId="1"/>
  </si>
  <si>
    <t>i3A4W005A
150V-001-R</t>
    <phoneticPr fontId="1"/>
  </si>
  <si>
    <t>i6A24014A
033V-001-R</t>
    <phoneticPr fontId="1"/>
  </si>
  <si>
    <t>i6A4W010A
033V-001-R</t>
    <phoneticPr fontId="1"/>
  </si>
  <si>
    <t>i6A4W010A033V-001-R (④)の場合</t>
    <rPh sb="24" eb="26">
      <t>バアイ</t>
    </rPh>
    <phoneticPr fontId="1"/>
  </si>
  <si>
    <t>i6A4W020A
033V-001-R</t>
    <phoneticPr fontId="1"/>
  </si>
  <si>
    <t>i6A4W020A033V-001-R (⑤)の場合</t>
    <rPh sb="24" eb="26">
      <t>バアイ</t>
    </rPh>
    <phoneticPr fontId="1"/>
  </si>
  <si>
    <t>Vout</t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</si>
  <si>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①</t>
    </r>
    <r>
      <rPr>
        <b/>
        <sz val="11"/>
        <color theme="1"/>
        <rFont val="ＭＳ Ｐゴシック"/>
        <family val="3"/>
        <charset val="128"/>
        <scheme val="minor"/>
      </rPr>
      <t>，②の場合</t>
    </r>
    <phoneticPr fontId="1"/>
  </si>
  <si>
    <r>
      <rPr>
        <b/>
        <sz val="11"/>
        <color rgb="FFFF0000"/>
        <rFont val="ＭＳ Ｐゴシック"/>
        <family val="3"/>
        <charset val="128"/>
        <scheme val="minor"/>
      </rPr>
      <t>④</t>
    </r>
    <r>
      <rPr>
        <b/>
        <sz val="11"/>
        <color theme="1"/>
        <rFont val="ＭＳ Ｐゴシック"/>
        <family val="3"/>
        <charset val="128"/>
        <scheme val="minor"/>
      </rPr>
      <t>の場合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</si>
</sst>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00_ "/>
  </numFmts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C00000"/>
      <name val="ＭＳ Ｐゴシック"/>
      <family val="3"/>
      <charset val="128"/>
      <scheme val="minor"/>
    </font>
    <font>
      <b/>
      <sz val="12"/>
      <color rgb="FFFF0000"/>
      <name val="ＭＳ Ｐゴシック"/>
      <family val="3"/>
      <charset val="128"/>
      <scheme val="minor"/>
    </font>
    <font>
      <b/>
      <sz val="16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DD9C4"/>
        <bgColor rgb="FF000000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/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11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12" borderId="3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 applyProtection="1">
      <alignment horizontal="center" vertical="center"/>
      <protection locked="0"/>
    </xf>
    <xf numFmtId="0" fontId="9" fillId="14" borderId="17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2" fillId="14" borderId="18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14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14" borderId="19" xfId="0" applyFont="1" applyFill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15" borderId="17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6" borderId="17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9" fillId="16" borderId="18" xfId="0" applyFont="1" applyFill="1" applyBorder="1" applyAlignment="1">
      <alignment horizontal="center" vertical="center"/>
    </xf>
    <xf numFmtId="0" fontId="9" fillId="16" borderId="19" xfId="0" applyFont="1" applyFill="1" applyBorder="1" applyAlignment="1">
      <alignment horizontal="center" vertical="center"/>
    </xf>
    <xf numFmtId="0" fontId="9" fillId="17" borderId="17" xfId="0" applyFont="1" applyFill="1" applyBorder="1" applyAlignment="1">
      <alignment horizontal="center" vertical="center"/>
    </xf>
    <xf numFmtId="0" fontId="2" fillId="17" borderId="18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7" fillId="9" borderId="9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9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0" fontId="7" fillId="12" borderId="9" xfId="0" applyFont="1" applyFill="1" applyBorder="1" applyAlignment="1">
      <alignment horizontal="center" vertical="center"/>
    </xf>
    <xf numFmtId="0" fontId="7" fillId="12" borderId="12" xfId="0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0" fillId="17" borderId="18" xfId="0" applyFont="1" applyFill="1" applyBorder="1" applyAlignment="1">
      <alignment horizontal="center" vertical="center"/>
    </xf>
    <xf numFmtId="179" fontId="9" fillId="0" borderId="17" xfId="0" applyNumberFormat="1" applyFont="1" applyBorder="1" applyAlignment="1">
      <alignment horizontal="center" vertical="center"/>
    </xf>
    <xf numFmtId="179" fontId="9" fillId="0" borderId="18" xfId="0" applyNumberFormat="1" applyFont="1" applyBorder="1" applyAlignment="1">
      <alignment horizontal="center" vertical="center"/>
    </xf>
    <xf numFmtId="179" fontId="9" fillId="0" borderId="19" xfId="0" applyNumberFormat="1" applyFont="1" applyBorder="1" applyAlignment="1">
      <alignment horizontal="center" vertical="center"/>
    </xf>
    <xf numFmtId="179" fontId="2" fillId="0" borderId="18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6CA96-2D98-4789-91DD-66B641BFB026}">
  <dimension ref="A5:AE89"/>
  <sheetViews>
    <sheetView tabSelected="1" topLeftCell="A27" workbookViewId="0">
      <selection activeCell="A23" sqref="A23"/>
    </sheetView>
  </sheetViews>
  <sheetFormatPr defaultRowHeight="13.5" x14ac:dyDescent="0.15"/>
  <cols>
    <col min="1" max="1" width="9" style="1"/>
    <col min="2" max="2" width="5.25" style="1" bestFit="1" customWidth="1"/>
    <col min="3" max="3" width="13" style="1" bestFit="1" customWidth="1"/>
    <col min="4" max="4" width="10.75" style="1" bestFit="1" customWidth="1"/>
    <col min="5" max="5" width="4.25" style="1" bestFit="1" customWidth="1"/>
    <col min="6" max="6" width="14.75" style="1" customWidth="1"/>
    <col min="7" max="7" width="14.625" style="1" bestFit="1" customWidth="1"/>
    <col min="8" max="8" width="10.75" style="1" bestFit="1" customWidth="1"/>
    <col min="9" max="9" width="9.5" style="1" bestFit="1" customWidth="1"/>
    <col min="10" max="10" width="10.75" style="1" bestFit="1" customWidth="1"/>
    <col min="11" max="30" width="5.625" style="1" customWidth="1"/>
    <col min="31" max="31" width="9" style="1"/>
  </cols>
  <sheetData>
    <row r="5" spans="2:30" x14ac:dyDescent="0.15">
      <c r="B5" s="13" t="s">
        <v>18</v>
      </c>
      <c r="C5" s="21" t="s">
        <v>13</v>
      </c>
      <c r="E5" s="84" t="s">
        <v>20</v>
      </c>
      <c r="F5" s="84"/>
      <c r="G5" s="19" t="s">
        <v>29</v>
      </c>
      <c r="K5" s="2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4"/>
    </row>
    <row r="6" spans="2:30" x14ac:dyDescent="0.15">
      <c r="B6" s="14" t="s">
        <v>16</v>
      </c>
      <c r="C6" s="18" t="s">
        <v>14</v>
      </c>
      <c r="E6" s="21" t="s">
        <v>9</v>
      </c>
      <c r="F6" s="16" t="s">
        <v>19</v>
      </c>
      <c r="G6" s="16" t="s">
        <v>27</v>
      </c>
      <c r="K6" s="3"/>
      <c r="L6" s="5"/>
      <c r="M6" s="82" t="s">
        <v>12</v>
      </c>
      <c r="N6" s="5"/>
      <c r="O6" s="5"/>
      <c r="P6" s="5"/>
      <c r="Q6" s="5"/>
      <c r="R6" s="5"/>
      <c r="S6" s="94" t="s">
        <v>8</v>
      </c>
      <c r="T6" s="95"/>
      <c r="U6" s="5"/>
      <c r="V6" s="5"/>
      <c r="W6" s="5"/>
      <c r="X6" s="5"/>
      <c r="Y6" s="5"/>
      <c r="Z6" s="5"/>
      <c r="AA6" s="5"/>
      <c r="AB6" s="5"/>
      <c r="AC6" s="5"/>
      <c r="AD6" s="9"/>
    </row>
    <row r="7" spans="2:30" x14ac:dyDescent="0.15">
      <c r="B7" s="15" t="s">
        <v>17</v>
      </c>
      <c r="C7" s="18" t="s">
        <v>15</v>
      </c>
      <c r="E7" s="21" t="s">
        <v>10</v>
      </c>
      <c r="F7" s="16" t="s">
        <v>21</v>
      </c>
      <c r="G7" s="16" t="s">
        <v>28</v>
      </c>
      <c r="K7" s="3"/>
      <c r="L7" s="8"/>
      <c r="M7" s="83"/>
      <c r="N7" s="8"/>
      <c r="O7" s="4"/>
      <c r="P7" s="4"/>
      <c r="Q7" s="12" t="s">
        <v>0</v>
      </c>
      <c r="R7" s="2"/>
      <c r="S7" s="96"/>
      <c r="T7" s="97"/>
      <c r="U7" s="2"/>
      <c r="V7" s="12" t="s">
        <v>2</v>
      </c>
      <c r="W7" s="8"/>
      <c r="X7" s="8"/>
      <c r="Y7" s="4"/>
      <c r="Z7" s="8"/>
      <c r="AA7" s="8"/>
      <c r="AB7" s="4"/>
      <c r="AC7" s="8"/>
      <c r="AD7" s="9"/>
    </row>
    <row r="8" spans="2:30" x14ac:dyDescent="0.15">
      <c r="E8" s="21" t="s">
        <v>11</v>
      </c>
      <c r="F8" s="16" t="s">
        <v>30</v>
      </c>
      <c r="G8" s="16"/>
      <c r="K8" s="3"/>
      <c r="L8" s="5"/>
      <c r="M8" s="5"/>
      <c r="N8" s="5"/>
      <c r="O8" s="22" t="s">
        <v>9</v>
      </c>
      <c r="P8" s="5"/>
      <c r="Q8" s="5"/>
      <c r="R8" s="5"/>
      <c r="S8" s="5"/>
      <c r="T8" s="2"/>
      <c r="U8" s="5"/>
      <c r="V8" s="5"/>
      <c r="W8" s="5"/>
      <c r="X8" s="5"/>
      <c r="Y8" s="10"/>
      <c r="Z8" s="5"/>
      <c r="AA8" s="5"/>
      <c r="AB8" s="10"/>
      <c r="AC8" s="5"/>
      <c r="AD8" s="9"/>
    </row>
    <row r="9" spans="2:30" x14ac:dyDescent="0.15">
      <c r="K9" s="3"/>
      <c r="L9" s="5"/>
      <c r="M9" s="5"/>
      <c r="N9" s="5"/>
      <c r="O9" s="17"/>
      <c r="P9" s="17"/>
      <c r="Q9" s="5"/>
      <c r="R9" s="5"/>
      <c r="S9" s="5"/>
      <c r="T9" s="3"/>
      <c r="U9" s="5"/>
      <c r="V9" s="5"/>
      <c r="W9" s="5"/>
      <c r="X9" s="5"/>
      <c r="Y9" s="81" t="s">
        <v>10</v>
      </c>
      <c r="Z9" s="81"/>
      <c r="AA9" s="5"/>
      <c r="AB9" s="81" t="s">
        <v>11</v>
      </c>
      <c r="AC9" s="81"/>
      <c r="AD9" s="9"/>
    </row>
    <row r="10" spans="2:30" x14ac:dyDescent="0.15">
      <c r="K10" s="3"/>
      <c r="L10" s="5"/>
      <c r="M10" s="5"/>
      <c r="N10" s="5"/>
      <c r="O10" s="4"/>
      <c r="P10" s="5"/>
      <c r="Q10" s="5"/>
      <c r="R10" s="5"/>
      <c r="S10" s="5"/>
      <c r="T10" s="2"/>
      <c r="U10" s="4"/>
      <c r="V10" s="12" t="s">
        <v>4</v>
      </c>
      <c r="W10" s="5"/>
      <c r="X10" s="5"/>
      <c r="Y10" s="4"/>
      <c r="Z10" s="5"/>
      <c r="AA10" s="5"/>
      <c r="AB10" s="4"/>
      <c r="AC10" s="5"/>
      <c r="AD10" s="9"/>
    </row>
    <row r="11" spans="2:30" x14ac:dyDescent="0.15">
      <c r="B11" s="85" t="s">
        <v>31</v>
      </c>
      <c r="C11" s="86"/>
      <c r="E11" s="91" t="s">
        <v>22</v>
      </c>
      <c r="F11" s="92"/>
      <c r="G11" s="93"/>
      <c r="K11" s="3"/>
      <c r="L11" s="5"/>
      <c r="M11" s="5"/>
      <c r="N11" s="5"/>
      <c r="O11" s="9"/>
      <c r="P11" s="5"/>
      <c r="Q11" s="12" t="s">
        <v>6</v>
      </c>
      <c r="R11" s="2"/>
      <c r="S11" s="4"/>
      <c r="T11" s="3"/>
      <c r="U11" s="5"/>
      <c r="V11" s="5"/>
      <c r="W11" s="5"/>
      <c r="X11" s="5"/>
      <c r="Y11" s="9"/>
      <c r="Z11" s="5"/>
      <c r="AA11" s="5"/>
      <c r="AB11" s="9"/>
      <c r="AC11" s="5"/>
      <c r="AD11" s="9"/>
    </row>
    <row r="12" spans="2:30" ht="27" x14ac:dyDescent="0.15">
      <c r="B12" s="87"/>
      <c r="C12" s="88"/>
      <c r="E12" s="14" t="s">
        <v>32</v>
      </c>
      <c r="F12" s="52" t="s">
        <v>52</v>
      </c>
      <c r="G12" s="24" t="s">
        <v>23</v>
      </c>
      <c r="K12" s="3"/>
      <c r="L12" s="5"/>
      <c r="M12" s="5"/>
      <c r="N12" s="5"/>
      <c r="O12" s="9"/>
      <c r="P12" s="5"/>
      <c r="Q12" s="5"/>
      <c r="R12" s="5"/>
      <c r="S12" s="5"/>
      <c r="T12" s="2"/>
      <c r="U12" s="4"/>
      <c r="V12" s="12" t="s">
        <v>5</v>
      </c>
      <c r="W12" s="4"/>
      <c r="X12" s="5"/>
      <c r="Y12" s="9"/>
      <c r="Z12" s="5"/>
      <c r="AA12" s="5"/>
      <c r="AB12" s="9"/>
      <c r="AC12" s="5"/>
      <c r="AD12" s="9"/>
    </row>
    <row r="13" spans="2:30" ht="27" x14ac:dyDescent="0.15">
      <c r="B13" s="89"/>
      <c r="C13" s="90"/>
      <c r="E13" s="14" t="s">
        <v>33</v>
      </c>
      <c r="F13" s="27" t="s">
        <v>53</v>
      </c>
      <c r="G13" s="16" t="s">
        <v>24</v>
      </c>
      <c r="K13" s="3"/>
      <c r="L13" s="5"/>
      <c r="M13" s="5"/>
      <c r="N13" s="5"/>
      <c r="O13" s="9"/>
      <c r="P13" s="5"/>
      <c r="Q13" s="5"/>
      <c r="R13" s="5"/>
      <c r="S13" s="5"/>
      <c r="T13" s="6"/>
      <c r="U13" s="5"/>
      <c r="V13" s="5"/>
      <c r="W13" s="5"/>
      <c r="X13" s="23" t="s">
        <v>37</v>
      </c>
      <c r="Y13" s="9"/>
      <c r="Z13" s="5"/>
      <c r="AA13" s="5"/>
      <c r="AB13" s="9"/>
      <c r="AC13" s="5"/>
      <c r="AD13" s="9"/>
    </row>
    <row r="14" spans="2:30" ht="27" x14ac:dyDescent="0.15">
      <c r="E14" s="25" t="s">
        <v>34</v>
      </c>
      <c r="F14" s="28" t="s">
        <v>54</v>
      </c>
      <c r="G14" s="16" t="s">
        <v>25</v>
      </c>
      <c r="K14" s="3"/>
      <c r="L14" s="7"/>
      <c r="M14" s="7"/>
      <c r="N14" s="7"/>
      <c r="O14" s="10"/>
      <c r="P14" s="10"/>
      <c r="Q14" s="12" t="s">
        <v>1</v>
      </c>
      <c r="R14" s="7"/>
      <c r="S14" s="98" t="s">
        <v>7</v>
      </c>
      <c r="T14" s="99"/>
      <c r="U14" s="7"/>
      <c r="V14" s="12" t="s">
        <v>3</v>
      </c>
      <c r="W14" s="7"/>
      <c r="X14" s="11"/>
      <c r="Y14" s="10"/>
      <c r="Z14" s="7"/>
      <c r="AA14" s="7"/>
      <c r="AB14" s="10"/>
      <c r="AC14" s="5"/>
      <c r="AD14" s="9"/>
    </row>
    <row r="15" spans="2:30" ht="27" x14ac:dyDescent="0.15">
      <c r="E15" s="26" t="s">
        <v>35</v>
      </c>
      <c r="F15" s="53" t="s">
        <v>55</v>
      </c>
      <c r="G15" s="16" t="s">
        <v>26</v>
      </c>
      <c r="K15" s="3"/>
      <c r="L15" s="5"/>
      <c r="M15" s="5"/>
      <c r="N15" s="5"/>
      <c r="O15" s="5"/>
      <c r="P15" s="5"/>
      <c r="Q15" s="5"/>
      <c r="R15" s="5"/>
      <c r="S15" s="96"/>
      <c r="T15" s="97"/>
      <c r="U15" s="5"/>
      <c r="V15" s="5"/>
      <c r="W15" s="5"/>
      <c r="X15" s="5"/>
      <c r="Y15" s="5"/>
      <c r="Z15" s="5"/>
      <c r="AA15" s="5"/>
      <c r="AB15" s="8"/>
      <c r="AC15" s="8"/>
      <c r="AD15" s="9"/>
    </row>
    <row r="16" spans="2:30" ht="27" x14ac:dyDescent="0.15">
      <c r="E16" s="15" t="s">
        <v>36</v>
      </c>
      <c r="F16" s="29" t="s">
        <v>57</v>
      </c>
      <c r="G16" s="16" t="s">
        <v>26</v>
      </c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10"/>
    </row>
    <row r="20" spans="2:9" x14ac:dyDescent="0.15">
      <c r="B20"/>
      <c r="C20" s="54" t="s">
        <v>38</v>
      </c>
      <c r="D20" s="68"/>
      <c r="E20" s="68"/>
      <c r="F20" s="68"/>
      <c r="G20" s="68"/>
      <c r="H20" s="68"/>
      <c r="I20" s="55"/>
    </row>
    <row r="21" spans="2:9" ht="19.5" thickBot="1" x14ac:dyDescent="0.2">
      <c r="B21"/>
      <c r="C21" s="79" t="s">
        <v>42</v>
      </c>
      <c r="D21" s="75" t="s">
        <v>41</v>
      </c>
      <c r="E21" s="75"/>
      <c r="F21" s="75"/>
      <c r="G21" s="77" t="s">
        <v>39</v>
      </c>
      <c r="H21" s="30" t="s">
        <v>59</v>
      </c>
      <c r="I21" s="30" t="s">
        <v>37</v>
      </c>
    </row>
    <row r="22" spans="2:9" ht="18.75" x14ac:dyDescent="0.15">
      <c r="B22"/>
      <c r="C22" s="80"/>
      <c r="D22" s="76" t="s">
        <v>40</v>
      </c>
      <c r="E22" s="76"/>
      <c r="F22" s="76"/>
      <c r="G22" s="78"/>
      <c r="H22" s="32">
        <v>20</v>
      </c>
      <c r="I22" s="31">
        <f>((0.6*36500)/(H22-2.59))-511</f>
        <v>746.89775990809881</v>
      </c>
    </row>
    <row r="23" spans="2:9" x14ac:dyDescent="0.15">
      <c r="B23"/>
      <c r="C23"/>
      <c r="D23"/>
      <c r="E23"/>
      <c r="F23"/>
      <c r="G23"/>
    </row>
    <row r="25" spans="2:9" x14ac:dyDescent="0.15">
      <c r="C25" s="54" t="s">
        <v>46</v>
      </c>
      <c r="D25" s="68"/>
      <c r="E25" s="68"/>
      <c r="F25" s="68"/>
      <c r="G25" s="68"/>
      <c r="H25" s="68"/>
      <c r="I25" s="55"/>
    </row>
    <row r="26" spans="2:9" ht="19.5" thickBot="1" x14ac:dyDescent="0.2">
      <c r="C26" s="69" t="s">
        <v>42</v>
      </c>
      <c r="D26" s="71" t="s">
        <v>41</v>
      </c>
      <c r="E26" s="71"/>
      <c r="F26" s="71"/>
      <c r="G26" s="72" t="s">
        <v>39</v>
      </c>
      <c r="H26" s="30" t="s">
        <v>59</v>
      </c>
      <c r="I26" s="30" t="s">
        <v>37</v>
      </c>
    </row>
    <row r="27" spans="2:9" ht="18.75" x14ac:dyDescent="0.15">
      <c r="C27" s="70"/>
      <c r="D27" s="74" t="s">
        <v>47</v>
      </c>
      <c r="E27" s="74"/>
      <c r="F27" s="74"/>
      <c r="G27" s="73"/>
      <c r="H27" s="32">
        <v>20</v>
      </c>
      <c r="I27" s="31">
        <f>((0.6*36500)/(H27-0.6))-511</f>
        <v>617.86597938144337</v>
      </c>
    </row>
    <row r="30" spans="2:9" x14ac:dyDescent="0.15">
      <c r="C30" s="54" t="s">
        <v>56</v>
      </c>
      <c r="D30" s="68"/>
      <c r="E30" s="68"/>
      <c r="F30" s="68"/>
      <c r="G30" s="68"/>
      <c r="H30" s="68"/>
      <c r="I30" s="55"/>
    </row>
    <row r="31" spans="2:9" ht="19.5" thickBot="1" x14ac:dyDescent="0.2">
      <c r="C31" s="56" t="s">
        <v>42</v>
      </c>
      <c r="D31" s="58" t="s">
        <v>50</v>
      </c>
      <c r="E31" s="58"/>
      <c r="F31" s="58"/>
      <c r="G31" s="59" t="s">
        <v>39</v>
      </c>
      <c r="H31" s="30" t="s">
        <v>59</v>
      </c>
      <c r="I31" s="30" t="s">
        <v>37</v>
      </c>
    </row>
    <row r="32" spans="2:9" ht="18.75" x14ac:dyDescent="0.15">
      <c r="C32" s="57"/>
      <c r="D32" s="61" t="s">
        <v>49</v>
      </c>
      <c r="E32" s="61"/>
      <c r="F32" s="61"/>
      <c r="G32" s="60"/>
      <c r="H32" s="32">
        <v>20</v>
      </c>
      <c r="I32" s="31">
        <f>((0.6*42200)/(H32-2.9))-511</f>
        <v>969.7017543859647</v>
      </c>
    </row>
    <row r="35" spans="3:9" x14ac:dyDescent="0.15">
      <c r="C35" s="54" t="s">
        <v>58</v>
      </c>
      <c r="D35" s="68"/>
      <c r="E35" s="68"/>
      <c r="F35" s="68"/>
      <c r="G35" s="68"/>
      <c r="H35" s="68"/>
      <c r="I35" s="55"/>
    </row>
    <row r="36" spans="3:9" ht="19.5" thickBot="1" x14ac:dyDescent="0.2">
      <c r="C36" s="62" t="s">
        <v>42</v>
      </c>
      <c r="D36" s="64" t="s">
        <v>41</v>
      </c>
      <c r="E36" s="64"/>
      <c r="F36" s="64"/>
      <c r="G36" s="65" t="s">
        <v>39</v>
      </c>
      <c r="H36" s="30" t="s">
        <v>59</v>
      </c>
      <c r="I36" s="30" t="s">
        <v>37</v>
      </c>
    </row>
    <row r="37" spans="3:9" ht="18.75" x14ac:dyDescent="0.15">
      <c r="C37" s="63"/>
      <c r="D37" s="67" t="s">
        <v>40</v>
      </c>
      <c r="E37" s="67"/>
      <c r="F37" s="67"/>
      <c r="G37" s="66"/>
      <c r="H37" s="32">
        <v>20</v>
      </c>
      <c r="I37" s="31">
        <f>((0.6*36500)/(H37-2.59))-511</f>
        <v>746.89775990809881</v>
      </c>
    </row>
    <row r="41" spans="3:9" x14ac:dyDescent="0.15">
      <c r="C41" s="54" t="s">
        <v>60</v>
      </c>
      <c r="D41" s="55"/>
      <c r="F41" s="54" t="s">
        <v>61</v>
      </c>
      <c r="G41" s="55"/>
    </row>
    <row r="42" spans="3:9" x14ac:dyDescent="0.15">
      <c r="C42" s="20" t="s">
        <v>43</v>
      </c>
      <c r="D42" s="20" t="s">
        <v>44</v>
      </c>
      <c r="F42" s="20" t="s">
        <v>43</v>
      </c>
      <c r="G42" s="20" t="s">
        <v>44</v>
      </c>
    </row>
    <row r="43" spans="3:9" x14ac:dyDescent="0.15">
      <c r="C43" s="41">
        <v>3.3</v>
      </c>
      <c r="D43" s="110">
        <f>ROUND(((0.6*36500)/(C43-2.59)-511)/1000, 3)</f>
        <v>30.334</v>
      </c>
      <c r="F43" s="45">
        <v>3.3</v>
      </c>
      <c r="G43" s="110">
        <f>ROUND(((0.6*42200)/(F43-2.9)-511)/1000, 3)</f>
        <v>62.789000000000001</v>
      </c>
    </row>
    <row r="44" spans="3:9" x14ac:dyDescent="0.15">
      <c r="C44" s="42">
        <v>5</v>
      </c>
      <c r="D44" s="113">
        <f t="shared" ref="D44:D52" si="0">ROUND(((0.6*36500)/(C44-2.59)-511)/1000, 3)</f>
        <v>8.5760000000000005</v>
      </c>
      <c r="F44" s="46">
        <v>5</v>
      </c>
      <c r="G44" s="113">
        <f t="shared" ref="G44:G53" si="1">ROUND(((0.6*42200)/(F44-2.9)-511)/1000, 3)</f>
        <v>11.545999999999999</v>
      </c>
    </row>
    <row r="45" spans="3:9" x14ac:dyDescent="0.15">
      <c r="C45" s="42">
        <v>6</v>
      </c>
      <c r="D45" s="113">
        <f t="shared" si="0"/>
        <v>5.9109999999999996</v>
      </c>
      <c r="F45" s="46">
        <v>6</v>
      </c>
      <c r="G45" s="113">
        <f t="shared" si="1"/>
        <v>7.657</v>
      </c>
    </row>
    <row r="46" spans="3:9" x14ac:dyDescent="0.15">
      <c r="C46" s="42">
        <v>12</v>
      </c>
      <c r="D46" s="113">
        <f t="shared" si="0"/>
        <v>1.8160000000000001</v>
      </c>
      <c r="F46" s="46">
        <v>12</v>
      </c>
      <c r="G46" s="113">
        <f t="shared" si="1"/>
        <v>2.2709999999999999</v>
      </c>
    </row>
    <row r="47" spans="3:9" x14ac:dyDescent="0.15">
      <c r="C47" s="43">
        <v>15</v>
      </c>
      <c r="D47" s="111">
        <f t="shared" si="0"/>
        <v>1.254</v>
      </c>
      <c r="F47" s="47">
        <v>15</v>
      </c>
      <c r="G47" s="111">
        <f t="shared" si="1"/>
        <v>1.5820000000000001</v>
      </c>
    </row>
    <row r="48" spans="3:9" x14ac:dyDescent="0.15">
      <c r="C48" s="43">
        <v>19</v>
      </c>
      <c r="D48" s="111">
        <f t="shared" si="0"/>
        <v>0.82399999999999995</v>
      </c>
      <c r="F48" s="47">
        <v>18</v>
      </c>
      <c r="G48" s="111">
        <f t="shared" si="1"/>
        <v>1.1659999999999999</v>
      </c>
    </row>
    <row r="49" spans="3:7" x14ac:dyDescent="0.15">
      <c r="C49" s="43">
        <v>20</v>
      </c>
      <c r="D49" s="111">
        <f t="shared" si="0"/>
        <v>0.747</v>
      </c>
      <c r="F49" s="46">
        <v>19</v>
      </c>
      <c r="G49" s="113">
        <f t="shared" si="1"/>
        <v>1.0620000000000001</v>
      </c>
    </row>
    <row r="50" spans="3:7" x14ac:dyDescent="0.15">
      <c r="C50" s="43">
        <v>24</v>
      </c>
      <c r="D50" s="111">
        <f t="shared" si="0"/>
        <v>0.51200000000000001</v>
      </c>
      <c r="F50" s="46">
        <v>20</v>
      </c>
      <c r="G50" s="113">
        <f t="shared" si="1"/>
        <v>0.97</v>
      </c>
    </row>
    <row r="51" spans="3:7" x14ac:dyDescent="0.15">
      <c r="C51" s="43">
        <v>28</v>
      </c>
      <c r="D51" s="111">
        <f t="shared" si="0"/>
        <v>0.35099999999999998</v>
      </c>
      <c r="F51" s="47">
        <v>24</v>
      </c>
      <c r="G51" s="111">
        <f t="shared" si="1"/>
        <v>0.68899999999999995</v>
      </c>
    </row>
    <row r="52" spans="3:7" x14ac:dyDescent="0.15">
      <c r="C52" s="44">
        <v>30</v>
      </c>
      <c r="D52" s="112">
        <f t="shared" si="0"/>
        <v>0.28799999999999998</v>
      </c>
      <c r="F52" s="47">
        <v>28</v>
      </c>
      <c r="G52" s="111">
        <f t="shared" si="1"/>
        <v>0.498</v>
      </c>
    </row>
    <row r="53" spans="3:7" x14ac:dyDescent="0.15">
      <c r="F53" s="48">
        <v>40</v>
      </c>
      <c r="G53" s="112">
        <f t="shared" si="1"/>
        <v>0.17100000000000001</v>
      </c>
    </row>
    <row r="55" spans="3:7" x14ac:dyDescent="0.15">
      <c r="C55" s="54" t="s">
        <v>48</v>
      </c>
      <c r="D55" s="55"/>
    </row>
    <row r="56" spans="3:7" x14ac:dyDescent="0.15">
      <c r="C56" s="20" t="s">
        <v>43</v>
      </c>
      <c r="D56" s="20" t="s">
        <v>44</v>
      </c>
    </row>
    <row r="57" spans="3:7" x14ac:dyDescent="0.15">
      <c r="C57" s="33">
        <v>3.3</v>
      </c>
      <c r="D57" s="110">
        <f>ROUND(((0.6*36500)/(C57-0.6)-511)/1000, 3)</f>
        <v>7.6</v>
      </c>
    </row>
    <row r="58" spans="3:7" x14ac:dyDescent="0.15">
      <c r="C58" s="35">
        <v>5</v>
      </c>
      <c r="D58" s="113">
        <f t="shared" ref="D58:D65" si="2">ROUND(((0.6*36500)/(C58-0.6)-511)/1000, 3)</f>
        <v>4.4660000000000002</v>
      </c>
      <c r="F58" s="20" t="s">
        <v>43</v>
      </c>
      <c r="G58" s="20" t="s">
        <v>44</v>
      </c>
    </row>
    <row r="59" spans="3:7" x14ac:dyDescent="0.15">
      <c r="C59" s="35">
        <v>6</v>
      </c>
      <c r="D59" s="113">
        <f t="shared" si="2"/>
        <v>3.5449999999999999</v>
      </c>
      <c r="F59" s="49">
        <v>3.3</v>
      </c>
      <c r="G59" s="110">
        <f>ROUND(((0.6*36500)/(F59-2.59)-511)/1000, 3)</f>
        <v>30.334</v>
      </c>
    </row>
    <row r="60" spans="3:7" x14ac:dyDescent="0.15">
      <c r="C60" s="35">
        <v>12</v>
      </c>
      <c r="D60" s="113">
        <f t="shared" si="2"/>
        <v>1.41</v>
      </c>
      <c r="F60" s="50">
        <v>5</v>
      </c>
      <c r="G60" s="113">
        <f t="shared" ref="G60:G64" si="3">ROUND(((0.6*36500)/(F60-2.59)-511)/1000, 3)</f>
        <v>8.5760000000000005</v>
      </c>
    </row>
    <row r="61" spans="3:7" x14ac:dyDescent="0.15">
      <c r="C61" s="37">
        <v>15</v>
      </c>
      <c r="D61" s="111">
        <f t="shared" si="2"/>
        <v>1.01</v>
      </c>
      <c r="F61" s="50">
        <v>6</v>
      </c>
      <c r="G61" s="113">
        <f t="shared" si="3"/>
        <v>5.9109999999999996</v>
      </c>
    </row>
    <row r="62" spans="3:7" x14ac:dyDescent="0.15">
      <c r="C62" s="37">
        <v>18</v>
      </c>
      <c r="D62" s="111">
        <f t="shared" si="2"/>
        <v>0.748</v>
      </c>
      <c r="F62" s="109">
        <v>9</v>
      </c>
      <c r="G62" s="111">
        <f t="shared" si="3"/>
        <v>2.9060000000000001</v>
      </c>
    </row>
    <row r="63" spans="3:7" x14ac:dyDescent="0.15">
      <c r="C63" s="37">
        <v>19</v>
      </c>
      <c r="D63" s="111">
        <f t="shared" si="2"/>
        <v>0.67900000000000005</v>
      </c>
      <c r="F63" s="50">
        <v>12</v>
      </c>
      <c r="G63" s="113">
        <f t="shared" si="3"/>
        <v>1.8160000000000001</v>
      </c>
    </row>
    <row r="64" spans="3:7" x14ac:dyDescent="0.15">
      <c r="C64" s="37">
        <v>20</v>
      </c>
      <c r="D64" s="111">
        <f t="shared" si="2"/>
        <v>0.61799999999999999</v>
      </c>
      <c r="F64" s="51">
        <v>15</v>
      </c>
      <c r="G64" s="112">
        <f t="shared" si="3"/>
        <v>1.254</v>
      </c>
    </row>
    <row r="65" spans="2:8" x14ac:dyDescent="0.15">
      <c r="C65" s="39">
        <v>24</v>
      </c>
      <c r="D65" s="112">
        <f t="shared" si="2"/>
        <v>0.42499999999999999</v>
      </c>
    </row>
    <row r="68" spans="2:8" ht="14.25" thickBot="1" x14ac:dyDescent="0.2"/>
    <row r="69" spans="2:8" x14ac:dyDescent="0.15">
      <c r="B69" s="100"/>
      <c r="C69" s="101"/>
      <c r="D69" s="101"/>
      <c r="E69" s="101"/>
      <c r="F69" s="101"/>
      <c r="G69" s="101"/>
      <c r="H69" s="102"/>
    </row>
    <row r="70" spans="2:8" x14ac:dyDescent="0.15">
      <c r="B70" s="103"/>
      <c r="C70" s="54" t="s">
        <v>45</v>
      </c>
      <c r="D70" s="55"/>
      <c r="F70" s="54" t="s">
        <v>51</v>
      </c>
      <c r="G70" s="55"/>
      <c r="H70" s="105"/>
    </row>
    <row r="71" spans="2:8" x14ac:dyDescent="0.15">
      <c r="B71" s="103"/>
      <c r="C71" s="20" t="s">
        <v>43</v>
      </c>
      <c r="D71" s="20" t="s">
        <v>44</v>
      </c>
      <c r="E71" s="104"/>
      <c r="F71" s="20" t="s">
        <v>43</v>
      </c>
      <c r="G71" s="20" t="s">
        <v>44</v>
      </c>
      <c r="H71" s="105"/>
    </row>
    <row r="72" spans="2:8" x14ac:dyDescent="0.15">
      <c r="B72" s="103"/>
      <c r="C72" s="41">
        <v>3.3</v>
      </c>
      <c r="D72" s="34">
        <v>30.33</v>
      </c>
      <c r="E72" s="104"/>
      <c r="F72" s="45">
        <v>3.3</v>
      </c>
      <c r="G72" s="34">
        <v>62.79</v>
      </c>
      <c r="H72" s="105"/>
    </row>
    <row r="73" spans="2:8" x14ac:dyDescent="0.15">
      <c r="B73" s="103"/>
      <c r="C73" s="42">
        <v>5</v>
      </c>
      <c r="D73" s="36">
        <v>8.58</v>
      </c>
      <c r="E73" s="104"/>
      <c r="F73" s="46">
        <v>5</v>
      </c>
      <c r="G73" s="36">
        <v>11.55</v>
      </c>
      <c r="H73" s="105"/>
    </row>
    <row r="74" spans="2:8" x14ac:dyDescent="0.15">
      <c r="B74" s="103"/>
      <c r="C74" s="42">
        <v>12</v>
      </c>
      <c r="D74" s="36">
        <v>1.82</v>
      </c>
      <c r="E74" s="104"/>
      <c r="F74" s="46">
        <v>12</v>
      </c>
      <c r="G74" s="36">
        <v>2.27</v>
      </c>
      <c r="H74" s="105"/>
    </row>
    <row r="75" spans="2:8" x14ac:dyDescent="0.15">
      <c r="B75" s="103"/>
      <c r="C75" s="43">
        <v>15</v>
      </c>
      <c r="D75" s="38">
        <v>1.25</v>
      </c>
      <c r="E75" s="104"/>
      <c r="F75" s="47">
        <v>15</v>
      </c>
      <c r="G75" s="38">
        <v>1.58</v>
      </c>
      <c r="H75" s="105"/>
    </row>
    <row r="76" spans="2:8" x14ac:dyDescent="0.15">
      <c r="B76" s="103"/>
      <c r="C76" s="43">
        <v>24</v>
      </c>
      <c r="D76" s="38">
        <v>0.51</v>
      </c>
      <c r="E76" s="104"/>
      <c r="F76" s="47">
        <v>18</v>
      </c>
      <c r="G76" s="38">
        <v>1.17</v>
      </c>
      <c r="H76" s="105"/>
    </row>
    <row r="77" spans="2:8" x14ac:dyDescent="0.15">
      <c r="B77" s="103"/>
      <c r="C77" s="43">
        <v>28</v>
      </c>
      <c r="D77" s="38">
        <v>0.35</v>
      </c>
      <c r="E77" s="104"/>
      <c r="F77" s="46">
        <v>19</v>
      </c>
      <c r="G77" s="36">
        <v>1.0616699999999999</v>
      </c>
      <c r="H77" s="105"/>
    </row>
    <row r="78" spans="2:8" x14ac:dyDescent="0.15">
      <c r="B78" s="103"/>
      <c r="C78" s="44">
        <v>30</v>
      </c>
      <c r="D78" s="40">
        <v>0.28999999999999998</v>
      </c>
      <c r="E78" s="104"/>
      <c r="F78" s="46">
        <v>20</v>
      </c>
      <c r="G78" s="36">
        <v>0.96970199999999995</v>
      </c>
      <c r="H78" s="105"/>
    </row>
    <row r="79" spans="2:8" x14ac:dyDescent="0.15">
      <c r="B79" s="103"/>
      <c r="C79" s="104"/>
      <c r="D79" s="104"/>
      <c r="E79" s="104"/>
      <c r="F79" s="47">
        <v>24</v>
      </c>
      <c r="G79" s="38">
        <v>0.69</v>
      </c>
      <c r="H79" s="105"/>
    </row>
    <row r="80" spans="2:8" x14ac:dyDescent="0.15">
      <c r="B80" s="103"/>
      <c r="C80" s="104"/>
      <c r="D80" s="104"/>
      <c r="E80" s="104"/>
      <c r="F80" s="47">
        <v>28</v>
      </c>
      <c r="G80" s="38">
        <v>0.5</v>
      </c>
      <c r="H80" s="105"/>
    </row>
    <row r="81" spans="2:8" x14ac:dyDescent="0.15">
      <c r="B81" s="103"/>
      <c r="C81" s="54" t="s">
        <v>48</v>
      </c>
      <c r="D81" s="55"/>
      <c r="E81" s="104"/>
      <c r="F81" s="48">
        <v>40</v>
      </c>
      <c r="G81" s="40">
        <v>0.17</v>
      </c>
      <c r="H81" s="105"/>
    </row>
    <row r="82" spans="2:8" x14ac:dyDescent="0.15">
      <c r="B82" s="103"/>
      <c r="C82" s="20" t="s">
        <v>43</v>
      </c>
      <c r="D82" s="20" t="s">
        <v>44</v>
      </c>
      <c r="E82" s="104"/>
      <c r="F82" s="104"/>
      <c r="G82" s="104"/>
      <c r="H82" s="105"/>
    </row>
    <row r="83" spans="2:8" x14ac:dyDescent="0.15">
      <c r="B83" s="103"/>
      <c r="C83" s="33">
        <v>3.3</v>
      </c>
      <c r="D83" s="34">
        <v>7.6</v>
      </c>
      <c r="E83" s="104"/>
      <c r="F83" s="104"/>
      <c r="G83" s="104"/>
      <c r="H83" s="105"/>
    </row>
    <row r="84" spans="2:8" x14ac:dyDescent="0.15">
      <c r="B84" s="103"/>
      <c r="C84" s="35">
        <v>5</v>
      </c>
      <c r="D84" s="36">
        <v>4.47</v>
      </c>
      <c r="E84" s="104"/>
      <c r="F84" s="20" t="s">
        <v>43</v>
      </c>
      <c r="G84" s="20" t="s">
        <v>44</v>
      </c>
      <c r="H84" s="105"/>
    </row>
    <row r="85" spans="2:8" x14ac:dyDescent="0.15">
      <c r="B85" s="103"/>
      <c r="C85" s="35">
        <v>12</v>
      </c>
      <c r="D85" s="36">
        <v>1.41</v>
      </c>
      <c r="E85" s="104"/>
      <c r="F85" s="49">
        <v>3.3</v>
      </c>
      <c r="G85" s="34">
        <v>30.33</v>
      </c>
      <c r="H85" s="105"/>
    </row>
    <row r="86" spans="2:8" x14ac:dyDescent="0.15">
      <c r="B86" s="103"/>
      <c r="C86" s="37">
        <v>15</v>
      </c>
      <c r="D86" s="38">
        <v>1.01</v>
      </c>
      <c r="E86" s="104"/>
      <c r="F86" s="50">
        <v>5</v>
      </c>
      <c r="G86" s="36">
        <v>8.58</v>
      </c>
      <c r="H86" s="105"/>
    </row>
    <row r="87" spans="2:8" x14ac:dyDescent="0.15">
      <c r="B87" s="103"/>
      <c r="C87" s="37">
        <v>18</v>
      </c>
      <c r="D87" s="38">
        <v>0.75</v>
      </c>
      <c r="E87" s="104"/>
      <c r="F87" s="50">
        <v>12</v>
      </c>
      <c r="G87" s="36">
        <v>1.82</v>
      </c>
      <c r="H87" s="105"/>
    </row>
    <row r="88" spans="2:8" x14ac:dyDescent="0.15">
      <c r="B88" s="103"/>
      <c r="C88" s="39">
        <v>24</v>
      </c>
      <c r="D88" s="40">
        <v>0.42499999999999999</v>
      </c>
      <c r="F88" s="51">
        <v>15</v>
      </c>
      <c r="G88" s="40">
        <v>1.25</v>
      </c>
      <c r="H88" s="105"/>
    </row>
    <row r="89" spans="2:8" ht="14.25" thickBot="1" x14ac:dyDescent="0.2">
      <c r="B89" s="106"/>
      <c r="C89" s="107"/>
      <c r="D89" s="107"/>
      <c r="E89" s="107"/>
      <c r="F89" s="107"/>
      <c r="G89" s="107"/>
      <c r="H89" s="108"/>
    </row>
  </sheetData>
  <sheetProtection sheet="1" objects="1" scenarios="1"/>
  <mergeCells count="34">
    <mergeCell ref="C70:D70"/>
    <mergeCell ref="F70:G70"/>
    <mergeCell ref="C81:D81"/>
    <mergeCell ref="C20:I20"/>
    <mergeCell ref="AB9:AC9"/>
    <mergeCell ref="M6:M7"/>
    <mergeCell ref="E5:F5"/>
    <mergeCell ref="B11:C13"/>
    <mergeCell ref="E11:G11"/>
    <mergeCell ref="S6:T7"/>
    <mergeCell ref="S14:T15"/>
    <mergeCell ref="Y9:Z9"/>
    <mergeCell ref="C25:I25"/>
    <mergeCell ref="D21:F21"/>
    <mergeCell ref="D22:F22"/>
    <mergeCell ref="G21:G22"/>
    <mergeCell ref="C21:C22"/>
    <mergeCell ref="C30:I30"/>
    <mergeCell ref="C41:D41"/>
    <mergeCell ref="C26:C27"/>
    <mergeCell ref="D26:F26"/>
    <mergeCell ref="G26:G27"/>
    <mergeCell ref="D27:F27"/>
    <mergeCell ref="C55:D55"/>
    <mergeCell ref="C31:C32"/>
    <mergeCell ref="D31:F31"/>
    <mergeCell ref="G31:G32"/>
    <mergeCell ref="D32:F32"/>
    <mergeCell ref="F41:G41"/>
    <mergeCell ref="C36:C37"/>
    <mergeCell ref="D36:F36"/>
    <mergeCell ref="G36:G37"/>
    <mergeCell ref="D37:F37"/>
    <mergeCell ref="C35:I35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2022-12-20T01:23:17Z</dcterms:modified>
</cp:coreProperties>
</file>