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time\res\spreadsheet_templates\"/>
    </mc:Choice>
  </mc:AlternateContent>
  <xr:revisionPtr revIDLastSave="0" documentId="13_ncr:1_{8872EA6B-2271-45FB-937F-AB4E7FA3E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6" r:id="rId1"/>
    <sheet name="Stats" sheetId="7" r:id="rId2"/>
    <sheet name="Params" sheetId="8" r:id="rId3"/>
  </sheets>
  <definedNames>
    <definedName name="_xlnm._FilterDatabase" localSheetId="0" hidden="1">Expe!$B$2:$Q$2</definedName>
    <definedName name="BLOCK_SIZE">Params!$B$20</definedName>
    <definedName name="CHUNK_COL">Params!$B$3</definedName>
    <definedName name="COST">Params!$B$11</definedName>
    <definedName name="DURATION">Params!$B$12</definedName>
    <definedName name="EVAL_AUTO">Params!$B$13</definedName>
    <definedName name="FACT_COL">Params!$B$4</definedName>
    <definedName name="HALLUS">Params!$B$15</definedName>
    <definedName name="HEADER_SIZE">Params!$B$1</definedName>
    <definedName name="LLM_COL">Params!$B$5</definedName>
    <definedName name="NB_FACTS">Params!$B$19</definedName>
    <definedName name="NB_LLMS">Params!$B$17</definedName>
    <definedName name="NB_QUESTIONS">Params!$B$18</definedName>
    <definedName name="NB_ROWS">Params!$B$21</definedName>
    <definedName name="Q_OK">#REF!</definedName>
    <definedName name="QUESTION_COL">Params!$B$2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8" l="1" a="1"/>
  <c r="B21" i="8" s="1"/>
  <c r="B19" i="8" a="1"/>
  <c r="B19" i="8" s="1"/>
  <c r="A2" i="7" s="1"/>
  <c r="B18" i="8" a="1"/>
  <c r="B18" i="8" s="1"/>
  <c r="C5" i="7" s="1" a="1"/>
  <c r="C5" i="7" s="1"/>
  <c r="C6" i="7" s="1"/>
  <c r="C7" i="7" s="1" a="1"/>
  <c r="C7" i="7" s="1"/>
  <c r="C8" i="7" s="1"/>
  <c r="C9" i="7" s="1" a="1"/>
  <c r="C9" i="7" s="1"/>
  <c r="C10" i="7" s="1"/>
  <c r="B20" i="8" a="1"/>
  <c r="B20" i="8" s="1"/>
  <c r="B17" i="8" s="1" a="1"/>
  <c r="B17" i="8" s="1"/>
  <c r="F2" i="7" s="1"/>
  <c r="I1" i="8"/>
  <c r="F19" i="7" l="1"/>
  <c r="F20" i="7" s="1"/>
  <c r="F17" i="7"/>
  <c r="F18" i="7" s="1"/>
  <c r="D5" i="7" a="1"/>
  <c r="D5" i="7" s="1"/>
  <c r="D6" i="7" s="1"/>
  <c r="D7" i="7" s="1" a="1"/>
  <c r="D7" i="7" s="1"/>
  <c r="D8" i="7" s="1"/>
  <c r="D9" i="7" s="1" a="1"/>
  <c r="D9" i="7" s="1"/>
  <c r="D10" i="7" s="1"/>
  <c r="D13" i="7" s="1" a="1"/>
  <c r="D13" i="7" s="1"/>
  <c r="F5" i="7" a="1"/>
  <c r="F5" i="7" s="1"/>
  <c r="F6" i="7" s="1"/>
  <c r="F7" i="7" s="1" a="1"/>
  <c r="F7" i="7" s="1"/>
  <c r="F8" i="7" s="1"/>
  <c r="F9" i="7" s="1" a="1"/>
  <c r="F9" i="7" s="1"/>
  <c r="F10" i="7" s="1"/>
  <c r="F11" i="7" s="1" a="1"/>
  <c r="F11" i="7" s="1"/>
  <c r="A1" i="7"/>
  <c r="B5" i="7" a="1"/>
  <c r="B5" i="7" s="1"/>
  <c r="B6" i="7" s="1"/>
  <c r="B7" i="7" s="1" a="1"/>
  <c r="B7" i="7" s="1"/>
  <c r="B8" i="7" s="1"/>
  <c r="B9" i="7" s="1" a="1"/>
  <c r="B9" i="7" s="1"/>
  <c r="B10" i="7" s="1"/>
  <c r="B14" i="7" s="1" a="1"/>
  <c r="B14" i="7" s="1"/>
  <c r="E5" i="7" a="1"/>
  <c r="E5" i="7" s="1"/>
  <c r="E6" i="7" s="1"/>
  <c r="E7" i="7" s="1" a="1"/>
  <c r="E7" i="7" s="1"/>
  <c r="E8" i="7" s="1"/>
  <c r="E9" i="7" s="1" a="1"/>
  <c r="E9" i="7" s="1"/>
  <c r="E10" i="7" s="1"/>
  <c r="E13" i="7" s="1" a="1"/>
  <c r="E13" i="7" s="1"/>
  <c r="F26" i="7" a="1"/>
  <c r="F26" i="7" s="1"/>
  <c r="F27" i="7" s="1"/>
  <c r="B2" i="7"/>
  <c r="B26" i="7" s="1" a="1"/>
  <c r="B26" i="7" s="1"/>
  <c r="B27" i="7" s="1"/>
  <c r="C2" i="7"/>
  <c r="C21" i="7" s="1" a="1"/>
  <c r="C21" i="7" s="1"/>
  <c r="D2" i="7"/>
  <c r="D3" i="7" s="1" a="1"/>
  <c r="D3" i="7" s="1"/>
  <c r="E2" i="7"/>
  <c r="E21" i="7" s="1" a="1"/>
  <c r="E21" i="7" s="1"/>
  <c r="F21" i="7" a="1"/>
  <c r="F21" i="7" s="1"/>
  <c r="F4" i="7" a="1"/>
  <c r="F4" i="7" s="1"/>
  <c r="F22" i="7" a="1"/>
  <c r="F22" i="7" s="1"/>
  <c r="F23" i="7" s="1"/>
  <c r="F3" i="7" a="1"/>
  <c r="F3" i="7" s="1"/>
  <c r="F24" i="7" a="1"/>
  <c r="F24" i="7" s="1"/>
  <c r="F25" i="7" s="1"/>
  <c r="C11" i="7" a="1"/>
  <c r="C11" i="7" s="1"/>
  <c r="C14" i="7" a="1"/>
  <c r="C14" i="7" s="1"/>
  <c r="C13" i="7" a="1"/>
  <c r="C13" i="7" s="1"/>
  <c r="C12" i="7" a="1"/>
  <c r="C12" i="7" s="1"/>
  <c r="B19" i="7" l="1"/>
  <c r="B20" i="7" s="1"/>
  <c r="D19" i="7"/>
  <c r="D20" i="7" s="1"/>
  <c r="E19" i="7"/>
  <c r="E20" i="7" s="1"/>
  <c r="C19" i="7"/>
  <c r="C20" i="7" s="1"/>
  <c r="E17" i="7"/>
  <c r="E18" i="7" s="1"/>
  <c r="D17" i="7"/>
  <c r="D18" i="7" s="1"/>
  <c r="C17" i="7"/>
  <c r="C18" i="7" s="1"/>
  <c r="B17" i="7"/>
  <c r="B18" i="7" s="1"/>
  <c r="B13" i="7" a="1"/>
  <c r="B13" i="7" s="1"/>
  <c r="B11" i="7" a="1"/>
  <c r="B11" i="7" s="1"/>
  <c r="B12" i="7" a="1"/>
  <c r="B12" i="7" s="1"/>
  <c r="E14" i="7" a="1"/>
  <c r="E14" i="7" s="1"/>
  <c r="E11" i="7" a="1"/>
  <c r="E11" i="7" s="1"/>
  <c r="F14" i="7" a="1"/>
  <c r="F14" i="7" s="1"/>
  <c r="D4" i="7" a="1"/>
  <c r="D4" i="7" s="1"/>
  <c r="D12" i="7" a="1"/>
  <c r="D12" i="7" s="1"/>
  <c r="F13" i="7" a="1"/>
  <c r="F13" i="7" s="1"/>
  <c r="E12" i="7" a="1"/>
  <c r="E12" i="7" s="1"/>
  <c r="D14" i="7" a="1"/>
  <c r="D14" i="7" s="1"/>
  <c r="F12" i="7" a="1"/>
  <c r="F12" i="7" s="1"/>
  <c r="B3" i="7" a="1"/>
  <c r="B3" i="7" s="1"/>
  <c r="B4" i="7" a="1"/>
  <c r="B4" i="7" s="1"/>
  <c r="E26" i="7" a="1"/>
  <c r="E26" i="7" s="1"/>
  <c r="E27" i="7" s="1"/>
  <c r="D26" i="7" a="1"/>
  <c r="D26" i="7" s="1"/>
  <c r="D27" i="7" s="1"/>
  <c r="B24" i="7" a="1"/>
  <c r="B24" i="7" s="1"/>
  <c r="B25" i="7" s="1"/>
  <c r="B22" i="7" a="1"/>
  <c r="B22" i="7" s="1"/>
  <c r="B23" i="7" s="1"/>
  <c r="D11" i="7" a="1"/>
  <c r="D11" i="7" s="1"/>
  <c r="D21" i="7" a="1"/>
  <c r="D21" i="7" s="1"/>
  <c r="C3" i="7" a="1"/>
  <c r="C3" i="7" s="1"/>
  <c r="D24" i="7" a="1"/>
  <c r="D24" i="7" s="1"/>
  <c r="D25" i="7" s="1"/>
  <c r="D22" i="7" a="1"/>
  <c r="D22" i="7" s="1"/>
  <c r="D23" i="7" s="1"/>
  <c r="E24" i="7" a="1"/>
  <c r="E24" i="7" s="1"/>
  <c r="E25" i="7" s="1"/>
  <c r="C22" i="7" a="1"/>
  <c r="C22" i="7" s="1"/>
  <c r="C23" i="7" s="1"/>
  <c r="C24" i="7" a="1"/>
  <c r="C24" i="7" s="1"/>
  <c r="C25" i="7" s="1"/>
  <c r="E4" i="7" a="1"/>
  <c r="E4" i="7" s="1"/>
  <c r="E3" i="7" a="1"/>
  <c r="E3" i="7" s="1"/>
  <c r="B21" i="7" a="1"/>
  <c r="B21" i="7" s="1"/>
  <c r="E22" i="7" a="1"/>
  <c r="E22" i="7" s="1"/>
  <c r="E23" i="7" s="1"/>
  <c r="C4" i="7" a="1"/>
  <c r="C4" i="7" s="1"/>
  <c r="C26" i="7" a="1"/>
  <c r="C26" i="7" s="1"/>
  <c r="C2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<sst xmlns="http://schemas.openxmlformats.org/spreadsheetml/2006/main" count="93" uniqueCount="85">
  <si>
    <t>Question ok ?</t>
  </si>
  <si>
    <t>Nb questions ok</t>
  </si>
  <si>
    <t>Questions</t>
  </si>
  <si>
    <t>Text</t>
  </si>
  <si>
    <t>Facts</t>
  </si>
  <si>
    <t>Model</t>
  </si>
  <si>
    <t>Cost</t>
  </si>
  <si>
    <t>Duration</t>
  </si>
  <si>
    <t>Date</t>
  </si>
  <si>
    <t>question.text</t>
  </si>
  <si>
    <t>facts.llm_answer.full_name</t>
  </si>
  <si>
    <t>facts.llm_answer.cost</t>
  </si>
  <si>
    <t>facts.llm_answer.duration</t>
  </si>
  <si>
    <t>Eval</t>
  </si>
  <si>
    <t>Auto</t>
  </si>
  <si>
    <t>Human</t>
  </si>
  <si>
    <t>facts.llm_answer.timestamp</t>
  </si>
  <si>
    <t>Cost and duration apply to all answers</t>
  </si>
  <si>
    <t>Correct JSON returned</t>
  </si>
  <si>
    <t>Which answers comply with the requested JSON format?</t>
  </si>
  <si>
    <t>Nb correct JSON returned</t>
  </si>
  <si>
    <t>Among those complying, when does the LLM deems the question to be clear enough ?</t>
  </si>
  <si>
    <t>Question AND Chunks ok ?</t>
  </si>
  <si>
    <t>Among those complying, when does the LLM deems the question to be clear enough and the chunks to contain the nedded data ?</t>
  </si>
  <si>
    <t>Nb question and chunks ok</t>
  </si>
  <si>
    <t>These are the valid answers (i.e. question ok AND chunks ok)</t>
  </si>
  <si>
    <t>Docs source</t>
  </si>
  <si>
    <t>Among those complying, how many cite the source (doc only) ?</t>
  </si>
  <si>
    <t>Docs + page source</t>
  </si>
  <si>
    <t>Among those complying, how many cite the source (doc + page) ?</t>
  </si>
  <si>
    <t>Language: fr</t>
  </si>
  <si>
    <t>Among those complying, how many are in French ?</t>
  </si>
  <si>
    <t>Language: en</t>
  </si>
  <si>
    <t>Among those complying, how many are in English ?</t>
  </si>
  <si>
    <t>]0; 1[</t>
  </si>
  <si>
    <t>HEADER_SIZE</t>
  </si>
  <si>
    <t>&lt;- These values are constants</t>
  </si>
  <si>
    <t>QUESTION_COL</t>
  </si>
  <si>
    <t>&lt;- These values are offset from $A$1</t>
  </si>
  <si>
    <t>&lt;- These values are offset within the LLM block</t>
  </si>
  <si>
    <t>Q_OK</t>
  </si>
  <si>
    <t>CHUNKS_OK</t>
  </si>
  <si>
    <t>LANG</t>
  </si>
  <si>
    <t>NB_DOCS</t>
  </si>
  <si>
    <t>NB_DOCS_AND_PAGES</t>
  </si>
  <si>
    <t>COST</t>
  </si>
  <si>
    <t>DURATION</t>
  </si>
  <si>
    <t>EVAL_AUTO</t>
  </si>
  <si>
    <t>EVAL_HUMAN</t>
  </si>
  <si>
    <t>NB_LLMS</t>
  </si>
  <si>
    <t>NB_QUESTIONS</t>
  </si>
  <si>
    <t>NB_FACTS</t>
  </si>
  <si>
    <t>chunks[i].text</t>
  </si>
  <si>
    <t>Chunk</t>
  </si>
  <si>
    <t>facts[i].text</t>
  </si>
  <si>
    <t>Answers</t>
  </si>
  <si>
    <t>answers[i].text</t>
  </si>
  <si>
    <t>answers[i].llm_answer.cost</t>
  </si>
  <si>
    <t>answers[i].llm_answer.duration</t>
  </si>
  <si>
    <t>answers[i].llm_answer.timestamp</t>
  </si>
  <si>
    <t>answers[i].eval.auto</t>
  </si>
  <si>
    <t>answers[i].eval.human</t>
  </si>
  <si>
    <t>answers[i].eval.text</t>
  </si>
  <si>
    <t>LLM</t>
  </si>
  <si>
    <t>answers[i].llm_answer.name</t>
  </si>
  <si>
    <t>Hallus</t>
  </si>
  <si>
    <t>ANSWERS</t>
  </si>
  <si>
    <t xml:space="preserve"> Average duration</t>
  </si>
  <si>
    <t xml:space="preserve"> Average cost</t>
  </si>
  <si>
    <t>AUTO EVALUATION</t>
  </si>
  <si>
    <t>Average score</t>
  </si>
  <si>
    <t>CHUNK_COL</t>
  </si>
  <si>
    <t>FACT_COL</t>
  </si>
  <si>
    <t>LLM_COL</t>
  </si>
  <si>
    <t>BLOCK_SIZE</t>
  </si>
  <si>
    <t>NB_ROWS</t>
  </si>
  <si>
    <t>answers[i].eval.meta["hallus"]</t>
  </si>
  <si>
    <t>Prec</t>
  </si>
  <si>
    <t>Rec</t>
  </si>
  <si>
    <t>answers[i].eval.meta["precision"]</t>
  </si>
  <si>
    <t>answers[i].eval.meta["recall"]</t>
  </si>
  <si>
    <t>HALLUS</t>
  </si>
  <si>
    <t>Nb answers w/o hallus</t>
  </si>
  <si>
    <t>N°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</si>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</sst>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164" formatCode="&quot;Nb questions: &quot;0"/>
    <numFmt numFmtId="165" formatCode="0.0&quot; s&quot;"/>
    <numFmt numFmtId="166" formatCode="0.000&quot; $&quot;"/>
    <numFmt numFmtId="167" formatCode="\$#,##0.000"/>
    <numFmt numFmtId="168" formatCode="0.00&quot;s&quot;"/>
    <numFmt numFmtId="169" formatCode="dd/mm/yyyy\ hh:mm:ss"/>
    <numFmt numFmtId="170" formatCode="&quot;Nb facts: &quot;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9" fontId="2" fillId="0" borderId="0" xfId="1"/>
    <xf numFmtId="165" fontId="2" fillId="0" borderId="0" xfId="1" applyNumberFormat="1"/>
    <xf numFmtId="166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8" fontId="0" fillId="0" borderId="0" xfId="0" applyNumberFormat="1"/>
    <xf numFmtId="169" fontId="0" fillId="0" borderId="0" xfId="0" applyNumberForma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9" fontId="1" fillId="0" borderId="0" xfId="0" applyNumberFormat="1" applyFont="1" applyAlignment="1">
      <alignment horizontal="centerContinuous"/>
    </xf>
    <xf numFmtId="169" fontId="1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167" fontId="0" fillId="0" borderId="0" xfId="2" applyNumberFormat="1" applyFont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</cellXfs>
  <cellStyles count="3">
    <cellStyle name="Currency" xfId="2" builtinId="4"/>
    <cellStyle name="Normal" xfId="0" builtinId="0"/>
    <cellStyle name="Percent" xfId="1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mruColors>
      <color rgb="FFF7C800"/>
      <color rgb="FFF9F5EA"/>
      <color rgb="FF4285F4"/>
      <color rgb="FFFF7000"/>
      <color rgb="FFEE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Stats!$B$2</c:f>
              <c:strCache>
                <c:ptCount val="1"/>
                <c:pt idx="0">
                  <c:v>answers[i].llm_answer.name</c:v>
                </c:pt>
              </c:strCache>
            </c:strRef>
          </c:tx>
          <c:spPr>
            <a:solidFill>
              <a:schemeClr val="tx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(Stats!$B$5,Stats!$B$7,Stats!$B$9,Stats!$B$11:$B$13)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4-4EB5-A38B-902E71E714AD}"/>
            </c:ext>
          </c:extLst>
        </c:ser>
        <c:ser>
          <c:idx val="1"/>
          <c:order val="1"/>
          <c:tx>
            <c:strRef>
              <c:f>Stats!$C$2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(Stats!$C$5,Stats!$C$7,Stats!$C$9,Stats!$C$11:$C$13)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4-4EB5-A38B-902E71E714AD}"/>
            </c:ext>
          </c:extLst>
        </c:ser>
        <c:ser>
          <c:idx val="2"/>
          <c:order val="2"/>
          <c:tx>
            <c:strRef>
              <c:f>Stats!$D$2</c:f>
              <c:strCache>
                <c:ptCount val="1"/>
              </c:strCache>
            </c:strRef>
          </c:tx>
          <c:spPr>
            <a:solidFill>
              <a:srgbClr val="4285F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(Stats!$D$5,Stats!$D$7,Stats!$D$9,Stats!$D$11:$D$13)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E4-4EB5-A38B-902E71E714AD}"/>
            </c:ext>
          </c:extLst>
        </c:ser>
        <c:ser>
          <c:idx val="3"/>
          <c:order val="3"/>
          <c:tx>
            <c:strRef>
              <c:f>Stats!$E$2</c:f>
              <c:strCache>
                <c:ptCount val="1"/>
              </c:strCache>
            </c:strRef>
          </c:tx>
          <c:spPr>
            <a:solidFill>
              <a:srgbClr val="F9F5E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(Stats!$E$5,Stats!$E$7,Stats!$E$9,Stats!$E$11:$E$13)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E4-4EB5-A38B-902E71E714AD}"/>
            </c:ext>
          </c:extLst>
        </c:ser>
        <c:ser>
          <c:idx val="4"/>
          <c:order val="4"/>
          <c:tx>
            <c:strRef>
              <c:f>Stats!$F$2</c:f>
              <c:strCache>
                <c:ptCount val="1"/>
              </c:strCache>
            </c:strRef>
          </c:tx>
          <c:spPr>
            <a:solidFill>
              <a:srgbClr val="F7C800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(Stats!$A$5,Stats!$A$7,Stats!$A$9,Stats!$A$11:$A$13)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f>(Stats!$F$5,Stats!$F$7,Stats!$F$9,Stats!$F$11:$F$13)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E4-4EB5-A38B-902E71E71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087392"/>
        <c:axId val="1708365856"/>
      </c:barChart>
      <c:catAx>
        <c:axId val="14430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8365856"/>
        <c:crosses val="autoZero"/>
        <c:auto val="1"/>
        <c:lblAlgn val="ctr"/>
        <c:lblOffset val="100"/>
        <c:noMultiLvlLbl val="0"/>
      </c:catAx>
      <c:valAx>
        <c:axId val="170836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08739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et coût par réponse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F40-44CA-B744-8DF8C39B5AFF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F40-44CA-B744-8DF8C39B5AFF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F40-44CA-B744-8DF8C39B5AFF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F40-44CA-B744-8DF8C39B5AFF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F40-44CA-B744-8DF8C39B5AFF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Stats!$B$3:$F$3</c:f>
              <c:numCache>
                <c:formatCode>0.0" s"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40-44CA-B744-8DF8C39B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Stats!$B$4:$F$4</c:f>
              <c:numCache>
                <c:formatCode>0.000" $"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F40-44CA-B744-8DF8C39B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Stats!$A$17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Stats!$B$18:$F$18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2-43B6-96E4-AF9958D28C43}"/>
            </c:ext>
          </c:extLst>
        </c:ser>
        <c:ser>
          <c:idx val="1"/>
          <c:order val="1"/>
          <c:tx>
            <c:strRef>
              <c:f>Stats!$A$19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Stats!$B$20:$F$20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2-43B6-96E4-AF9958D28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Stats!$A$21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Stats!$B$21:$F$21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2-43B6-96E4-AF9958D28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114306</xdr:colOff>
      <xdr:row>29</xdr:row>
      <xdr:rowOff>114306</xdr:rowOff>
    </xdr:from>
    <xdr:to>
      <xdr:col>16</xdr:col>
      <xdr:colOff>38100</xdr:colOff>
      <xdr:row>44</xdr:row>
      <xdr:rowOff>114306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0CE1A-66DB-4CA9-9398-70D4B47C6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114306</xdr:colOff>
      <xdr:row>45</xdr:row>
      <xdr:rowOff>22866</xdr:rowOff>
    </xdr:from>
    <xdr:to>
      <xdr:col>8</xdr:col>
      <xdr:colOff>182886</xdr:colOff>
      <xdr:row>60</xdr:row>
      <xdr:rowOff>22866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F237CA-7671-4EFF-92D6-A22E34A09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586740</xdr:colOff>
      <xdr:row>14</xdr:row>
      <xdr:rowOff>91440</xdr:rowOff>
    </xdr:from>
    <xdr:to>
      <xdr:col>14</xdr:col>
      <xdr:colOff>281940</xdr:colOff>
      <xdr:row>29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29C354-6802-4DB0-85BA-15461E778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2D55-8039-4E98-9F15-8ABF93DB252A}">
  <sheetPr>
    <outlinePr summaryBelow="0" summaryRight="0"/>
  </sheetPr>
  <dimension ref="A1:S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/>
    <col min="11" max="11" width="13.33203125" style="14" customWidth="1" outlineLevel="1"/>
    <col min="12" max="12" width="8.88671875" style="10" customWidth="1" outlineLevel="1"/>
    <col min="13" max="13" width="11.5546875" style="11" customWidth="1" outlineLevel="1"/>
    <col min="14" max="14" width="4.77734375" customWidth="1"/>
    <col min="15" max="15" width="4.77734375" customWidth="1" outlineLevel="1"/>
    <col min="16" max="16" width="8.88671875" customWidth="1" outlineLevel="1"/>
    <col min="17" max="19" width="4.77734375" customWidth="1" outlineLevel="1"/>
  </cols>
  <sheetData>
    <row r="1" spans="1:19" s="1" customFormat="1" x14ac:dyDescent="0.3">
      <c r="A1" s="8"/>
      <c r="B1" s="8" t="s">
        <v>2</v>
      </c>
      <c r="C1" s="6" t="s">
        <v>53</v>
      </c>
      <c r="D1" s="9" t="s">
        <v>4</v>
      </c>
      <c r="E1" s="8"/>
      <c r="F1" s="12"/>
      <c r="G1" s="15"/>
      <c r="H1" s="17"/>
      <c r="I1" s="6" t="s">
        <v>55</v>
      </c>
      <c r="K1" s="13"/>
      <c r="L1" s="16"/>
      <c r="M1" s="18"/>
      <c r="N1" s="19" t="s">
        <v>13</v>
      </c>
    </row>
    <row r="2" spans="1:19" s="1" customFormat="1" x14ac:dyDescent="0.3">
      <c r="A2" s="1" t="s">
        <v>83</v>
      </c>
      <c r="B2" s="1" t="s">
        <v>3</v>
      </c>
      <c r="C2" s="6" t="s">
        <v>3</v>
      </c>
      <c r="D2" s="6" t="s">
        <v>3</v>
      </c>
      <c r="E2" s="1" t="s">
        <v>5</v>
      </c>
      <c r="F2" s="13" t="s">
        <v>6</v>
      </c>
      <c r="G2" s="16" t="s">
        <v>7</v>
      </c>
      <c r="H2" s="18" t="s">
        <v>8</v>
      </c>
      <c r="I2" s="6" t="s">
        <v>3</v>
      </c>
      <c r="J2" s="1" t="s">
        <v>63</v>
      </c>
      <c r="K2" s="13" t="s">
        <v>6</v>
      </c>
      <c r="L2" s="16" t="s">
        <v>7</v>
      </c>
      <c r="M2" s="18" t="s">
        <v>8</v>
      </c>
      <c r="N2" s="1" t="s">
        <v>14</v>
      </c>
      <c r="O2" s="1" t="s">
        <v>15</v>
      </c>
      <c r="P2" s="1" t="s">
        <v>3</v>
      </c>
      <c r="Q2" s="1" t="s">
        <v>65</v>
      </c>
      <c r="R2" s="1" t="s">
        <v>77</v>
      </c>
      <c r="S2" s="1" t="s">
        <v>78</v>
      </c>
    </row>
    <row r="3" spans="1:19" x14ac:dyDescent="0.3">
      <c r="A3" t="s">
        <v>84</v>
      </c>
      <c r="B3" t="s">
        <v>9</v>
      </c>
      <c r="C3" s="7" t="s">
        <v>52</v>
      </c>
      <c r="D3" s="7" t="s">
        <v>54</v>
      </c>
      <c r="E3" t="s">
        <v>10</v>
      </c>
      <c r="F3" s="14" t="s">
        <v>11</v>
      </c>
      <c r="G3" s="10" t="s">
        <v>12</v>
      </c>
      <c r="H3" s="11" t="s">
        <v>16</v>
      </c>
      <c r="I3" s="7" t="s">
        <v>56</v>
      </c>
      <c r="J3" s="14" t="s">
        <v>64</v>
      </c>
      <c r="K3" s="14" t="s">
        <v>57</v>
      </c>
      <c r="L3" s="10" t="s">
        <v>58</v>
      </c>
      <c r="M3" s="11" t="s">
        <v>59</v>
      </c>
      <c r="N3" t="s">
        <v>60</v>
      </c>
      <c r="O3" t="s">
        <v>61</v>
      </c>
      <c r="P3" t="s">
        <v>62</v>
      </c>
      <c r="Q3" t="s">
        <v>76</v>
      </c>
      <c r="R3" t="s">
        <v>79</v>
      </c>
      <c r="S3" t="s">
        <v>80</v>
      </c>
    </row>
    <row r="6" spans="1:19" x14ac:dyDescent="0.3">
      <c r="E6" s="11"/>
      <c r="K6" s="27"/>
    </row>
  </sheetData>
  <autoFilter ref="B2:Q2" xr:uid="{B5BC2D55-8039-4E98-9F15-8ABF93DB252A}"/>
  <conditionalFormatting sqref="A3:XFD1000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B6C3-6112-4EAD-BECE-A59E5E32205D}">
  <dimension ref="A1:H27"/>
  <sheetViews>
    <sheetView zoomScaleNormal="100" workbookViewId="0">
      <pane xSplit="1" ySplit="2" topLeftCell="B13" activePane="bottomRight" state="frozen"/>
      <selection activeCell="B5" sqref="B5"/>
      <selection pane="topRight" activeCell="B5" sqref="B5"/>
      <selection pane="bottomLeft" activeCell="B5" sqref="B5"/>
      <selection pane="bottomRight" activeCell="A24" sqref="A24"/>
    </sheetView>
  </sheetViews>
  <sheetFormatPr defaultRowHeight="14.4" x14ac:dyDescent="0.3"/>
  <cols>
    <col min="1" max="1" width="25.5546875" style="25" customWidth="1"/>
    <col min="3" max="3" width="12.33203125" bestFit="1" customWidth="1"/>
  </cols>
  <sheetData>
    <row r="1" spans="1:8" x14ac:dyDescent="0.3">
      <c r="A1" s="20">
        <f ca="1">NB_QUESTIONS</f>
        <v>1</v>
      </c>
      <c r="B1" s="8" t="s">
        <v>66</v>
      </c>
      <c r="C1" s="8"/>
      <c r="D1" s="21"/>
      <c r="E1" s="21"/>
      <c r="F1" s="21"/>
    </row>
    <row r="2" spans="1:8" x14ac:dyDescent="0.3">
      <c r="A2" s="22">
        <f ca="1">NB_FACTS</f>
        <v>1</v>
      </c>
      <c r="B2" s="28" t="str">
        <f ca="1">IF(COLUMN(A1)&gt;NB_LLMS, "", OFFSET(Expe!$B$1, HEADER_SIZE+COLUMN(A1)-1, LLM_COL))</f>
        <v>answers[i].llm_answer.name</v>
      </c>
      <c r="C2" s="28" t="str">
        <f ca="1">IF(COLUMN(B1)&gt;NB_LLMS, "", OFFSET(Expe!$B$1, HEADER_SIZE+COLUMN(B1)-1, LLM_COL))</f>
        <v/>
      </c>
      <c r="D2" s="28" t="str">
        <f ca="1">IF(COLUMN(C1)&gt;NB_LLMS, "", OFFSET(Expe!$B$1, HEADER_SIZE+COLUMN(C1)-1, LLM_COL))</f>
        <v/>
      </c>
      <c r="E2" s="28" t="str">
        <f ca="1">IF(COLUMN(D1)&gt;NB_LLMS, "", OFFSET(Expe!$B$1, HEADER_SIZE+COLUMN(D1)-1, LLM_COL))</f>
        <v/>
      </c>
      <c r="F2" s="28" t="str">
        <f ca="1">IF(COLUMN(E1)&gt;NB_LLMS, "", OFFSET(Expe!$B$1, HEADER_SIZE+COLUMN(E1)-1, LLM_COL))</f>
        <v/>
      </c>
    </row>
    <row r="3" spans="1:8" x14ac:dyDescent="0.3">
      <c r="A3" s="23" t="s">
        <v>67</v>
      </c>
      <c r="B3" s="3" t="e" cm="1">
        <f t="array" aca="1" ref="B3" ca="1">AVERAGEIF(OFFSET(Expe!$B$1, HEADER_SIZE, LLM_COL, NB_ROWS), B$2, OFFSET(Expe!$B$1, HEADER_SIZE, DURATION, NB_ROWS))</f>
        <v>#DIV/0!</v>
      </c>
      <c r="C3" s="3" t="e" cm="1">
        <f t="array" aca="1" ref="C3" ca="1">AVERAGEIF(OFFSET(Expe!$B$1, HEADER_SIZE, LLM_COL, NB_ROWS), C$2, OFFSET(Expe!$B$1, HEADER_SIZE, DURATION, NB_ROWS))</f>
        <v>#DIV/0!</v>
      </c>
      <c r="D3" s="3" t="e" cm="1">
        <f t="array" aca="1" ref="D3" ca="1">AVERAGEIF(OFFSET(Expe!$B$1, HEADER_SIZE, LLM_COL, NB_ROWS), D$2, OFFSET(Expe!$B$1, HEADER_SIZE, DURATION, NB_ROWS))</f>
        <v>#DIV/0!</v>
      </c>
      <c r="E3" s="3" t="e" cm="1">
        <f t="array" aca="1" ref="E3" ca="1">AVERAGEIF(OFFSET(Expe!$B$1, HEADER_SIZE, LLM_COL, NB_ROWS), E$2, OFFSET(Expe!$B$1, HEADER_SIZE, DURATION, NB_ROWS))</f>
        <v>#DIV/0!</v>
      </c>
      <c r="F3" s="3" t="e" cm="1">
        <f t="array" aca="1" ref="F3" ca="1">AVERAGEIF(OFFSET(Expe!$B$1, HEADER_SIZE, LLM_COL, NB_ROWS), F$2, OFFSET(Expe!$B$1, HEADER_SIZE, DURATION, NB_ROWS))</f>
        <v>#DIV/0!</v>
      </c>
      <c r="H3" s="24" t="s">
        <v>17</v>
      </c>
    </row>
    <row r="4" spans="1:8" x14ac:dyDescent="0.3">
      <c r="A4" s="23" t="s">
        <v>68</v>
      </c>
      <c r="B4" s="4" t="e" cm="1">
        <f t="array" aca="1" ref="B4" ca="1">AVERAGEIF(OFFSET(Expe!$B$1, HEADER_SIZE, LLM_COL, NB_ROWS), B$2, OFFSET(Expe!$B$1, HEADER_SIZE, COST, NB_ROWS))</f>
        <v>#DIV/0!</v>
      </c>
      <c r="C4" s="4" t="e" cm="1">
        <f t="array" aca="1" ref="C4" ca="1">AVERAGEIF(OFFSET(Expe!$B$1, HEADER_SIZE, LLM_COL, NB_ROWS), C$2, OFFSET(Expe!$B$1, HEADER_SIZE, COST, NB_ROWS))</f>
        <v>#DIV/0!</v>
      </c>
      <c r="D4" s="4" t="e" cm="1">
        <f t="array" aca="1" ref="D4" ca="1">AVERAGEIF(OFFSET(Expe!$B$1, HEADER_SIZE, LLM_COL, NB_ROWS), D$2, OFFSET(Expe!$B$1, HEADER_SIZE, COST, NB_ROWS))</f>
        <v>#DIV/0!</v>
      </c>
      <c r="E4" s="4" t="e" cm="1">
        <f t="array" aca="1" ref="E4" ca="1">AVERAGEIF(OFFSET(Expe!$B$1, HEADER_SIZE, LLM_COL, NB_ROWS), E$2, OFFSET(Expe!$B$1, HEADER_SIZE, COST, NB_ROWS))</f>
        <v>#DIV/0!</v>
      </c>
      <c r="F4" s="4" t="e" cm="1">
        <f t="array" aca="1" ref="F4" ca="1">AVERAGEIF(OFFSET(Expe!$B$1, HEADER_SIZE, LLM_COL, NB_ROWS), F$2, OFFSET(Expe!$B$1, HEADER_SIZE, COST, NB_ROWS))</f>
        <v>#DIV/0!</v>
      </c>
      <c r="H4" s="24"/>
    </row>
    <row r="5" spans="1:8" x14ac:dyDescent="0.3">
      <c r="A5" s="23" t="s">
        <v>18</v>
      </c>
      <c r="B5" s="2" t="e">
        <f t="array" aca="1" ref="B5" ca="1">COUNTIF(OFFSET(LLM_COL, 0, JSON_OK), TRUE)/NB_QUESTIONS</f>
        <v>#NAME?</v>
      </c>
      <c r="C5" s="2" t="e">
        <f t="array" aca="1" ref="C5" ca="1">COUNTIF(OFFSET(LLM_COL, 0, JSON_OK), TRUE)/NB_QUESTIONS</f>
        <v>#NAME?</v>
      </c>
      <c r="D5" s="2" t="e">
        <f t="array" aca="1" ref="D5" ca="1">COUNTIF(OFFSET(LLM_COL, 0, JSON_OK), TRUE)/NB_QUESTIONS</f>
        <v>#NAME?</v>
      </c>
      <c r="E5" s="2" t="e">
        <f t="array" aca="1" ref="E5" ca="1">COUNTIF(OFFSET(LLM_COL, 0, JSON_OK), TRUE)/NB_QUESTIONS</f>
        <v>#NAME?</v>
      </c>
      <c r="F5" s="2" t="e">
        <f t="array" aca="1" ref="F5" ca="1">COUNTIF(OFFSET(LLM_COL, 0, JSON_OK), TRUE)/NB_QUESTIONS</f>
        <v>#NAME?</v>
      </c>
      <c r="H5" s="24" t="s">
        <v>19</v>
      </c>
    </row>
    <row r="6" spans="1:8" x14ac:dyDescent="0.3">
      <c r="A6" s="25" t="s">
        <v>20</v>
      </c>
      <c r="B6" s="5" t="e">
        <f ca="1">B5*NB_QUESTIONS</f>
        <v>#NAME?</v>
      </c>
      <c r="C6" s="5" t="e">
        <f ca="1">C5*NB_QUESTIONS</f>
        <v>#NAME?</v>
      </c>
      <c r="D6" s="5" t="e">
        <f ca="1">D5*NB_QUESTIONS</f>
        <v>#NAME?</v>
      </c>
      <c r="E6" s="5" t="e">
        <f ca="1">E5*NB_QUESTIONS</f>
        <v>#NAME?</v>
      </c>
      <c r="F6" s="5" t="e">
        <f ca="1">F5*NB_QUESTIONS</f>
        <v>#NAME?</v>
      </c>
      <c r="H6" s="24"/>
    </row>
    <row r="7" spans="1:8" x14ac:dyDescent="0.3">
      <c r="A7" s="23" t="s">
        <v>0</v>
      </c>
      <c r="B7" s="2" t="e">
        <f t="array" aca="1" ref="B7" ca="1">COUNTIF(OFFSET(LLM_COL, 0, Q_OK), TRUE)/B$6</f>
        <v>#REF!</v>
      </c>
      <c r="C7" s="2" t="e">
        <f t="array" aca="1" ref="C7" ca="1">COUNTIF(OFFSET(LLM_COL, 0, Q_OK), TRUE)/C$6</f>
        <v>#REF!</v>
      </c>
      <c r="D7" s="2" t="e">
        <f t="array" aca="1" ref="D7" ca="1">COUNTIF(OFFSET(LLM_COL, 0, Q_OK), TRUE)/D$6</f>
        <v>#REF!</v>
      </c>
      <c r="E7" s="2" t="e">
        <f t="array" aca="1" ref="E7" ca="1">COUNTIF(OFFSET(LLM_COL, 0, Q_OK), TRUE)/E$6</f>
        <v>#REF!</v>
      </c>
      <c r="F7" s="2" t="e">
        <f t="array" aca="1" ref="F7" ca="1">COUNTIF(OFFSET(LLM_COL, 0, Q_OK), TRUE)/F$6</f>
        <v>#REF!</v>
      </c>
      <c r="H7" s="24" t="s">
        <v>21</v>
      </c>
    </row>
    <row r="8" spans="1:8" x14ac:dyDescent="0.3">
      <c r="A8" s="25" t="s">
        <v>1</v>
      </c>
      <c r="B8" s="5" t="e">
        <f ca="1">B7*B6</f>
        <v>#REF!</v>
      </c>
      <c r="C8" s="5" t="e">
        <f ca="1">C7*C6</f>
        <v>#REF!</v>
      </c>
      <c r="D8" s="5" t="e">
        <f ca="1">D7*D6</f>
        <v>#REF!</v>
      </c>
      <c r="E8" s="5" t="e">
        <f ca="1">E7*E6</f>
        <v>#REF!</v>
      </c>
      <c r="F8" s="5" t="e">
        <f ca="1">F7*F6</f>
        <v>#REF!</v>
      </c>
      <c r="H8" s="24"/>
    </row>
    <row r="9" spans="1:8" x14ac:dyDescent="0.3">
      <c r="A9" s="23" t="s">
        <v>22</v>
      </c>
      <c r="B9" s="2" t="e">
        <f t="array" aca="1" ref="B9" ca="1">COUNTIFS(OFFSET(LLM_COL, 0, Q_OK),TRUE,OFFSET(LLM_COL, 0, CHUNKS_OK),TRUE)/B$8</f>
        <v>#REF!</v>
      </c>
      <c r="C9" s="2" t="e">
        <f t="array" aca="1" ref="C9" ca="1">COUNTIFS(OFFSET(LLM_COL, 0, Q_OK),TRUE,OFFSET(LLM_COL, 0, CHUNKS_OK),TRUE)/C$8</f>
        <v>#REF!</v>
      </c>
      <c r="D9" s="2" t="e">
        <f t="array" aca="1" ref="D9" ca="1">COUNTIFS(OFFSET(LLM_COL, 0, Q_OK),TRUE,OFFSET(LLM_COL, 0, CHUNKS_OK),TRUE)/D$8</f>
        <v>#REF!</v>
      </c>
      <c r="E9" s="2" t="e">
        <f t="array" aca="1" ref="E9" ca="1">COUNTIFS(OFFSET(LLM_COL, 0, Q_OK),TRUE,OFFSET(LLM_COL, 0, CHUNKS_OK),TRUE)/E$8</f>
        <v>#REF!</v>
      </c>
      <c r="F9" s="2" t="e">
        <f t="array" aca="1" ref="F9" ca="1">COUNTIFS(OFFSET(LLM_COL, 0, Q_OK),TRUE,OFFSET(LLM_COL, 0, CHUNKS_OK),TRUE)/F$8</f>
        <v>#REF!</v>
      </c>
      <c r="H9" s="24" t="s">
        <v>23</v>
      </c>
    </row>
    <row r="10" spans="1:8" x14ac:dyDescent="0.3">
      <c r="A10" s="25" t="s">
        <v>24</v>
      </c>
      <c r="B10" s="5" t="e">
        <f ca="1">B9*B8</f>
        <v>#REF!</v>
      </c>
      <c r="C10" s="5" t="e">
        <f ca="1">C9*C8</f>
        <v>#REF!</v>
      </c>
      <c r="D10" s="5" t="e">
        <f ca="1">D9*D8</f>
        <v>#REF!</v>
      </c>
      <c r="E10" s="5" t="e">
        <f ca="1">E9*E8</f>
        <v>#REF!</v>
      </c>
      <c r="F10" s="5" t="e">
        <f ca="1">F9*F8</f>
        <v>#REF!</v>
      </c>
      <c r="H10" s="24" t="s">
        <v>25</v>
      </c>
    </row>
    <row r="11" spans="1:8" x14ac:dyDescent="0.3">
      <c r="A11" s="23" t="s">
        <v>26</v>
      </c>
      <c r="B11" s="2" t="e">
        <f t="array" aca="1" ref="B11" ca="1">COUNTIFS(OFFSET(LLM_COL,0,Q_OK), TRUE, OFFSET(LLM_COL,0,CHUNKS_OK), TRUE, OFFSET(LLM_COL,0,NB_DOCS), "&gt;0")/B$10</f>
        <v>#REF!</v>
      </c>
      <c r="C11" s="2" t="e">
        <f t="array" aca="1" ref="C11" ca="1">COUNTIFS(OFFSET(LLM_COL,0,Q_OK), TRUE, OFFSET(LLM_COL,0,CHUNKS_OK), TRUE, OFFSET(LLM_COL,0,NB_DOCS), "&gt;0")/C$10</f>
        <v>#REF!</v>
      </c>
      <c r="D11" s="2" t="e">
        <f t="array" aca="1" ref="D11" ca="1">COUNTIFS(OFFSET(LLM_COL,0,Q_OK), TRUE, OFFSET(LLM_COL,0,CHUNKS_OK), TRUE, OFFSET(LLM_COL,0,NB_DOCS), "&gt;0")/D$10</f>
        <v>#REF!</v>
      </c>
      <c r="E11" s="2" t="e">
        <f t="array" aca="1" ref="E11" ca="1">COUNTIFS(OFFSET(LLM_COL,0,Q_OK), TRUE, OFFSET(LLM_COL,0,CHUNKS_OK), TRUE, OFFSET(LLM_COL,0,NB_DOCS), "&gt;0")/E$10</f>
        <v>#REF!</v>
      </c>
      <c r="F11" s="2" t="e">
        <f t="array" aca="1" ref="F11" ca="1">COUNTIFS(OFFSET(LLM_COL,0,Q_OK), TRUE, OFFSET(LLM_COL,0,CHUNKS_OK), TRUE, OFFSET(LLM_COL,0,NB_DOCS), "&gt;0")/F$10</f>
        <v>#REF!</v>
      </c>
      <c r="H11" s="24" t="s">
        <v>27</v>
      </c>
    </row>
    <row r="12" spans="1:8" x14ac:dyDescent="0.3">
      <c r="A12" s="23" t="s">
        <v>28</v>
      </c>
      <c r="B12" s="2" t="e">
        <f t="array" aca="1" ref="B12" ca="1">COUNTIFS(OFFSET(LLM_COL,0,Q_OK), TRUE, OFFSET(LLM_COL,0,CHUNKS_OK), TRUE, OFFSET(LLM_COL,0,NB_DOCS_AND_PAGES), "&gt;0")/B$10</f>
        <v>#REF!</v>
      </c>
      <c r="C12" s="2" t="e">
        <f t="array" aca="1" ref="C12" ca="1">COUNTIFS(OFFSET(LLM_COL,0,Q_OK), TRUE, OFFSET(LLM_COL,0,CHUNKS_OK), TRUE, OFFSET(LLM_COL,0,NB_DOCS_AND_PAGES), "&gt;0")/C$10</f>
        <v>#REF!</v>
      </c>
      <c r="D12" s="2" t="e">
        <f t="array" aca="1" ref="D12" ca="1">COUNTIFS(OFFSET(LLM_COL,0,Q_OK), TRUE, OFFSET(LLM_COL,0,CHUNKS_OK), TRUE, OFFSET(LLM_COL,0,NB_DOCS_AND_PAGES), "&gt;0")/D$10</f>
        <v>#REF!</v>
      </c>
      <c r="E12" s="2" t="e">
        <f t="array" aca="1" ref="E12" ca="1">COUNTIFS(OFFSET(LLM_COL,0,Q_OK), TRUE, OFFSET(LLM_COL,0,CHUNKS_OK), TRUE, OFFSET(LLM_COL,0,NB_DOCS_AND_PAGES), "&gt;0")/E$10</f>
        <v>#REF!</v>
      </c>
      <c r="F12" s="2" t="e">
        <f t="array" aca="1" ref="F12" ca="1">COUNTIFS(OFFSET(LLM_COL,0,Q_OK), TRUE, OFFSET(LLM_COL,0,CHUNKS_OK), TRUE, OFFSET(LLM_COL,0,NB_DOCS_AND_PAGES), "&gt;0")/F$10</f>
        <v>#REF!</v>
      </c>
      <c r="H12" s="24" t="s">
        <v>29</v>
      </c>
    </row>
    <row r="13" spans="1:8" x14ac:dyDescent="0.3">
      <c r="A13" s="23" t="s">
        <v>30</v>
      </c>
      <c r="B13" s="2" t="e">
        <f t="array" aca="1" ref="B13" ca="1">COUNTIFS(OFFSET(LLM_COL,0,Q_OK), TRUE, OFFSET(LLM_COL,0,CHUNKS_OK), TRUE, OFFSET(LLM_COL,0,LANG), "fr")/B$10</f>
        <v>#REF!</v>
      </c>
      <c r="C13" s="2" t="e">
        <f t="array" aca="1" ref="C13" ca="1">COUNTIFS(OFFSET(LLM_COL,0,Q_OK), TRUE, OFFSET(LLM_COL,0,CHUNKS_OK), TRUE, OFFSET(LLM_COL,0,LANG), "fr")/C$10</f>
        <v>#REF!</v>
      </c>
      <c r="D13" s="2" t="e">
        <f t="array" aca="1" ref="D13" ca="1">COUNTIFS(OFFSET(LLM_COL,0,Q_OK), TRUE, OFFSET(LLM_COL,0,CHUNKS_OK), TRUE, OFFSET(LLM_COL,0,LANG), "fr")/D$10</f>
        <v>#REF!</v>
      </c>
      <c r="E13" s="2" t="e">
        <f t="array" aca="1" ref="E13" ca="1">COUNTIFS(OFFSET(LLM_COL,0,Q_OK), TRUE, OFFSET(LLM_COL,0,CHUNKS_OK), TRUE, OFFSET(LLM_COL,0,LANG), "fr")/E$10</f>
        <v>#REF!</v>
      </c>
      <c r="F13" s="2" t="e">
        <f t="array" aca="1" ref="F13" ca="1">COUNTIFS(OFFSET(LLM_COL,0,Q_OK), TRUE, OFFSET(LLM_COL,0,CHUNKS_OK), TRUE, OFFSET(LLM_COL,0,LANG), "fr")/F$10</f>
        <v>#REF!</v>
      </c>
      <c r="H13" s="24" t="s">
        <v>31</v>
      </c>
    </row>
    <row r="14" spans="1:8" x14ac:dyDescent="0.3">
      <c r="A14" s="23" t="s">
        <v>32</v>
      </c>
      <c r="B14" s="2" t="e">
        <f t="array" aca="1" ref="B14" ca="1">COUNTIFS(OFFSET(LLM_COL,0,Q_OK), TRUE, OFFSET(LLM_COL,0,CHUNKS_OK), TRUE, OFFSET(LLM_COL,0,LANG), "en")/B$10</f>
        <v>#REF!</v>
      </c>
      <c r="C14" s="2" t="e">
        <f t="array" aca="1" ref="C14" ca="1">COUNTIFS(OFFSET(LLM_COL,0,Q_OK), TRUE, OFFSET(LLM_COL,0,CHUNKS_OK), TRUE, OFFSET(LLM_COL,0,LANG), "en")/C$10</f>
        <v>#REF!</v>
      </c>
      <c r="D14" s="2" t="e">
        <f t="array" aca="1" ref="D14" ca="1">COUNTIFS(OFFSET(LLM_COL,0,Q_OK), TRUE, OFFSET(LLM_COL,0,CHUNKS_OK), TRUE, OFFSET(LLM_COL,0,LANG), "en")/D$10</f>
        <v>#REF!</v>
      </c>
      <c r="E14" s="2" t="e">
        <f t="array" aca="1" ref="E14" ca="1">COUNTIFS(OFFSET(LLM_COL,0,Q_OK), TRUE, OFFSET(LLM_COL,0,CHUNKS_OK), TRUE, OFFSET(LLM_COL,0,LANG), "en")/E$10</f>
        <v>#REF!</v>
      </c>
      <c r="F14" s="2" t="e">
        <f t="array" aca="1" ref="F14" ca="1">COUNTIFS(OFFSET(LLM_COL,0,Q_OK), TRUE, OFFSET(LLM_COL,0,CHUNKS_OK), TRUE, OFFSET(LLM_COL,0,LANG), "en")/F$10</f>
        <v>#REF!</v>
      </c>
      <c r="H14" s="24" t="s">
        <v>33</v>
      </c>
    </row>
    <row r="15" spans="1:8" x14ac:dyDescent="0.3">
      <c r="A15" s="23"/>
      <c r="B15" s="5"/>
      <c r="C15" s="4"/>
      <c r="D15" s="4"/>
      <c r="E15" s="4"/>
      <c r="F15" s="4"/>
      <c r="H15" s="24"/>
    </row>
    <row r="16" spans="1:8" x14ac:dyDescent="0.3">
      <c r="A16" s="23" t="s">
        <v>69</v>
      </c>
      <c r="B16" s="5"/>
      <c r="C16" s="4"/>
      <c r="D16" s="4"/>
      <c r="E16" s="4"/>
      <c r="F16" s="4"/>
    </row>
    <row r="17" spans="1:6" x14ac:dyDescent="0.3">
      <c r="A17" s="23" t="s">
        <v>65</v>
      </c>
      <c r="B17" s="30">
        <f ca="1">SUMIF(OFFSET(Expe!$B$1, HEADER_SIZE, LLM_COL, NB_ROWS), B$2, OFFSET(Expe!$B$1, HEADER_SIZE, HALLUS, NB_ROWS))</f>
        <v>0</v>
      </c>
      <c r="C17" s="30">
        <f ca="1">SUMIF(OFFSET(Expe!$B$1, HEADER_SIZE, LLM_COL, NB_ROWS), C$2, OFFSET(Expe!$B$1, HEADER_SIZE, HALLUS, NB_ROWS))</f>
        <v>0</v>
      </c>
      <c r="D17" s="30">
        <f ca="1">SUMIF(OFFSET(Expe!$B$1, HEADER_SIZE, LLM_COL, NB_ROWS), D$2, OFFSET(Expe!$B$1, HEADER_SIZE, HALLUS, NB_ROWS))</f>
        <v>0</v>
      </c>
      <c r="E17" s="30">
        <f ca="1">SUMIF(OFFSET(Expe!$B$1, HEADER_SIZE, LLM_COL, NB_ROWS), E$2, OFFSET(Expe!$B$1, HEADER_SIZE, HALLUS, NB_ROWS))</f>
        <v>0</v>
      </c>
      <c r="F17" s="30">
        <f ca="1">SUMIF(OFFSET(Expe!$B$1, HEADER_SIZE, LLM_COL, NB_ROWS), F$2, OFFSET(Expe!$B$1, HEADER_SIZE, HALLUS, NB_ROWS))</f>
        <v>0</v>
      </c>
    </row>
    <row r="18" spans="1:6" x14ac:dyDescent="0.3">
      <c r="A18" s="23"/>
      <c r="B18" s="29">
        <f ca="1">B17/NB_QUESTIONS</f>
        <v>0</v>
      </c>
      <c r="C18" s="29">
        <f ca="1">C17/NB_QUESTIONS</f>
        <v>0</v>
      </c>
      <c r="D18" s="29">
        <f ca="1">D17/NB_QUESTIONS</f>
        <v>0</v>
      </c>
      <c r="E18" s="29">
        <f ca="1">E17/NB_QUESTIONS</f>
        <v>0</v>
      </c>
      <c r="F18" s="29">
        <f ca="1">F17/NB_QUESTIONS</f>
        <v>0</v>
      </c>
    </row>
    <row r="19" spans="1:6" x14ac:dyDescent="0.3">
      <c r="A19" s="23" t="s">
        <v>82</v>
      </c>
      <c r="B19" s="30">
        <f ca="1">COUNTIFS(OFFSET(Expe!$B$1, HEADER_SIZE, LLM_COL, NB_ROWS), B$2, OFFSET(Expe!$B$1, HEADER_SIZE, HALLUS, NB_ROWS), 0)</f>
        <v>0</v>
      </c>
      <c r="C19" s="30">
        <f ca="1">COUNTIFS(OFFSET(Expe!$B$1, HEADER_SIZE, LLM_COL, NB_ROWS), C$2, OFFSET(Expe!$B$1, HEADER_SIZE, HALLUS, NB_ROWS), 0)</f>
        <v>0</v>
      </c>
      <c r="D19" s="30">
        <f ca="1">COUNTIFS(OFFSET(Expe!$B$1, HEADER_SIZE, LLM_COL, NB_ROWS), D$2, OFFSET(Expe!$B$1, HEADER_SIZE, HALLUS, NB_ROWS), 0)</f>
        <v>0</v>
      </c>
      <c r="E19" s="30">
        <f ca="1">COUNTIFS(OFFSET(Expe!$B$1, HEADER_SIZE, LLM_COL, NB_ROWS), E$2, OFFSET(Expe!$B$1, HEADER_SIZE, HALLUS, NB_ROWS), 0)</f>
        <v>0</v>
      </c>
      <c r="F19" s="30">
        <f ca="1">COUNTIFS(OFFSET(Expe!$B$1, HEADER_SIZE, LLM_COL, NB_ROWS), F$2, OFFSET(Expe!$B$1, HEADER_SIZE, HALLUS, NB_ROWS), 0)</f>
        <v>0</v>
      </c>
    </row>
    <row r="20" spans="1:6" x14ac:dyDescent="0.3">
      <c r="A20" s="23"/>
      <c r="B20" s="29">
        <f ca="1">B19/NB_QUESTIONS</f>
        <v>0</v>
      </c>
      <c r="C20" s="29">
        <f ca="1">C19/NB_QUESTIONS</f>
        <v>0</v>
      </c>
      <c r="D20" s="29">
        <f ca="1">D19/NB_QUESTIONS</f>
        <v>0</v>
      </c>
      <c r="E20" s="29">
        <f ca="1">E19/NB_QUESTIONS</f>
        <v>0</v>
      </c>
      <c r="F20" s="29">
        <f ca="1">F19/NB_QUESTIONS</f>
        <v>0</v>
      </c>
    </row>
    <row r="21" spans="1:6" x14ac:dyDescent="0.3">
      <c r="A21" s="23" t="s">
        <v>70</v>
      </c>
      <c r="B21" s="2" t="e" cm="1">
        <f t="array" aca="1" ref="B21" ca="1">AVERAGEIF(OFFSET(Expe!$B$1, HEADER_SIZE, LLM_COL, NB_ROWS), B$2, OFFSET(Expe!$B$1, HEADER_SIZE, EVAL_AUTO, NB_ROWS))</f>
        <v>#DIV/0!</v>
      </c>
      <c r="C21" s="2" t="e" cm="1">
        <f t="array" aca="1" ref="C21" ca="1">AVERAGEIF(OFFSET(Expe!$B$1, HEADER_SIZE, LLM_COL, NB_ROWS), C$2, OFFSET(Expe!$B$1, HEADER_SIZE, EVAL_AUTO, NB_ROWS))</f>
        <v>#DIV/0!</v>
      </c>
      <c r="D21" s="2" t="e" cm="1">
        <f t="array" aca="1" ref="D21" ca="1">AVERAGEIF(OFFSET(Expe!$B$1, HEADER_SIZE, LLM_COL, NB_ROWS), D$2, OFFSET(Expe!$B$1, HEADER_SIZE, EVAL_AUTO, NB_ROWS))</f>
        <v>#DIV/0!</v>
      </c>
      <c r="E21" s="2" t="e" cm="1">
        <f t="array" aca="1" ref="E21" ca="1">AVERAGEIF(OFFSET(Expe!$B$1, HEADER_SIZE, LLM_COL, NB_ROWS), E$2, OFFSET(Expe!$B$1, HEADER_SIZE, EVAL_AUTO, NB_ROWS))</f>
        <v>#DIV/0!</v>
      </c>
      <c r="F21" s="2" t="e" cm="1">
        <f t="array" aca="1" ref="F21" ca="1">AVERAGEIF(OFFSET(Expe!$B$1, HEADER_SIZE, LLM_COL, NB_ROWS), F$2, OFFSET(Expe!$B$1, HEADER_SIZE, EVAL_AUTO, NB_ROWS))</f>
        <v>#DIV/0!</v>
      </c>
    </row>
    <row r="22" spans="1:6" x14ac:dyDescent="0.3">
      <c r="A22" s="23">
        <v>0</v>
      </c>
      <c r="B22" s="5" cm="1">
        <f t="array" aca="1" ref="B22" ca="1">COUNTIFS(OFFSET(Expe!$B$1, HEADER_SIZE, LLM_COL, NB_ROWS), B$2, OFFSET(Expe!$B$1, HEADER_SIZE, EVAL_AUTO, NB_ROWS), 0)</f>
        <v>0</v>
      </c>
      <c r="C22" s="5" cm="1">
        <f t="array" aca="1" ref="C22" ca="1">COUNTIFS(OFFSET(Expe!$B$1, HEADER_SIZE, LLM_COL, NB_ROWS), C$2, OFFSET(Expe!$B$1, HEADER_SIZE, EVAL_AUTO, NB_ROWS), 0)</f>
        <v>0</v>
      </c>
      <c r="D22" s="5" cm="1">
        <f t="array" aca="1" ref="D22" ca="1">COUNTIFS(OFFSET(Expe!$B$1, HEADER_SIZE, LLM_COL, NB_ROWS), D$2, OFFSET(Expe!$B$1, HEADER_SIZE, EVAL_AUTO, NB_ROWS), 0)</f>
        <v>0</v>
      </c>
      <c r="E22" s="5" cm="1">
        <f t="array" aca="1" ref="E22" ca="1">COUNTIFS(OFFSET(Expe!$B$1, HEADER_SIZE, LLM_COL, NB_ROWS), E$2, OFFSET(Expe!$B$1, HEADER_SIZE, EVAL_AUTO, NB_ROWS), 0)</f>
        <v>0</v>
      </c>
      <c r="F22" s="5" cm="1">
        <f t="array" aca="1" ref="F22" ca="1">COUNTIFS(OFFSET(Expe!$B$1, HEADER_SIZE, LLM_COL, NB_ROWS), F$2, OFFSET(Expe!$B$1, HEADER_SIZE, EVAL_AUTO, NB_ROWS), 0)</f>
        <v>0</v>
      </c>
    </row>
    <row r="23" spans="1:6" x14ac:dyDescent="0.3">
      <c r="A23" s="23"/>
      <c r="B23" s="29">
        <f ca="1">B22/NB_QUESTIONS</f>
        <v>0</v>
      </c>
      <c r="C23" s="29">
        <f ca="1">C22/NB_QUESTIONS</f>
        <v>0</v>
      </c>
      <c r="D23" s="29">
        <f ca="1">D22/NB_QUESTIONS</f>
        <v>0</v>
      </c>
      <c r="E23" s="29">
        <f ca="1">E22/NB_QUESTIONS</f>
        <v>0</v>
      </c>
      <c r="F23" s="29">
        <f ca="1">F22/NB_QUESTIONS</f>
        <v>0</v>
      </c>
    </row>
    <row r="24" spans="1:6" x14ac:dyDescent="0.3">
      <c r="A24" s="23" t="s">
        <v>34</v>
      </c>
      <c r="B24" s="5" cm="1">
        <f t="array" aca="1" ref="B24" ca="1">COUNTIFS(OFFSET(Expe!$B$1, HEADER_SIZE, LLM_COL, NB_ROWS), B$2, OFFSET(Expe!$B$1, HEADER_SIZE, EVAL_AUTO, NB_ROWS), "&gt;0",  OFFSET(Expe!$B$1, HEADER_SIZE, EVAL_AUTO, NB_ROWS), "&lt;1")</f>
        <v>0</v>
      </c>
      <c r="C24" s="5" cm="1">
        <f t="array" aca="1" ref="C24" ca="1">COUNTIFS(OFFSET(Expe!$B$1, HEADER_SIZE, LLM_COL, NB_ROWS), C$2, OFFSET(Expe!$B$1, HEADER_SIZE, EVAL_AUTO, NB_ROWS), "&gt;0",  OFFSET(Expe!$B$1, HEADER_SIZE, EVAL_AUTO, NB_ROWS), "&lt;1")</f>
        <v>0</v>
      </c>
      <c r="D24" s="5" cm="1">
        <f t="array" aca="1" ref="D24" ca="1">COUNTIFS(OFFSET(Expe!$B$1, HEADER_SIZE, LLM_COL, NB_ROWS), D$2, OFFSET(Expe!$B$1, HEADER_SIZE, EVAL_AUTO, NB_ROWS), "&gt;0",  OFFSET(Expe!$B$1, HEADER_SIZE, EVAL_AUTO, NB_ROWS), "&lt;1")</f>
        <v>0</v>
      </c>
      <c r="E24" s="5" cm="1">
        <f t="array" aca="1" ref="E24" ca="1">COUNTIFS(OFFSET(Expe!$B$1, HEADER_SIZE, LLM_COL, NB_ROWS), E$2, OFFSET(Expe!$B$1, HEADER_SIZE, EVAL_AUTO, NB_ROWS), "&gt;0",  OFFSET(Expe!$B$1, HEADER_SIZE, EVAL_AUTO, NB_ROWS), "&lt;1")</f>
        <v>0</v>
      </c>
      <c r="F24" s="5" cm="1">
        <f t="array" aca="1" ref="F24" ca="1">COUNTIFS(OFFSET(Expe!$B$1, HEADER_SIZE, LLM_COL, NB_ROWS), F$2, OFFSET(Expe!$B$1, HEADER_SIZE, EVAL_AUTO, NB_ROWS), "&gt;0",  OFFSET(Expe!$B$1, HEADER_SIZE, EVAL_AUTO, NB_ROWS), "&lt;1")</f>
        <v>0</v>
      </c>
    </row>
    <row r="25" spans="1:6" x14ac:dyDescent="0.3">
      <c r="A25" s="23"/>
      <c r="B25" s="29">
        <f ca="1">B24/NB_QUESTIONS</f>
        <v>0</v>
      </c>
      <c r="C25" s="29">
        <f ca="1">C24/NB_QUESTIONS</f>
        <v>0</v>
      </c>
      <c r="D25" s="29">
        <f ca="1">D24/NB_QUESTIONS</f>
        <v>0</v>
      </c>
      <c r="E25" s="29">
        <f ca="1">E24/NB_QUESTIONS</f>
        <v>0</v>
      </c>
      <c r="F25" s="29">
        <f ca="1">F24/NB_QUESTIONS</f>
        <v>0</v>
      </c>
    </row>
    <row r="26" spans="1:6" x14ac:dyDescent="0.3">
      <c r="A26" s="23">
        <v>1</v>
      </c>
      <c r="B26" s="5" cm="1">
        <f t="array" aca="1" ref="B26" ca="1">COUNTIFS(OFFSET(Expe!$B$1, HEADER_SIZE, LLM_COL, NB_ROWS), B$2, OFFSET(Expe!$B$1, HEADER_SIZE, EVAL_AUTO, NB_ROWS), 1)</f>
        <v>0</v>
      </c>
      <c r="C26" s="5" cm="1">
        <f t="array" aca="1" ref="C26" ca="1">COUNTIFS(OFFSET(Expe!$B$1, HEADER_SIZE, LLM_COL, NB_ROWS), C$2, OFFSET(Expe!$B$1, HEADER_SIZE, EVAL_AUTO, NB_ROWS), 1)</f>
        <v>0</v>
      </c>
      <c r="D26" s="5" cm="1">
        <f t="array" aca="1" ref="D26" ca="1">COUNTIFS(OFFSET(Expe!$B$1, HEADER_SIZE, LLM_COL, NB_ROWS), D$2, OFFSET(Expe!$B$1, HEADER_SIZE, EVAL_AUTO, NB_ROWS), 1)</f>
        <v>0</v>
      </c>
      <c r="E26" s="5" cm="1">
        <f t="array" aca="1" ref="E26" ca="1">COUNTIFS(OFFSET(Expe!$B$1, HEADER_SIZE, LLM_COL, NB_ROWS), E$2, OFFSET(Expe!$B$1, HEADER_SIZE, EVAL_AUTO, NB_ROWS), 1)</f>
        <v>0</v>
      </c>
      <c r="F26" s="5" cm="1">
        <f t="array" aca="1" ref="F26" ca="1">COUNTIFS(OFFSET(Expe!$B$1, HEADER_SIZE, LLM_COL, NB_ROWS), F$2, OFFSET(Expe!$B$1, HEADER_SIZE, EVAL_AUTO, NB_ROWS), 1)</f>
        <v>0</v>
      </c>
    </row>
    <row r="27" spans="1:6" x14ac:dyDescent="0.3">
      <c r="A27" s="23"/>
      <c r="B27" s="29">
        <f ca="1">B26/NB_QUESTIONS</f>
        <v>0</v>
      </c>
      <c r="C27" s="29">
        <f ca="1">C26/NB_QUESTIONS</f>
        <v>0</v>
      </c>
      <c r="D27" s="29">
        <f ca="1">D26/NB_QUESTIONS</f>
        <v>0</v>
      </c>
      <c r="E27" s="29">
        <f ca="1">E26/NB_QUESTIONS</f>
        <v>0</v>
      </c>
      <c r="F27" s="29">
        <f ca="1">F26/NB_QUESTIONS</f>
        <v>0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8F3F-2266-4A54-B7F0-3BD416EADF5D}">
  <dimension ref="A1:L21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35</v>
      </c>
      <c r="B1">
        <v>2</v>
      </c>
      <c r="D1" t="s">
        <v>36</v>
      </c>
      <c r="I1" s="26" t="str">
        <f>"Computed cells have a yellow background"</f>
        <v>Computed cells have a yellow background</v>
      </c>
      <c r="J1" s="26"/>
      <c r="K1" s="26"/>
      <c r="L1" s="26"/>
    </row>
    <row r="2" spans="1:12" x14ac:dyDescent="0.3">
      <c r="A2" t="s">
        <v>37</v>
      </c>
      <c r="B2">
        <v>0</v>
      </c>
      <c r="D2" t="s">
        <v>38</v>
      </c>
    </row>
    <row r="3" spans="1:12" x14ac:dyDescent="0.3">
      <c r="A3" t="s">
        <v>71</v>
      </c>
      <c r="B3">
        <v>1</v>
      </c>
    </row>
    <row r="4" spans="1:12" x14ac:dyDescent="0.3">
      <c r="A4" t="s">
        <v>72</v>
      </c>
      <c r="B4">
        <v>2</v>
      </c>
    </row>
    <row r="5" spans="1:12" x14ac:dyDescent="0.3">
      <c r="A5" t="s">
        <v>73</v>
      </c>
      <c r="B5">
        <v>8</v>
      </c>
      <c r="D5" t="s">
        <v>39</v>
      </c>
    </row>
    <row r="6" spans="1:12" x14ac:dyDescent="0.3">
      <c r="A6" t="s">
        <v>40</v>
      </c>
      <c r="B6">
        <v>2</v>
      </c>
    </row>
    <row r="7" spans="1:12" x14ac:dyDescent="0.3">
      <c r="A7" t="s">
        <v>41</v>
      </c>
      <c r="B7">
        <v>3</v>
      </c>
    </row>
    <row r="8" spans="1:12" x14ac:dyDescent="0.3">
      <c r="A8" t="s">
        <v>42</v>
      </c>
      <c r="B8">
        <v>4</v>
      </c>
    </row>
    <row r="9" spans="1:12" x14ac:dyDescent="0.3">
      <c r="A9" t="s">
        <v>43</v>
      </c>
      <c r="B9">
        <v>6</v>
      </c>
    </row>
    <row r="10" spans="1:12" x14ac:dyDescent="0.3">
      <c r="A10" t="s">
        <v>44</v>
      </c>
      <c r="B10">
        <v>8</v>
      </c>
    </row>
    <row r="11" spans="1:12" x14ac:dyDescent="0.3">
      <c r="A11" t="s">
        <v>45</v>
      </c>
      <c r="B11">
        <v>9</v>
      </c>
    </row>
    <row r="12" spans="1:12" x14ac:dyDescent="0.3">
      <c r="A12" t="s">
        <v>46</v>
      </c>
      <c r="B12">
        <v>10</v>
      </c>
    </row>
    <row r="13" spans="1:12" x14ac:dyDescent="0.3">
      <c r="A13" t="s">
        <v>47</v>
      </c>
      <c r="B13">
        <v>12</v>
      </c>
    </row>
    <row r="14" spans="1:12" x14ac:dyDescent="0.3">
      <c r="A14" t="s">
        <v>48</v>
      </c>
      <c r="B14">
        <v>13</v>
      </c>
    </row>
    <row r="15" spans="1:12" x14ac:dyDescent="0.3">
      <c r="A15" t="s">
        <v>81</v>
      </c>
      <c r="B15">
        <v>15</v>
      </c>
    </row>
    <row r="17" spans="1:2" x14ac:dyDescent="0.3">
      <c r="A17" t="s">
        <v>49</v>
      </c>
      <c r="B17" s="26" cm="1">
        <f t="array" aca="1" ref="B17" ca="1">COUNTA(OFFSET(Expe!$B$1, HEADER_SIZE, LLM_COL, BLOCK_SIZE, 1))</f>
        <v>1</v>
      </c>
    </row>
    <row r="18" spans="1:2" x14ac:dyDescent="0.3">
      <c r="A18" t="s">
        <v>50</v>
      </c>
      <c r="B18" s="26" cm="1">
        <f t="array" aca="1" ref="B18" ca="1">COUNTA(OFFSET(Expe!$B$1,HEADER_SIZE,QUESTION_COL, 1000000, 1))</f>
        <v>1</v>
      </c>
    </row>
    <row r="19" spans="1:2" x14ac:dyDescent="0.3">
      <c r="A19" t="s">
        <v>51</v>
      </c>
      <c r="B19" s="26" cm="1">
        <f t="array" aca="1" ref="B19" ca="1">COUNTA(OFFSET(Expe!$B$1,HEADER_SIZE,FACT_COL, 1000000, 1))</f>
        <v>1</v>
      </c>
    </row>
    <row r="20" spans="1:2" x14ac:dyDescent="0.3">
      <c r="A20" t="s">
        <v>74</v>
      </c>
      <c r="B20" s="26" t="e" cm="1">
        <f t="array" aca="1" ref="B20" ca="1">MATCH(TRUE, NOT(ISBLANK(OFFSET(Expe!$B$1,HEADER_SIZE+1,QUESTION_COL, 1000000, 1))), 0)</f>
        <v>#N/A</v>
      </c>
    </row>
    <row r="21" spans="1:2" x14ac:dyDescent="0.3">
      <c r="A21" t="s">
        <v>75</v>
      </c>
      <c r="B21" s="26" cm="1">
        <f t="array" aca="1" ref="B21" ca="1">MAX(MAX((OFFSET(Expe!$B$1,HEADER_SIZE,CHUNK_COL,100000,1)&lt;&gt;"") * (ROW(OFFSET(Expe!$B$1,HEADER_SIZE,CHUNK_COL,100000,1)))), MAX((OFFSET(Expe!$B$1,HEADER_SIZE,FACT_COL,100000,1)&lt;&gt;"") * (ROW(OFFSET(Expe!$B$1,HEADER_SIZE,FACT_COL,100000,1)))), MAX((OFFSET(Expe!$B$1,HEADER_SIZE,LLM_COL,100000,1)&lt;&gt;"") * (ROW(OFFSET(Expe!$B$1,HEADER_SIZE,LLM_COL,100000,1)))))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Expe</vt:lpstr>
      <vt:lpstr>Stats</vt:lpstr>
      <vt:lpstr>Params</vt:lpstr>
      <vt:lpstr>BLOCK_SIZE</vt:lpstr>
      <vt:lpstr>CHUNK_COL</vt:lpstr>
      <vt:lpstr>COST</vt:lpstr>
      <vt:lpstr>DURATION</vt:lpstr>
      <vt:lpstr>EVAL_AUTO</vt:lpstr>
      <vt:lpstr>FACT_COL</vt:lpstr>
      <vt:lpstr>HALLUS</vt:lpstr>
      <vt:lpstr>HEADER_SIZE</vt:lpstr>
      <vt:lpstr>LLM_COL</vt:lpstr>
      <vt:lpstr>NB_FACTS</vt:lpstr>
      <vt:lpstr>NB_LLMS</vt:lpstr>
      <vt:lpstr>NB_QUESTIONS</vt:lpstr>
      <vt:lpstr>NB_ROWS</vt:lpstr>
      <vt:lpstr>QUESTION_COL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2024-03-05T08:35:07Z</dcterms:modified>
</cp:coreProperties>
</file>