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time\res\spreadsheet_templates\"/>
    </mc:Choice>
  </mc:AlternateContent>
  <xr:revisionPtr revIDLastSave="0" documentId="13_ncr:1_{B4833F01-6953-4B4F-A1CA-B28AF52C7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Expe!$B$2:$Y$502</definedName>
    <definedName name="BLOCK_SIZE">Params!$B$21</definedName>
    <definedName name="CHUNK_COL">Params!$B$3</definedName>
    <definedName name="CHUNKS_OK">Params!$B$10</definedName>
    <definedName name="COST">Params!$B$6</definedName>
    <definedName name="DURATION">Params!$B$7</definedName>
    <definedName name="EVAL_AUTO">Params!$B$14</definedName>
    <definedName name="EVAL_HUMAN">Params!$B$15</definedName>
    <definedName name="EXPE">OFFSET(Expe!$A$1, HEADER_SIZE, 0, NB_ROWS, 1)</definedName>
    <definedName name="FACT_COL">Params!$B$4</definedName>
    <definedName name="HALLUS">Params!$B$16</definedName>
    <definedName name="HEADER_SIZE">Params!$B$1</definedName>
    <definedName name="JSON_OK">Params!$B$8</definedName>
    <definedName name="LANG">Params!$B$11</definedName>
    <definedName name="LLM_COL">Params!$B$5</definedName>
    <definedName name="NB_DOCS">Params!$B$12</definedName>
    <definedName name="NB_DOCS_AND_PAGES">Params!$B$13</definedName>
    <definedName name="NB_FACTS">Params!$B$20</definedName>
    <definedName name="NB_LLMS">Params!$B$18</definedName>
    <definedName name="NB_QUESTIONS">Params!$B$19</definedName>
    <definedName name="NB_ROWS">Params!$B$22</definedName>
    <definedName name="Q_OK">Params!$B$9</definedName>
    <definedName name="QUESTION_COL">Params!$B$2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S3" i="1"/>
  <c r="B22" i="3" l="1" a="1"/>
  <c r="B22" i="3" s="1"/>
  <c r="B19" i="3"/>
  <c r="B20" i="3"/>
  <c r="A2" i="2" s="1"/>
  <c r="B21" i="3" a="1"/>
  <c r="B21" i="3" s="1"/>
  <c r="I1" i="3"/>
  <c r="B18" i="3" l="1"/>
  <c r="B2" i="2" s="1"/>
  <c r="B4" i="2" s="1" a="1"/>
  <c r="B4" i="2" s="1"/>
  <c r="A1" i="2"/>
  <c r="B17" i="2" l="1" a="1"/>
  <c r="B17" i="2" s="1"/>
  <c r="B15" i="2" a="1"/>
  <c r="B15" i="2" s="1"/>
  <c r="B13" i="2" a="1"/>
  <c r="B13" i="2" s="1"/>
  <c r="B11" i="2" a="1"/>
  <c r="B11" i="2" s="1"/>
  <c r="B9" i="2" a="1"/>
  <c r="B9" i="2" s="1"/>
  <c r="B10" i="2" s="1"/>
  <c r="B7" i="2" a="1"/>
  <c r="B7" i="2" s="1"/>
  <c r="B8" i="2" s="1"/>
  <c r="B5" i="2" a="1"/>
  <c r="B5" i="2" s="1"/>
  <c r="B6" i="2" s="1"/>
  <c r="B3" i="2" a="1"/>
  <c r="B3" i="2" s="1"/>
  <c r="C2" i="2"/>
  <c r="C17" i="2" s="1" a="1"/>
  <c r="C17" i="2" s="1"/>
  <c r="B23" i="2"/>
  <c r="B24" i="2" s="1"/>
  <c r="D2" i="2"/>
  <c r="D17" i="2" s="1" a="1"/>
  <c r="D17" i="2" s="1"/>
  <c r="E2" i="2"/>
  <c r="E17" i="2" s="1" a="1"/>
  <c r="E17" i="2" s="1"/>
  <c r="F2" i="2"/>
  <c r="F17" i="2" s="1" a="1"/>
  <c r="F17" i="2" s="1"/>
  <c r="B25" i="2" a="1"/>
  <c r="B25" i="2" s="1"/>
  <c r="B30" i="2" a="1"/>
  <c r="B30" i="2" s="1"/>
  <c r="B31" i="2" s="1"/>
  <c r="B21" i="2"/>
  <c r="B22" i="2" s="1"/>
  <c r="B26" i="2" a="1"/>
  <c r="B26" i="2" s="1"/>
  <c r="B27" i="2" s="1"/>
  <c r="B28" i="2" a="1"/>
  <c r="B28" i="2" s="1"/>
  <c r="B29" i="2" s="1"/>
  <c r="B18" i="2" l="1"/>
  <c r="B16" i="2"/>
  <c r="D15" i="2" a="1"/>
  <c r="D15" i="2" s="1"/>
  <c r="C15" i="2" a="1"/>
  <c r="C15" i="2" s="1"/>
  <c r="F15" i="2" a="1"/>
  <c r="F15" i="2" s="1"/>
  <c r="E15" i="2" a="1"/>
  <c r="E15" i="2" s="1"/>
  <c r="C13" i="2" a="1"/>
  <c r="C13" i="2" s="1"/>
  <c r="B14" i="2"/>
  <c r="B12" i="2"/>
  <c r="F11" i="2" a="1"/>
  <c r="F11" i="2" s="1"/>
  <c r="F13" i="2" a="1"/>
  <c r="F13" i="2" s="1"/>
  <c r="E11" i="2" a="1"/>
  <c r="E11" i="2" s="1"/>
  <c r="E13" i="2" a="1"/>
  <c r="E13" i="2" s="1"/>
  <c r="D11" i="2" a="1"/>
  <c r="D11" i="2" s="1"/>
  <c r="D13" i="2" a="1"/>
  <c r="D13" i="2" s="1"/>
  <c r="C9" i="2" a="1"/>
  <c r="C9" i="2" s="1"/>
  <c r="C10" i="2" s="1"/>
  <c r="C11" i="2" a="1"/>
  <c r="C11" i="2" s="1"/>
  <c r="E7" i="2" a="1"/>
  <c r="E7" i="2" s="1"/>
  <c r="E8" i="2" s="1"/>
  <c r="E9" i="2" a="1"/>
  <c r="E9" i="2" s="1"/>
  <c r="E10" i="2" s="1"/>
  <c r="D7" i="2" a="1"/>
  <c r="D7" i="2" s="1"/>
  <c r="D8" i="2" s="1"/>
  <c r="D9" i="2" a="1"/>
  <c r="D9" i="2" s="1"/>
  <c r="D10" i="2" s="1"/>
  <c r="F7" i="2" a="1"/>
  <c r="F7" i="2" s="1"/>
  <c r="F8" i="2" s="1"/>
  <c r="F9" i="2" a="1"/>
  <c r="F9" i="2" s="1"/>
  <c r="F10" i="2" s="1"/>
  <c r="C7" i="2" a="1"/>
  <c r="C7" i="2" s="1"/>
  <c r="C8" i="2" s="1"/>
  <c r="F5" i="2" a="1"/>
  <c r="F5" i="2" s="1"/>
  <c r="F6" i="2" s="1"/>
  <c r="E5" i="2" a="1"/>
  <c r="E5" i="2" s="1"/>
  <c r="E6" i="2" s="1"/>
  <c r="D5" i="2" a="1"/>
  <c r="D5" i="2" s="1"/>
  <c r="D6" i="2" s="1"/>
  <c r="C5" i="2" a="1"/>
  <c r="C5" i="2" s="1"/>
  <c r="D28" i="2" a="1"/>
  <c r="D28" i="2" s="1"/>
  <c r="D29" i="2" s="1"/>
  <c r="D4" i="2" a="1"/>
  <c r="D4" i="2" s="1"/>
  <c r="C4" i="2" a="1"/>
  <c r="C4" i="2" s="1"/>
  <c r="D30" i="2" a="1"/>
  <c r="D30" i="2" s="1"/>
  <c r="D31" i="2" s="1"/>
  <c r="F3" i="2" a="1"/>
  <c r="F3" i="2" s="1"/>
  <c r="F4" i="2" a="1"/>
  <c r="F4" i="2" s="1"/>
  <c r="E3" i="2" a="1"/>
  <c r="E3" i="2" s="1"/>
  <c r="E4" i="2" a="1"/>
  <c r="E4" i="2" s="1"/>
  <c r="D25" i="2" a="1"/>
  <c r="D25" i="2" s="1"/>
  <c r="D3" i="2" a="1"/>
  <c r="D3" i="2" s="1"/>
  <c r="C3" i="2" a="1"/>
  <c r="C3" i="2" s="1"/>
  <c r="E21" i="2"/>
  <c r="E22" i="2" s="1"/>
  <c r="D23" i="2"/>
  <c r="D24" i="2" s="1"/>
  <c r="E25" i="2" a="1"/>
  <c r="E25" i="2" s="1"/>
  <c r="E23" i="2"/>
  <c r="E24" i="2" s="1"/>
  <c r="E28" i="2" a="1"/>
  <c r="E28" i="2" s="1"/>
  <c r="E29" i="2" s="1"/>
  <c r="E26" i="2" a="1"/>
  <c r="E26" i="2" s="1"/>
  <c r="E27" i="2" s="1"/>
  <c r="F23" i="2"/>
  <c r="F24" i="2" s="1"/>
  <c r="E30" i="2" a="1"/>
  <c r="E30" i="2" s="1"/>
  <c r="E31" i="2" s="1"/>
  <c r="D21" i="2"/>
  <c r="D22" i="2" s="1"/>
  <c r="C21" i="2"/>
  <c r="C22" i="2" s="1"/>
  <c r="D26" i="2" a="1"/>
  <c r="D26" i="2" s="1"/>
  <c r="D27" i="2" s="1"/>
  <c r="C26" i="2" a="1"/>
  <c r="C26" i="2" s="1"/>
  <c r="C27" i="2" s="1"/>
  <c r="C28" i="2" a="1"/>
  <c r="C28" i="2" s="1"/>
  <c r="C29" i="2" s="1"/>
  <c r="C25" i="2" a="1"/>
  <c r="C25" i="2" s="1"/>
  <c r="C30" i="2" a="1"/>
  <c r="C30" i="2" s="1"/>
  <c r="C31" i="2" s="1"/>
  <c r="C23" i="2"/>
  <c r="C24" i="2" s="1"/>
  <c r="F30" i="2" a="1"/>
  <c r="F30" i="2" s="1"/>
  <c r="F31" i="2" s="1"/>
  <c r="F26" i="2" a="1"/>
  <c r="F26" i="2" s="1"/>
  <c r="F27" i="2" s="1"/>
  <c r="F21" i="2"/>
  <c r="F22" i="2" s="1"/>
  <c r="F25" i="2" a="1"/>
  <c r="F25" i="2" s="1"/>
  <c r="F28" i="2" a="1"/>
  <c r="F28" i="2" s="1"/>
  <c r="F29" i="2" s="1"/>
  <c r="D18" i="2" l="1"/>
  <c r="E18" i="2"/>
  <c r="F18" i="2"/>
  <c r="C18" i="2"/>
  <c r="D16" i="2"/>
  <c r="F16" i="2"/>
  <c r="C16" i="2"/>
  <c r="E16" i="2"/>
  <c r="C12" i="2"/>
  <c r="E14" i="2"/>
  <c r="F14" i="2"/>
  <c r="D14" i="2"/>
  <c r="C14" i="2"/>
  <c r="D12" i="2"/>
  <c r="E12" i="2"/>
  <c r="F12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<sst xmlns="http://schemas.openxmlformats.org/spreadsheetml/2006/main" count="102" uniqueCount="94">
  <si>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</si>
  <si>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</si>
  <si>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</si>
  <si>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</si>
  <si>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</si>
  <si>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</si>
  <si>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</si>
  <si>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</si>
  <si>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</si>
  <si>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</si>
  <si>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</si>
  <si>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</si>
  <si>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JSON ok ?</t>
  </si>
  <si>
    <t>Quest ok ?</t>
  </si>
  <si>
    <t>Chunks ok ?</t>
  </si>
  <si>
    <t>Lang</t>
  </si>
  <si>
    <t>Docs</t>
  </si>
  <si>
    <t>Docs and page</t>
  </si>
  <si>
    <t>Auto</t>
  </si>
  <si>
    <t>Human</t>
  </si>
  <si>
    <t>Hallus</t>
  </si>
  <si>
    <t>Prec</t>
  </si>
  <si>
    <t>Rec</t>
  </si>
  <si>
    <t>ANSWERS</t>
  </si>
  <si>
    <t xml:space="preserve"> Average duration</t>
  </si>
  <si>
    <t>Cost and duration apply to all answers</t>
  </si>
  <si>
    <t xml:space="preserve"> Average cost</t>
  </si>
  <si>
    <t>Correct JSON returned</t>
  </si>
  <si>
    <t>Which answers comply with the requested JSON format?</t>
  </si>
  <si>
    <t>Question ok ?</t>
  </si>
  <si>
    <t>Among those complying, when does the LLM deems the question to be clear enough ?</t>
  </si>
  <si>
    <t>Question AND Chunks ok ?</t>
  </si>
  <si>
    <t>Among those complying, when does the LLM deems the question to be clear enough and the chunks to contain the nedded data ?</t>
  </si>
  <si>
    <t>These are the valid answers (i.e. question ok AND chunks ok)</t>
  </si>
  <si>
    <t>Docs source</t>
  </si>
  <si>
    <t>Among those complying, how many cite the source (doc only) ?</t>
  </si>
  <si>
    <t>Docs + page source</t>
  </si>
  <si>
    <t>Among those complying, how many cite the source (doc + page) ?</t>
  </si>
  <si>
    <t>Language: fr</t>
  </si>
  <si>
    <t>Among those complying, how many are in French ?</t>
  </si>
  <si>
    <t>Language: en</t>
  </si>
  <si>
    <t>Among those complying, how many are in English ?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</si>
  <si>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</si>
  <si>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</si>
  <si>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</si>
  <si>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</si>
  <si>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</si>
  <si>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</si>
  <si>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</si>
  <si>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</si>
  <si>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</si>
  <si>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</si>
  <si>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</si>
  <si>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Q_OK</t>
  </si>
  <si>
    <t>CHUNKS_OK</t>
  </si>
  <si>
    <t>LANG</t>
  </si>
  <si>
    <t>NB_DOCS</t>
  </si>
  <si>
    <t>NB_DOCS_AND_PAGES</t>
  </si>
  <si>
    <t>COST</t>
  </si>
  <si>
    <t>DURATION</t>
  </si>
  <si>
    <t>EVAL_AUTO</t>
  </si>
  <si>
    <t>EVAL_HUMAN</t>
  </si>
  <si>
    <t>HALLUS</t>
  </si>
  <si>
    <t>NB_LLMS</t>
  </si>
  <si>
    <t>NB_QUESTIONS</t>
  </si>
  <si>
    <t>NB_FACTS</t>
  </si>
  <si>
    <t>BLOCK_SIZE</t>
  </si>
  <si>
    <t>NB_ROWS</t>
  </si>
  <si>
    <t>JSON_OK</t>
  </si>
  <si>
    <t>#</t>
  </si>
  <si>
    <t>question.text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</si>
  <si>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</si>
  <si>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</si>
  <si>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</si>
  <si>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</si>
  <si>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</si>
  <si>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</si>
  <si>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</si>
  <si>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answers[i].llm_answer.name</t>
  </si>
  <si>
    <t>answers[i].llm_answer.cost</t>
  </si>
  <si>
    <t>answers[i].llm_answer.duration</t>
  </si>
  <si>
    <t>answers[i].llm_answer.timestamp</t>
  </si>
  <si>
    <t>answers[i].meta["json_ok"]</t>
  </si>
  <si>
    <t>answers[i].meta["question_ok"]</t>
  </si>
  <si>
    <t>answers[i].meta["chunks_ok"]</t>
  </si>
  <si>
    <t>answers[i].meta["lang"]</t>
  </si>
  <si>
    <t>answers[i].meta["docs_in_ans"]</t>
  </si>
  <si>
    <t>answers[i].meta["docs_and_page_in_ans"]</t>
  </si>
  <si>
    <t>answers[i].eval.auto</t>
  </si>
  <si>
    <t>answers[i].eval.human</t>
  </si>
  <si>
    <t>answers[i].eval.text</t>
  </si>
  <si>
    <t>answers[i].eval.meta["hallus"]</t>
  </si>
  <si>
    <t>answers[i].eval.meta["precision"]</t>
  </si>
  <si>
    <t>answers[i].eval.meta["recall"]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</si>
</sst>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1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0" fontId="4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Stats!$B$2</c:f>
              <c:strCache>
                <c:ptCount val="1"/>
                <c:pt idx="0">
                  <c:v>answers[i].llm_answer.name</c:v>
                </c:pt>
              </c:strCache>
            </c:strRef>
          </c:tx>
          <c:spPr>
            <a:solidFill>
              <a:schemeClr val="tx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(Stats!$B$6,Stats!$B$8,Stats!$B$10,Stats!$B$12:$B$16)</c15:sqref>
                  </c15:fullRef>
                </c:ext>
              </c:extLst>
              <c:f>(Stats!$B$6,Stats!$B$8,Stats!$B$10,Stats!$B$12,Stats!$B$14,Stats!$B$16)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4-48B2-B9EA-BF46D50949CD}"/>
            </c:ext>
          </c:extLst>
        </c:ser>
        <c:ser>
          <c:idx val="1"/>
          <c:order val="1"/>
          <c:tx>
            <c:strRef>
              <c:f>Stats!$C$2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(Stats!$C$6,Stats!$C$8,Stats!$C$10,Stats!$C$12:$C$16)</c15:sqref>
                  </c15:fullRef>
                </c:ext>
              </c:extLst>
              <c:f>(Stats!$C$6,Stats!$C$8,Stats!$C$10,Stats!$C$12,Stats!$C$14,Stats!$C$16)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4-48B2-B9EA-BF46D50949CD}"/>
            </c:ext>
          </c:extLst>
        </c:ser>
        <c:ser>
          <c:idx val="2"/>
          <c:order val="2"/>
          <c:tx>
            <c:strRef>
              <c:f>Stats!$D$2</c:f>
              <c:strCache>
                <c:ptCount val="1"/>
              </c:strCache>
            </c:strRef>
          </c:tx>
          <c:spPr>
            <a:solidFill>
              <a:srgbClr val="4285F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(Stats!$D$6,Stats!$D$8,Stats!$D$10,Stats!$D$12:$D$16)</c15:sqref>
                  </c15:fullRef>
                </c:ext>
              </c:extLst>
              <c:f>(Stats!$D$6,Stats!$D$8,Stats!$D$10,Stats!$D$12,Stats!$D$14,Stats!$D$16)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4-48B2-B9EA-BF46D50949CD}"/>
            </c:ext>
          </c:extLst>
        </c:ser>
        <c:ser>
          <c:idx val="3"/>
          <c:order val="3"/>
          <c:tx>
            <c:strRef>
              <c:f>Stats!$E$2</c:f>
              <c:strCache>
                <c:ptCount val="1"/>
              </c:strCache>
            </c:strRef>
          </c:tx>
          <c:spPr>
            <a:solidFill>
              <a:srgbClr val="F9F5EA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(Stats!$E$6,Stats!$E$8,Stats!$E$10,Stats!$E$12:$E$16)</c15:sqref>
                  </c15:fullRef>
                </c:ext>
              </c:extLst>
              <c:f>(Stats!$E$6,Stats!$E$8,Stats!$E$10,Stats!$E$12,Stats!$E$14,Stats!$E$16)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34-48B2-B9EA-BF46D50949CD}"/>
            </c:ext>
          </c:extLst>
        </c:ser>
        <c:ser>
          <c:idx val="4"/>
          <c:order val="4"/>
          <c:tx>
            <c:strRef>
              <c:f>Stats!$F$2</c:f>
              <c:strCache>
                <c:ptCount val="1"/>
              </c:strCache>
            </c:strRef>
          </c:tx>
          <c:spPr>
            <a:solidFill>
              <a:srgbClr val="F7C800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(Stats!$A$5,Stats!$A$7,Stats!$A$9,Stats!$A$11:$A$15)</c15:sqref>
                  </c15:fullRef>
                </c:ext>
              </c:extLst>
              <c:f>(Stats!$A$5,Stats!$A$7,Stats!$A$9,Stats!$A$11,Stats!$A$13,Stats!$A$15)</c:f>
              <c:strCache>
                <c:ptCount val="6"/>
                <c:pt idx="0">
                  <c:v>Correct JSON returned</c:v>
                </c:pt>
                <c:pt idx="1">
                  <c:v>Question ok ?</c:v>
                </c:pt>
                <c:pt idx="2">
                  <c:v>Question AND Chunks ok ?</c:v>
                </c:pt>
                <c:pt idx="3">
                  <c:v>Docs source</c:v>
                </c:pt>
                <c:pt idx="4">
                  <c:v>Docs + page source</c:v>
                </c:pt>
                <c:pt idx="5">
                  <c:v>Language: fr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(Stats!$F$6,Stats!$F$8,Stats!$F$10,Stats!$F$12:$F$16)</c15:sqref>
                  </c15:fullRef>
                </c:ext>
              </c:extLst>
              <c:f>(Stats!$F$6,Stats!$F$8,Stats!$F$10,Stats!$F$12,Stats!$F$14,Stats!$F$16)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34-48B2-B9EA-BF46D5094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087392"/>
        <c:axId val="1708365856"/>
      </c:barChart>
      <c:catAx>
        <c:axId val="14430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365856"/>
        <c:crosses val="autoZero"/>
        <c:auto val="1"/>
        <c:lblAlgn val="ctr"/>
        <c:lblOffset val="100"/>
        <c:noMultiLvlLbl val="0"/>
      </c:catAx>
      <c:valAx>
        <c:axId val="170836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08739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et coût par réponse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2AF-49B0-BF3C-5064312B5612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2AF-49B0-BF3C-5064312B5612}"/>
              </c:ext>
            </c:extLst>
          </c:dPt>
          <c:dPt>
            <c:idx val="2"/>
            <c:invertIfNegative val="0"/>
            <c:bubble3D val="0"/>
            <c:spPr>
              <a:solidFill>
                <a:srgbClr val="4285F4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2AF-49B0-BF3C-5064312B5612}"/>
              </c:ext>
            </c:extLst>
          </c:dPt>
          <c:dPt>
            <c:idx val="3"/>
            <c:invertIfNegative val="0"/>
            <c:bubble3D val="0"/>
            <c:spPr>
              <a:solidFill>
                <a:srgbClr val="F9F5EA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2AF-49B0-BF3C-5064312B5612}"/>
              </c:ext>
            </c:extLst>
          </c:dPt>
          <c:dPt>
            <c:idx val="4"/>
            <c:invertIfNegative val="0"/>
            <c:bubble3D val="0"/>
            <c:spPr>
              <a:solidFill>
                <a:srgbClr val="F7C8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2AF-49B0-BF3C-5064312B5612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Stats!$B$3:$F$3</c:f>
              <c:numCache>
                <c:formatCode>0.0" s"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AF-49B0-BF3C-5064312B5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32586560"/>
        <c:axId val="337797616"/>
      </c:barChart>
      <c:lineChart>
        <c:grouping val="standard"/>
        <c:varyColors val="0"/>
        <c:ser>
          <c:idx val="1"/>
          <c:order val="1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Stats!$B$4:$F$4</c:f>
              <c:numCache>
                <c:formatCode>0.000" $"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2AF-49B0-BF3C-5064312B5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213600"/>
        <c:axId val="1921073232"/>
      </c:lineChart>
      <c:catAx>
        <c:axId val="3325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7797616"/>
        <c:crosses val="autoZero"/>
        <c:auto val="1"/>
        <c:lblAlgn val="ctr"/>
        <c:lblOffset val="100"/>
        <c:noMultiLvlLbl val="0"/>
      </c:catAx>
      <c:valAx>
        <c:axId val="3377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&quot; s&quot;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586560"/>
        <c:crosses val="autoZero"/>
        <c:crossBetween val="between"/>
      </c:valAx>
      <c:catAx>
        <c:axId val="160213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1073232"/>
        <c:crosses val="autoZero"/>
        <c:auto val="1"/>
        <c:lblAlgn val="ctr"/>
        <c:lblOffset val="100"/>
        <c:noMultiLvlLbl val="0"/>
      </c:catAx>
      <c:valAx>
        <c:axId val="1921073232"/>
        <c:scaling>
          <c:orientation val="minMax"/>
        </c:scaling>
        <c:delete val="0"/>
        <c:axPos val="r"/>
        <c:numFmt formatCode="0.000&quot; $&quot;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21360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Stats!$A$21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Stats!$B$22:$F$22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4748-A679-D18A98C8EE22}"/>
            </c:ext>
          </c:extLst>
        </c:ser>
        <c:ser>
          <c:idx val="1"/>
          <c:order val="1"/>
          <c:tx>
            <c:strRef>
              <c:f>Stats!$A$23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Stats!$B$24:$F$24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4-4748-A679-D18A98C8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Stats!$A$25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answers[i].llm_answer.name</c:v>
                </c:pt>
              </c:strCache>
            </c:strRef>
          </c:cat>
          <c:val>
            <c:numRef>
              <c:f>Stats!$B$25:$F$25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D4-4748-A679-D18A98C8E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114306</xdr:colOff>
      <xdr:row>33</xdr:row>
      <xdr:rowOff>114306</xdr:rowOff>
    </xdr:from>
    <xdr:to>
      <xdr:col>16</xdr:col>
      <xdr:colOff>38100</xdr:colOff>
      <xdr:row>48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114306</xdr:colOff>
      <xdr:row>49</xdr:row>
      <xdr:rowOff>22866</xdr:rowOff>
    </xdr:from>
    <xdr:to>
      <xdr:col>8</xdr:col>
      <xdr:colOff>182886</xdr:colOff>
      <xdr:row>64</xdr:row>
      <xdr:rowOff>22866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586740</xdr:colOff>
      <xdr:row>18</xdr:row>
      <xdr:rowOff>91440</xdr:rowOff>
    </xdr:from>
    <xdr:to>
      <xdr:col>14</xdr:col>
      <xdr:colOff>281940</xdr:colOff>
      <xdr:row>33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1" max="11" width="7.21875" style="14" customWidth="1" outlineLevel="1"/>
    <col min="12" max="12" width="8.88671875" style="10" customWidth="1" outlineLevel="1"/>
    <col min="13" max="13" width="11.5546875" style="11" customWidth="1" outlineLevel="1"/>
    <col min="14" max="18" width="7.77734375" style="11" customWidth="1" outlineLevel="1"/>
    <col min="19" max="19" width="2.6640625" style="11" customWidth="1" outlineLevel="1"/>
    <col min="20" max="20" width="7.77734375" style="11" customWidth="1" outlineLevel="1"/>
    <col min="21" max="21" width="2.5546875" style="11" customWidth="1" outlineLevel="1"/>
    <col min="22" max="22" width="4.77734375" customWidth="1"/>
    <col min="23" max="23" width="4.77734375" customWidth="1" outlineLevel="1"/>
    <col min="24" max="24" width="8.88671875" customWidth="1" outlineLevel="1"/>
    <col min="25" max="27" width="4.77734375" customWidth="1"/>
  </cols>
  <sheetData>
    <row r="1" spans="1:27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K1" s="13"/>
      <c r="L1" s="16"/>
      <c r="M1" s="18"/>
      <c r="N1" s="18"/>
      <c r="O1" s="18"/>
      <c r="P1" s="18"/>
      <c r="Q1" s="18"/>
      <c r="R1" s="18"/>
      <c r="S1" s="18"/>
      <c r="T1" s="18"/>
      <c r="U1" s="18"/>
      <c r="V1" s="19" t="s">
        <v>4</v>
      </c>
    </row>
    <row r="2" spans="1:27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3" t="s">
        <v>8</v>
      </c>
      <c r="L2" s="16" t="s">
        <v>9</v>
      </c>
      <c r="M2" s="18" t="s">
        <v>10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/>
      <c r="T2" s="18" t="s">
        <v>17</v>
      </c>
      <c r="U2" s="18"/>
      <c r="V2" s="1" t="s">
        <v>18</v>
      </c>
      <c r="W2" s="1" t="s">
        <v>19</v>
      </c>
      <c r="X2" s="1" t="s">
        <v>6</v>
      </c>
      <c r="Y2" s="1" t="s">
        <v>20</v>
      </c>
      <c r="Z2" s="1" t="s">
        <v>21</v>
      </c>
      <c r="AA2" s="1" t="s">
        <v>22</v>
      </c>
    </row>
    <row r="3" spans="1:27" x14ac:dyDescent="0.3">
      <c r="A3" t="s">
        <v>69</v>
      </c>
      <c r="B3" t="s">
        <v>70</v>
      </c>
      <c r="C3" s="7" t="s">
        <v>71</v>
      </c>
      <c r="D3" s="7" t="s">
        <v>72</v>
      </c>
      <c r="E3" t="s">
        <v>73</v>
      </c>
      <c r="F3" s="14" t="s">
        <v>74</v>
      </c>
      <c r="G3" s="10" t="s">
        <v>75</v>
      </c>
      <c r="H3" s="11" t="s">
        <v>76</v>
      </c>
      <c r="I3" s="7" t="s">
        <v>77</v>
      </c>
      <c r="J3" s="14" t="s">
        <v>78</v>
      </c>
      <c r="K3" s="14" t="s">
        <v>79</v>
      </c>
      <c r="L3" s="10" t="s">
        <v>80</v>
      </c>
      <c r="M3" s="11" t="s">
        <v>81</v>
      </c>
      <c r="N3" s="11" t="s">
        <v>82</v>
      </c>
      <c r="O3" s="11" t="s">
        <v>83</v>
      </c>
      <c r="P3" s="11" t="s">
        <v>84</v>
      </c>
      <c r="Q3" s="11" t="s">
        <v>85</v>
      </c>
      <c r="R3" s="11" t="s">
        <v>86</v>
      </c>
      <c r="S3">
        <f>IF(R3="", "", IF(R3="[]", 0, LEN(R3)-LEN(SUBSTITUTE(R3,",",""))+1))</f>
        <v>1</v>
      </c>
      <c r="T3" s="11" t="s">
        <v>87</v>
      </c>
      <c r="U3">
        <f>IF(T3="", "", IF(T3="[]", 0, LEN(T3)-LEN(SUBSTITUTE(T3,",",""))+1))</f>
        <v>1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</row>
    <row r="4" spans="1:27" x14ac:dyDescent="0.3">
      <c r="J4" s="14"/>
      <c r="S4"/>
      <c r="U4"/>
    </row>
    <row r="5" spans="1:27" x14ac:dyDescent="0.3">
      <c r="J5" s="14"/>
      <c r="S5"/>
      <c r="U5"/>
    </row>
    <row r="6" spans="1:27" x14ac:dyDescent="0.3">
      <c r="E6" s="11"/>
      <c r="J6" s="14"/>
      <c r="S6"/>
      <c r="U6"/>
    </row>
    <row r="7" spans="1:27" x14ac:dyDescent="0.3">
      <c r="J7" s="14"/>
      <c r="S7"/>
      <c r="U7"/>
    </row>
    <row r="8" spans="1:27" x14ac:dyDescent="0.3">
      <c r="J8" s="14"/>
      <c r="S8"/>
      <c r="U8"/>
    </row>
    <row r="9" spans="1:27" x14ac:dyDescent="0.3">
      <c r="J9" s="14"/>
      <c r="S9"/>
      <c r="U9"/>
    </row>
    <row r="10" spans="1:27" x14ac:dyDescent="0.3">
      <c r="J10" s="14"/>
      <c r="S10"/>
      <c r="U10"/>
    </row>
    <row r="11" spans="1:27" x14ac:dyDescent="0.3">
      <c r="J11" s="14"/>
      <c r="S11"/>
      <c r="U11"/>
    </row>
    <row r="12" spans="1:27" x14ac:dyDescent="0.3">
      <c r="J12" s="14"/>
      <c r="S12"/>
      <c r="U12"/>
    </row>
    <row r="13" spans="1:27" x14ac:dyDescent="0.3">
      <c r="J13" s="14"/>
      <c r="S13"/>
      <c r="U13"/>
    </row>
    <row r="14" spans="1:27" x14ac:dyDescent="0.3">
      <c r="J14" s="14"/>
      <c r="S14"/>
      <c r="U14"/>
    </row>
    <row r="15" spans="1:27" x14ac:dyDescent="0.3">
      <c r="J15" s="14"/>
      <c r="S15"/>
      <c r="U15"/>
    </row>
    <row r="16" spans="1:27" x14ac:dyDescent="0.3">
      <c r="J16" s="14"/>
      <c r="S16"/>
      <c r="U16"/>
    </row>
    <row r="17" spans="10:21" x14ac:dyDescent="0.3">
      <c r="J17" s="14"/>
      <c r="S17"/>
      <c r="U17"/>
    </row>
    <row r="18" spans="10:21" x14ac:dyDescent="0.3">
      <c r="J18" s="14"/>
      <c r="S18"/>
      <c r="U18"/>
    </row>
    <row r="19" spans="10:21" x14ac:dyDescent="0.3">
      <c r="J19" s="14"/>
      <c r="S19"/>
      <c r="U19"/>
    </row>
    <row r="20" spans="10:21" x14ac:dyDescent="0.3">
      <c r="J20" s="14"/>
      <c r="S20"/>
      <c r="U20"/>
    </row>
    <row r="21" spans="10:21" x14ac:dyDescent="0.3">
      <c r="J21" s="14"/>
      <c r="S21"/>
      <c r="U21"/>
    </row>
    <row r="22" spans="10:21" x14ac:dyDescent="0.3">
      <c r="J22" s="14"/>
      <c r="S22"/>
      <c r="U22"/>
    </row>
    <row r="23" spans="10:21" x14ac:dyDescent="0.3">
      <c r="J23" s="14"/>
      <c r="S23"/>
      <c r="U23"/>
    </row>
    <row r="24" spans="10:21" x14ac:dyDescent="0.3">
      <c r="J24" s="14"/>
      <c r="S24"/>
      <c r="U24"/>
    </row>
    <row r="25" spans="10:21" x14ac:dyDescent="0.3">
      <c r="J25" s="14"/>
      <c r="S25"/>
      <c r="U25"/>
    </row>
    <row r="26" spans="10:21" x14ac:dyDescent="0.3">
      <c r="J26" s="14"/>
      <c r="S26"/>
      <c r="U26"/>
    </row>
    <row r="27" spans="10:21" x14ac:dyDescent="0.3">
      <c r="J27" s="14"/>
      <c r="S27"/>
      <c r="U27"/>
    </row>
    <row r="28" spans="10:21" x14ac:dyDescent="0.3">
      <c r="J28" s="14"/>
      <c r="S28"/>
      <c r="U28"/>
    </row>
    <row r="29" spans="10:21" x14ac:dyDescent="0.3">
      <c r="J29" s="14"/>
      <c r="S29"/>
      <c r="U29"/>
    </row>
    <row r="30" spans="10:21" x14ac:dyDescent="0.3">
      <c r="J30" s="14"/>
      <c r="S30"/>
      <c r="U30"/>
    </row>
    <row r="31" spans="10:21" x14ac:dyDescent="0.3">
      <c r="J31" s="14"/>
      <c r="S31"/>
      <c r="U31"/>
    </row>
    <row r="32" spans="10:21" x14ac:dyDescent="0.3">
      <c r="J32" s="14"/>
      <c r="S32"/>
      <c r="U32"/>
    </row>
    <row r="33" spans="10:21" x14ac:dyDescent="0.3">
      <c r="J33" s="14"/>
      <c r="S33"/>
      <c r="U33"/>
    </row>
    <row r="34" spans="10:21" x14ac:dyDescent="0.3">
      <c r="J34" s="14"/>
      <c r="S34"/>
      <c r="U34"/>
    </row>
    <row r="35" spans="10:21" x14ac:dyDescent="0.3">
      <c r="J35" s="14"/>
      <c r="S35"/>
      <c r="U35"/>
    </row>
    <row r="36" spans="10:21" x14ac:dyDescent="0.3">
      <c r="J36" s="14"/>
      <c r="S36"/>
      <c r="U36"/>
    </row>
    <row r="37" spans="10:21" x14ac:dyDescent="0.3">
      <c r="J37" s="14"/>
      <c r="S37"/>
      <c r="U37"/>
    </row>
    <row r="38" spans="10:21" x14ac:dyDescent="0.3">
      <c r="J38" s="14"/>
      <c r="S38"/>
      <c r="U38"/>
    </row>
    <row r="39" spans="10:21" x14ac:dyDescent="0.3">
      <c r="J39" s="14"/>
      <c r="S39"/>
      <c r="U39"/>
    </row>
    <row r="40" spans="10:21" x14ac:dyDescent="0.3">
      <c r="J40" s="14"/>
      <c r="S40"/>
      <c r="U40"/>
    </row>
    <row r="41" spans="10:21" x14ac:dyDescent="0.3">
      <c r="J41" s="14"/>
      <c r="S41"/>
      <c r="U41"/>
    </row>
    <row r="42" spans="10:21" x14ac:dyDescent="0.3">
      <c r="J42" s="14"/>
      <c r="S42"/>
      <c r="U42"/>
    </row>
    <row r="43" spans="10:21" x14ac:dyDescent="0.3">
      <c r="J43" s="14"/>
      <c r="S43"/>
      <c r="U43"/>
    </row>
    <row r="44" spans="10:21" x14ac:dyDescent="0.3">
      <c r="J44" s="14"/>
      <c r="S44"/>
      <c r="U44"/>
    </row>
    <row r="45" spans="10:21" x14ac:dyDescent="0.3">
      <c r="J45" s="14"/>
      <c r="S45"/>
      <c r="U45"/>
    </row>
    <row r="46" spans="10:21" x14ac:dyDescent="0.3">
      <c r="J46" s="14"/>
      <c r="S46"/>
      <c r="U46"/>
    </row>
    <row r="47" spans="10:21" x14ac:dyDescent="0.3">
      <c r="J47" s="14"/>
      <c r="S47"/>
      <c r="U47"/>
    </row>
    <row r="48" spans="10:21" x14ac:dyDescent="0.3">
      <c r="J48" s="14"/>
      <c r="S48"/>
      <c r="U48"/>
    </row>
    <row r="49" spans="10:21" x14ac:dyDescent="0.3">
      <c r="J49" s="14"/>
      <c r="S49"/>
      <c r="U49"/>
    </row>
    <row r="50" spans="10:21" x14ac:dyDescent="0.3">
      <c r="J50" s="14"/>
      <c r="S50"/>
      <c r="U50"/>
    </row>
    <row r="51" spans="10:21" x14ac:dyDescent="0.3">
      <c r="J51" s="14"/>
      <c r="S51"/>
      <c r="U51"/>
    </row>
    <row r="52" spans="10:21" x14ac:dyDescent="0.3">
      <c r="J52" s="14"/>
      <c r="S52"/>
      <c r="U52"/>
    </row>
    <row r="53" spans="10:21" x14ac:dyDescent="0.3">
      <c r="J53" s="14"/>
      <c r="S53"/>
      <c r="U53"/>
    </row>
    <row r="54" spans="10:21" x14ac:dyDescent="0.3">
      <c r="J54" s="14"/>
      <c r="S54"/>
      <c r="U54"/>
    </row>
    <row r="55" spans="10:21" x14ac:dyDescent="0.3">
      <c r="J55" s="14"/>
      <c r="S55"/>
      <c r="U55"/>
    </row>
    <row r="56" spans="10:21" x14ac:dyDescent="0.3">
      <c r="J56" s="14"/>
      <c r="S56"/>
      <c r="U56"/>
    </row>
    <row r="57" spans="10:21" x14ac:dyDescent="0.3">
      <c r="J57" s="14"/>
      <c r="S57"/>
      <c r="U57"/>
    </row>
    <row r="58" spans="10:21" x14ac:dyDescent="0.3">
      <c r="J58" s="14"/>
      <c r="S58"/>
      <c r="U58"/>
    </row>
    <row r="59" spans="10:21" x14ac:dyDescent="0.3">
      <c r="J59" s="14"/>
      <c r="S59"/>
      <c r="U59"/>
    </row>
    <row r="60" spans="10:21" x14ac:dyDescent="0.3">
      <c r="J60" s="14"/>
      <c r="S60"/>
      <c r="U60"/>
    </row>
    <row r="61" spans="10:21" x14ac:dyDescent="0.3">
      <c r="J61" s="14"/>
      <c r="S61"/>
      <c r="U61"/>
    </row>
    <row r="62" spans="10:21" x14ac:dyDescent="0.3">
      <c r="J62" s="14"/>
      <c r="S62"/>
      <c r="U62"/>
    </row>
    <row r="63" spans="10:21" x14ac:dyDescent="0.3">
      <c r="J63" s="14"/>
      <c r="S63"/>
      <c r="U63"/>
    </row>
    <row r="64" spans="10:21" x14ac:dyDescent="0.3">
      <c r="J64" s="14"/>
      <c r="S64"/>
      <c r="U64"/>
    </row>
    <row r="65" spans="10:21" x14ac:dyDescent="0.3">
      <c r="J65" s="14"/>
      <c r="S65"/>
      <c r="U65"/>
    </row>
    <row r="66" spans="10:21" x14ac:dyDescent="0.3">
      <c r="J66" s="14"/>
      <c r="S66"/>
      <c r="U66"/>
    </row>
    <row r="67" spans="10:21" x14ac:dyDescent="0.3">
      <c r="J67" s="14"/>
      <c r="S67"/>
      <c r="U67"/>
    </row>
    <row r="68" spans="10:21" x14ac:dyDescent="0.3">
      <c r="J68" s="14"/>
      <c r="S68"/>
      <c r="U68"/>
    </row>
    <row r="69" spans="10:21" x14ac:dyDescent="0.3">
      <c r="J69" s="14"/>
      <c r="S69"/>
      <c r="U69"/>
    </row>
    <row r="70" spans="10:21" x14ac:dyDescent="0.3">
      <c r="J70" s="14"/>
      <c r="S70"/>
      <c r="U70"/>
    </row>
    <row r="71" spans="10:21" x14ac:dyDescent="0.3">
      <c r="J71" s="14"/>
      <c r="S71"/>
      <c r="U71"/>
    </row>
    <row r="72" spans="10:21" x14ac:dyDescent="0.3">
      <c r="J72" s="14"/>
      <c r="S72"/>
      <c r="U72"/>
    </row>
    <row r="73" spans="10:21" x14ac:dyDescent="0.3">
      <c r="J73" s="14"/>
      <c r="S73"/>
      <c r="U73"/>
    </row>
    <row r="74" spans="10:21" x14ac:dyDescent="0.3">
      <c r="J74" s="14"/>
      <c r="S74"/>
      <c r="U74"/>
    </row>
    <row r="75" spans="10:21" x14ac:dyDescent="0.3">
      <c r="J75" s="14"/>
      <c r="S75"/>
      <c r="U75"/>
    </row>
    <row r="76" spans="10:21" x14ac:dyDescent="0.3">
      <c r="J76" s="14"/>
      <c r="S76"/>
      <c r="U76"/>
    </row>
    <row r="77" spans="10:21" x14ac:dyDescent="0.3">
      <c r="J77" s="14"/>
      <c r="S77"/>
      <c r="U77"/>
    </row>
    <row r="78" spans="10:21" x14ac:dyDescent="0.3">
      <c r="J78" s="14"/>
      <c r="S78"/>
      <c r="U78"/>
    </row>
    <row r="79" spans="10:21" x14ac:dyDescent="0.3">
      <c r="J79" s="14"/>
      <c r="S79"/>
      <c r="U79"/>
    </row>
    <row r="80" spans="10:21" x14ac:dyDescent="0.3">
      <c r="J80" s="14"/>
      <c r="S80"/>
      <c r="U80"/>
    </row>
    <row r="81" spans="10:21" x14ac:dyDescent="0.3">
      <c r="J81" s="14"/>
      <c r="S81"/>
      <c r="U81"/>
    </row>
    <row r="82" spans="10:21" x14ac:dyDescent="0.3">
      <c r="J82" s="14"/>
      <c r="S82"/>
      <c r="U82"/>
    </row>
    <row r="83" spans="10:21" x14ac:dyDescent="0.3">
      <c r="J83" s="14"/>
      <c r="S83"/>
      <c r="U83"/>
    </row>
    <row r="84" spans="10:21" x14ac:dyDescent="0.3">
      <c r="J84" s="14"/>
      <c r="S84"/>
      <c r="U84"/>
    </row>
    <row r="85" spans="10:21" x14ac:dyDescent="0.3">
      <c r="J85" s="14"/>
      <c r="S85"/>
      <c r="U85"/>
    </row>
    <row r="86" spans="10:21" x14ac:dyDescent="0.3">
      <c r="J86" s="14"/>
      <c r="S86"/>
      <c r="U86"/>
    </row>
    <row r="87" spans="10:21" x14ac:dyDescent="0.3">
      <c r="J87" s="14"/>
      <c r="S87"/>
      <c r="U87"/>
    </row>
    <row r="88" spans="10:21" x14ac:dyDescent="0.3">
      <c r="J88" s="14"/>
      <c r="S88"/>
      <c r="U88"/>
    </row>
    <row r="89" spans="10:21" x14ac:dyDescent="0.3">
      <c r="J89" s="14"/>
      <c r="S89"/>
      <c r="U89"/>
    </row>
    <row r="90" spans="10:21" x14ac:dyDescent="0.3">
      <c r="J90" s="14"/>
      <c r="S90"/>
      <c r="U90"/>
    </row>
    <row r="91" spans="10:21" x14ac:dyDescent="0.3">
      <c r="J91" s="14"/>
      <c r="S91"/>
      <c r="U91"/>
    </row>
    <row r="92" spans="10:21" x14ac:dyDescent="0.3">
      <c r="J92" s="14"/>
      <c r="S92"/>
      <c r="U92"/>
    </row>
    <row r="93" spans="10:21" x14ac:dyDescent="0.3">
      <c r="J93" s="14"/>
      <c r="S93"/>
      <c r="U93"/>
    </row>
    <row r="94" spans="10:21" x14ac:dyDescent="0.3">
      <c r="J94" s="14"/>
      <c r="S94"/>
      <c r="U94"/>
    </row>
    <row r="95" spans="10:21" x14ac:dyDescent="0.3">
      <c r="J95" s="14"/>
      <c r="S95"/>
      <c r="U95"/>
    </row>
    <row r="96" spans="10:21" x14ac:dyDescent="0.3">
      <c r="J96" s="14"/>
      <c r="S96"/>
      <c r="U96"/>
    </row>
    <row r="97" spans="10:21" x14ac:dyDescent="0.3">
      <c r="J97" s="14"/>
      <c r="S97"/>
      <c r="U97"/>
    </row>
    <row r="98" spans="10:21" x14ac:dyDescent="0.3">
      <c r="J98" s="14"/>
      <c r="S98"/>
      <c r="U98"/>
    </row>
    <row r="99" spans="10:21" x14ac:dyDescent="0.3">
      <c r="J99" s="14"/>
      <c r="S99"/>
      <c r="U99"/>
    </row>
    <row r="100" spans="10:21" x14ac:dyDescent="0.3">
      <c r="J100" s="14"/>
      <c r="S100"/>
      <c r="U100"/>
    </row>
    <row r="101" spans="10:21" x14ac:dyDescent="0.3">
      <c r="J101" s="14"/>
      <c r="S101"/>
      <c r="U101"/>
    </row>
    <row r="102" spans="10:21" x14ac:dyDescent="0.3">
      <c r="J102" s="14"/>
      <c r="S102"/>
      <c r="U102"/>
    </row>
    <row r="103" spans="10:21" x14ac:dyDescent="0.3">
      <c r="J103" s="14"/>
      <c r="S103"/>
      <c r="U103"/>
    </row>
    <row r="104" spans="10:21" x14ac:dyDescent="0.3">
      <c r="J104" s="14"/>
      <c r="S104"/>
      <c r="U104"/>
    </row>
    <row r="105" spans="10:21" x14ac:dyDescent="0.3">
      <c r="J105" s="14"/>
      <c r="S105"/>
      <c r="U105"/>
    </row>
    <row r="106" spans="10:21" x14ac:dyDescent="0.3">
      <c r="J106" s="14"/>
      <c r="S106"/>
      <c r="U106"/>
    </row>
    <row r="107" spans="10:21" x14ac:dyDescent="0.3">
      <c r="J107" s="14"/>
      <c r="S107"/>
      <c r="U107"/>
    </row>
    <row r="108" spans="10:21" x14ac:dyDescent="0.3">
      <c r="J108" s="14"/>
      <c r="S108"/>
      <c r="U108"/>
    </row>
    <row r="109" spans="10:21" x14ac:dyDescent="0.3">
      <c r="J109" s="14"/>
      <c r="S109"/>
      <c r="U109"/>
    </row>
    <row r="110" spans="10:21" x14ac:dyDescent="0.3">
      <c r="J110" s="14"/>
      <c r="S110"/>
      <c r="U110"/>
    </row>
    <row r="111" spans="10:21" x14ac:dyDescent="0.3">
      <c r="J111" s="14"/>
      <c r="S111"/>
      <c r="U111"/>
    </row>
    <row r="112" spans="10:21" x14ac:dyDescent="0.3">
      <c r="J112" s="14"/>
      <c r="S112"/>
      <c r="U112"/>
    </row>
    <row r="113" spans="10:21" x14ac:dyDescent="0.3">
      <c r="J113" s="14"/>
      <c r="S113"/>
      <c r="U113"/>
    </row>
    <row r="114" spans="10:21" x14ac:dyDescent="0.3">
      <c r="J114" s="14"/>
      <c r="S114"/>
      <c r="U114"/>
    </row>
    <row r="115" spans="10:21" x14ac:dyDescent="0.3">
      <c r="J115" s="14"/>
      <c r="S115"/>
      <c r="U115"/>
    </row>
    <row r="116" spans="10:21" x14ac:dyDescent="0.3">
      <c r="J116" s="14"/>
      <c r="S116"/>
      <c r="U116"/>
    </row>
    <row r="117" spans="10:21" x14ac:dyDescent="0.3">
      <c r="J117" s="14"/>
      <c r="S117"/>
      <c r="U117"/>
    </row>
    <row r="118" spans="10:21" x14ac:dyDescent="0.3">
      <c r="J118" s="14"/>
      <c r="S118"/>
      <c r="U118"/>
    </row>
    <row r="119" spans="10:21" x14ac:dyDescent="0.3">
      <c r="J119" s="14"/>
      <c r="S119"/>
      <c r="U119"/>
    </row>
    <row r="120" spans="10:21" x14ac:dyDescent="0.3">
      <c r="J120" s="14"/>
      <c r="S120"/>
      <c r="U120"/>
    </row>
    <row r="121" spans="10:21" x14ac:dyDescent="0.3">
      <c r="J121" s="14"/>
      <c r="S121"/>
      <c r="U121"/>
    </row>
    <row r="122" spans="10:21" x14ac:dyDescent="0.3">
      <c r="J122" s="14"/>
      <c r="S122"/>
      <c r="U122"/>
    </row>
    <row r="123" spans="10:21" x14ac:dyDescent="0.3">
      <c r="J123" s="14"/>
      <c r="S123"/>
      <c r="U123"/>
    </row>
    <row r="124" spans="10:21" x14ac:dyDescent="0.3">
      <c r="J124" s="14"/>
      <c r="S124"/>
      <c r="U124"/>
    </row>
    <row r="125" spans="10:21" x14ac:dyDescent="0.3">
      <c r="J125" s="14"/>
      <c r="S125"/>
      <c r="U125"/>
    </row>
    <row r="126" spans="10:21" x14ac:dyDescent="0.3">
      <c r="J126" s="14"/>
      <c r="S126"/>
      <c r="U126"/>
    </row>
    <row r="127" spans="10:21" x14ac:dyDescent="0.3">
      <c r="J127" s="14"/>
      <c r="S127"/>
      <c r="U127"/>
    </row>
    <row r="128" spans="10:21" x14ac:dyDescent="0.3">
      <c r="J128" s="14"/>
      <c r="S128"/>
      <c r="U128"/>
    </row>
    <row r="129" spans="10:21" x14ac:dyDescent="0.3">
      <c r="J129" s="14"/>
      <c r="S129"/>
      <c r="U129"/>
    </row>
    <row r="130" spans="10:21" x14ac:dyDescent="0.3">
      <c r="J130" s="14"/>
      <c r="S130"/>
      <c r="U130"/>
    </row>
    <row r="131" spans="10:21" x14ac:dyDescent="0.3">
      <c r="J131" s="14"/>
      <c r="S131"/>
      <c r="U131"/>
    </row>
    <row r="132" spans="10:21" x14ac:dyDescent="0.3">
      <c r="J132" s="14"/>
      <c r="S132"/>
      <c r="U132"/>
    </row>
    <row r="133" spans="10:21" x14ac:dyDescent="0.3">
      <c r="J133" s="14"/>
      <c r="S133"/>
      <c r="U133"/>
    </row>
    <row r="134" spans="10:21" x14ac:dyDescent="0.3">
      <c r="J134" s="14"/>
      <c r="S134"/>
      <c r="U134"/>
    </row>
    <row r="135" spans="10:21" x14ac:dyDescent="0.3">
      <c r="J135" s="14"/>
      <c r="S135"/>
      <c r="U135"/>
    </row>
    <row r="136" spans="10:21" x14ac:dyDescent="0.3">
      <c r="J136" s="14"/>
      <c r="S136"/>
      <c r="U136"/>
    </row>
    <row r="137" spans="10:21" x14ac:dyDescent="0.3">
      <c r="J137" s="14"/>
      <c r="S137"/>
      <c r="U137"/>
    </row>
    <row r="138" spans="10:21" x14ac:dyDescent="0.3">
      <c r="J138" s="14"/>
      <c r="S138"/>
      <c r="U138"/>
    </row>
    <row r="139" spans="10:21" x14ac:dyDescent="0.3">
      <c r="J139" s="14"/>
      <c r="S139"/>
      <c r="U139"/>
    </row>
    <row r="140" spans="10:21" x14ac:dyDescent="0.3">
      <c r="J140" s="14"/>
      <c r="S140"/>
      <c r="U140"/>
    </row>
    <row r="141" spans="10:21" x14ac:dyDescent="0.3">
      <c r="J141" s="14"/>
      <c r="S141"/>
      <c r="U141"/>
    </row>
    <row r="142" spans="10:21" x14ac:dyDescent="0.3">
      <c r="J142" s="14"/>
      <c r="S142"/>
      <c r="U142"/>
    </row>
    <row r="143" spans="10:21" x14ac:dyDescent="0.3">
      <c r="J143" s="14"/>
      <c r="S143"/>
      <c r="U143"/>
    </row>
    <row r="144" spans="10:21" x14ac:dyDescent="0.3">
      <c r="J144" s="14"/>
      <c r="S144"/>
      <c r="U144"/>
    </row>
    <row r="145" spans="10:21" x14ac:dyDescent="0.3">
      <c r="J145" s="14"/>
      <c r="S145"/>
      <c r="U145"/>
    </row>
    <row r="146" spans="10:21" x14ac:dyDescent="0.3">
      <c r="J146" s="14"/>
      <c r="S146"/>
      <c r="U146"/>
    </row>
    <row r="147" spans="10:21" x14ac:dyDescent="0.3">
      <c r="J147" s="14"/>
      <c r="S147"/>
      <c r="U147"/>
    </row>
    <row r="148" spans="10:21" x14ac:dyDescent="0.3">
      <c r="J148" s="14"/>
      <c r="S148"/>
      <c r="U148"/>
    </row>
    <row r="149" spans="10:21" x14ac:dyDescent="0.3">
      <c r="J149" s="14"/>
      <c r="S149"/>
      <c r="U149"/>
    </row>
    <row r="150" spans="10:21" x14ac:dyDescent="0.3">
      <c r="J150" s="14"/>
      <c r="S150"/>
      <c r="U150"/>
    </row>
    <row r="151" spans="10:21" x14ac:dyDescent="0.3">
      <c r="J151" s="14"/>
      <c r="S151"/>
      <c r="U151"/>
    </row>
    <row r="152" spans="10:21" x14ac:dyDescent="0.3">
      <c r="J152" s="14"/>
      <c r="S152"/>
      <c r="U152"/>
    </row>
    <row r="153" spans="10:21" x14ac:dyDescent="0.3">
      <c r="J153" s="14"/>
      <c r="S153"/>
      <c r="U153"/>
    </row>
    <row r="154" spans="10:21" x14ac:dyDescent="0.3">
      <c r="J154" s="14"/>
      <c r="S154"/>
      <c r="U154"/>
    </row>
    <row r="155" spans="10:21" x14ac:dyDescent="0.3">
      <c r="J155" s="14"/>
      <c r="S155"/>
      <c r="U155"/>
    </row>
    <row r="156" spans="10:21" x14ac:dyDescent="0.3">
      <c r="J156" s="14"/>
      <c r="S156"/>
      <c r="U156"/>
    </row>
    <row r="157" spans="10:21" x14ac:dyDescent="0.3">
      <c r="J157" s="14"/>
      <c r="S157"/>
      <c r="U157"/>
    </row>
    <row r="158" spans="10:21" x14ac:dyDescent="0.3">
      <c r="J158" s="14"/>
      <c r="S158"/>
      <c r="U158"/>
    </row>
    <row r="159" spans="10:21" x14ac:dyDescent="0.3">
      <c r="J159" s="14"/>
      <c r="S159"/>
      <c r="U159"/>
    </row>
    <row r="160" spans="10:21" x14ac:dyDescent="0.3">
      <c r="J160" s="14"/>
      <c r="S160"/>
      <c r="U160"/>
    </row>
    <row r="161" spans="10:21" x14ac:dyDescent="0.3">
      <c r="J161" s="14"/>
      <c r="S161"/>
      <c r="U161"/>
    </row>
    <row r="162" spans="10:21" x14ac:dyDescent="0.3">
      <c r="J162" s="14"/>
      <c r="S162"/>
      <c r="U162"/>
    </row>
    <row r="163" spans="10:21" x14ac:dyDescent="0.3">
      <c r="J163" s="14"/>
      <c r="S163"/>
      <c r="U163"/>
    </row>
    <row r="164" spans="10:21" x14ac:dyDescent="0.3">
      <c r="J164" s="14"/>
      <c r="S164"/>
      <c r="U164"/>
    </row>
    <row r="165" spans="10:21" x14ac:dyDescent="0.3">
      <c r="J165" s="14"/>
      <c r="S165"/>
      <c r="U165"/>
    </row>
    <row r="166" spans="10:21" x14ac:dyDescent="0.3">
      <c r="J166" s="14"/>
      <c r="S166"/>
      <c r="U166"/>
    </row>
    <row r="167" spans="10:21" x14ac:dyDescent="0.3">
      <c r="J167" s="14"/>
      <c r="S167"/>
      <c r="U167"/>
    </row>
    <row r="168" spans="10:21" x14ac:dyDescent="0.3">
      <c r="J168" s="14"/>
      <c r="S168"/>
      <c r="U168"/>
    </row>
    <row r="169" spans="10:21" x14ac:dyDescent="0.3">
      <c r="J169" s="14"/>
      <c r="S169"/>
      <c r="U169"/>
    </row>
    <row r="170" spans="10:21" x14ac:dyDescent="0.3">
      <c r="J170" s="14"/>
      <c r="S170"/>
      <c r="U170"/>
    </row>
    <row r="171" spans="10:21" x14ac:dyDescent="0.3">
      <c r="J171" s="14"/>
      <c r="S171"/>
      <c r="U171"/>
    </row>
    <row r="172" spans="10:21" x14ac:dyDescent="0.3">
      <c r="J172" s="14"/>
      <c r="S172"/>
      <c r="U172"/>
    </row>
    <row r="173" spans="10:21" x14ac:dyDescent="0.3">
      <c r="J173" s="14"/>
      <c r="S173"/>
      <c r="U173"/>
    </row>
    <row r="174" spans="10:21" x14ac:dyDescent="0.3">
      <c r="J174" s="14"/>
      <c r="S174"/>
      <c r="U174"/>
    </row>
    <row r="175" spans="10:21" x14ac:dyDescent="0.3">
      <c r="J175" s="14"/>
      <c r="S175"/>
      <c r="U175"/>
    </row>
    <row r="176" spans="10:21" x14ac:dyDescent="0.3">
      <c r="J176" s="14"/>
      <c r="S176"/>
      <c r="U176"/>
    </row>
    <row r="177" spans="10:21" x14ac:dyDescent="0.3">
      <c r="J177" s="14"/>
      <c r="S177"/>
      <c r="U177"/>
    </row>
    <row r="178" spans="10:21" x14ac:dyDescent="0.3">
      <c r="J178" s="14"/>
      <c r="S178"/>
      <c r="U178"/>
    </row>
    <row r="179" spans="10:21" x14ac:dyDescent="0.3">
      <c r="J179" s="14"/>
      <c r="S179"/>
      <c r="U179"/>
    </row>
    <row r="180" spans="10:21" x14ac:dyDescent="0.3">
      <c r="J180" s="14"/>
      <c r="S180"/>
      <c r="U180"/>
    </row>
    <row r="181" spans="10:21" x14ac:dyDescent="0.3">
      <c r="J181" s="14"/>
      <c r="S181"/>
      <c r="U181"/>
    </row>
    <row r="182" spans="10:21" x14ac:dyDescent="0.3">
      <c r="J182" s="14"/>
      <c r="S182"/>
      <c r="U182"/>
    </row>
    <row r="183" spans="10:21" x14ac:dyDescent="0.3">
      <c r="J183" s="14"/>
      <c r="S183"/>
      <c r="U183"/>
    </row>
    <row r="184" spans="10:21" x14ac:dyDescent="0.3">
      <c r="J184" s="14"/>
      <c r="S184"/>
      <c r="U184"/>
    </row>
    <row r="185" spans="10:21" x14ac:dyDescent="0.3">
      <c r="J185" s="14"/>
      <c r="S185"/>
      <c r="U185"/>
    </row>
    <row r="186" spans="10:21" x14ac:dyDescent="0.3">
      <c r="J186" s="14"/>
      <c r="S186"/>
      <c r="U186"/>
    </row>
    <row r="187" spans="10:21" x14ac:dyDescent="0.3">
      <c r="J187" s="14"/>
      <c r="S187"/>
      <c r="U187"/>
    </row>
    <row r="188" spans="10:21" x14ac:dyDescent="0.3">
      <c r="J188" s="14"/>
      <c r="S188"/>
      <c r="U188"/>
    </row>
    <row r="189" spans="10:21" x14ac:dyDescent="0.3">
      <c r="J189" s="14"/>
      <c r="S189"/>
      <c r="U189"/>
    </row>
    <row r="190" spans="10:21" x14ac:dyDescent="0.3">
      <c r="J190" s="14"/>
      <c r="S190"/>
      <c r="U190"/>
    </row>
    <row r="191" spans="10:21" x14ac:dyDescent="0.3">
      <c r="J191" s="14"/>
      <c r="S191"/>
      <c r="U191"/>
    </row>
    <row r="192" spans="10:21" x14ac:dyDescent="0.3">
      <c r="J192" s="14"/>
      <c r="S192"/>
      <c r="U192"/>
    </row>
    <row r="193" spans="10:21" x14ac:dyDescent="0.3">
      <c r="J193" s="14"/>
      <c r="S193"/>
      <c r="U193"/>
    </row>
    <row r="194" spans="10:21" x14ac:dyDescent="0.3">
      <c r="J194" s="14"/>
      <c r="S194"/>
      <c r="U194"/>
    </row>
    <row r="195" spans="10:21" x14ac:dyDescent="0.3">
      <c r="J195" s="14"/>
      <c r="S195"/>
      <c r="U195"/>
    </row>
    <row r="196" spans="10:21" x14ac:dyDescent="0.3">
      <c r="J196" s="14"/>
      <c r="S196"/>
      <c r="U196"/>
    </row>
    <row r="197" spans="10:21" x14ac:dyDescent="0.3">
      <c r="J197" s="14"/>
      <c r="S197"/>
      <c r="U197"/>
    </row>
    <row r="198" spans="10:21" x14ac:dyDescent="0.3">
      <c r="J198" s="14"/>
      <c r="S198"/>
      <c r="U198"/>
    </row>
    <row r="199" spans="10:21" x14ac:dyDescent="0.3">
      <c r="J199" s="14"/>
      <c r="S199"/>
      <c r="U199"/>
    </row>
    <row r="200" spans="10:21" x14ac:dyDescent="0.3">
      <c r="J200" s="14"/>
      <c r="S200"/>
      <c r="U200"/>
    </row>
    <row r="201" spans="10:21" x14ac:dyDescent="0.3">
      <c r="J201" s="14"/>
      <c r="S201"/>
      <c r="U201"/>
    </row>
    <row r="202" spans="10:21" x14ac:dyDescent="0.3">
      <c r="J202" s="14"/>
      <c r="S202"/>
      <c r="U202"/>
    </row>
    <row r="203" spans="10:21" x14ac:dyDescent="0.3">
      <c r="J203" s="14"/>
      <c r="S203"/>
      <c r="U203"/>
    </row>
    <row r="204" spans="10:21" x14ac:dyDescent="0.3">
      <c r="J204" s="14"/>
      <c r="S204"/>
      <c r="U204"/>
    </row>
    <row r="205" spans="10:21" x14ac:dyDescent="0.3">
      <c r="J205" s="14"/>
      <c r="S205"/>
      <c r="U205"/>
    </row>
    <row r="206" spans="10:21" x14ac:dyDescent="0.3">
      <c r="J206" s="14"/>
      <c r="S206"/>
      <c r="U206"/>
    </row>
    <row r="207" spans="10:21" x14ac:dyDescent="0.3">
      <c r="J207" s="14"/>
      <c r="S207"/>
      <c r="U207"/>
    </row>
    <row r="208" spans="10:21" x14ac:dyDescent="0.3">
      <c r="J208" s="14"/>
      <c r="S208"/>
      <c r="U208"/>
    </row>
    <row r="209" spans="10:21" x14ac:dyDescent="0.3">
      <c r="J209" s="14"/>
      <c r="S209"/>
      <c r="U209"/>
    </row>
    <row r="210" spans="10:21" x14ac:dyDescent="0.3">
      <c r="J210" s="14"/>
      <c r="S210"/>
      <c r="U210"/>
    </row>
    <row r="211" spans="10:21" x14ac:dyDescent="0.3">
      <c r="J211" s="14"/>
      <c r="S211"/>
      <c r="U211"/>
    </row>
    <row r="212" spans="10:21" x14ac:dyDescent="0.3">
      <c r="J212" s="14"/>
      <c r="S212"/>
      <c r="U212"/>
    </row>
    <row r="213" spans="10:21" x14ac:dyDescent="0.3">
      <c r="J213" s="14"/>
      <c r="S213"/>
      <c r="U213"/>
    </row>
    <row r="214" spans="10:21" x14ac:dyDescent="0.3">
      <c r="J214" s="14"/>
      <c r="S214"/>
      <c r="U214"/>
    </row>
    <row r="215" spans="10:21" x14ac:dyDescent="0.3">
      <c r="J215" s="14"/>
      <c r="S215"/>
      <c r="U215"/>
    </row>
    <row r="216" spans="10:21" x14ac:dyDescent="0.3">
      <c r="J216" s="14"/>
      <c r="S216"/>
      <c r="U216"/>
    </row>
    <row r="217" spans="10:21" x14ac:dyDescent="0.3">
      <c r="J217" s="14"/>
      <c r="S217"/>
      <c r="U217"/>
    </row>
    <row r="218" spans="10:21" x14ac:dyDescent="0.3">
      <c r="J218" s="14"/>
      <c r="S218"/>
      <c r="U218"/>
    </row>
    <row r="219" spans="10:21" x14ac:dyDescent="0.3">
      <c r="J219" s="14"/>
      <c r="S219"/>
      <c r="U219"/>
    </row>
    <row r="220" spans="10:21" x14ac:dyDescent="0.3">
      <c r="J220" s="14"/>
      <c r="S220"/>
      <c r="U220"/>
    </row>
    <row r="221" spans="10:21" x14ac:dyDescent="0.3">
      <c r="J221" s="14"/>
      <c r="S221"/>
      <c r="U221"/>
    </row>
    <row r="222" spans="10:21" x14ac:dyDescent="0.3">
      <c r="J222" s="14"/>
      <c r="S222"/>
      <c r="U222"/>
    </row>
    <row r="223" spans="10:21" x14ac:dyDescent="0.3">
      <c r="J223" s="14"/>
      <c r="S223"/>
      <c r="U223"/>
    </row>
    <row r="224" spans="10:21" x14ac:dyDescent="0.3">
      <c r="J224" s="14"/>
      <c r="S224"/>
      <c r="U224"/>
    </row>
    <row r="225" spans="10:21" x14ac:dyDescent="0.3">
      <c r="J225" s="14"/>
      <c r="S225"/>
      <c r="U225"/>
    </row>
    <row r="226" spans="10:21" x14ac:dyDescent="0.3">
      <c r="J226" s="14"/>
      <c r="S226"/>
      <c r="U226"/>
    </row>
    <row r="227" spans="10:21" x14ac:dyDescent="0.3">
      <c r="J227" s="14"/>
      <c r="S227"/>
      <c r="U227"/>
    </row>
    <row r="228" spans="10:21" x14ac:dyDescent="0.3">
      <c r="J228" s="14"/>
      <c r="S228"/>
      <c r="U228"/>
    </row>
    <row r="229" spans="10:21" x14ac:dyDescent="0.3">
      <c r="J229" s="14"/>
      <c r="S229"/>
      <c r="U229"/>
    </row>
    <row r="230" spans="10:21" x14ac:dyDescent="0.3">
      <c r="J230" s="14"/>
      <c r="S230"/>
      <c r="U230"/>
    </row>
    <row r="231" spans="10:21" x14ac:dyDescent="0.3">
      <c r="J231" s="14"/>
      <c r="S231"/>
      <c r="U231"/>
    </row>
    <row r="232" spans="10:21" x14ac:dyDescent="0.3">
      <c r="J232" s="14"/>
      <c r="S232"/>
      <c r="U232"/>
    </row>
    <row r="233" spans="10:21" x14ac:dyDescent="0.3">
      <c r="J233" s="14"/>
      <c r="S233"/>
      <c r="U233"/>
    </row>
    <row r="234" spans="10:21" x14ac:dyDescent="0.3">
      <c r="J234" s="14"/>
      <c r="S234"/>
      <c r="U234"/>
    </row>
    <row r="235" spans="10:21" x14ac:dyDescent="0.3">
      <c r="J235" s="14"/>
      <c r="S235"/>
      <c r="U235"/>
    </row>
    <row r="236" spans="10:21" x14ac:dyDescent="0.3">
      <c r="J236" s="14"/>
      <c r="S236"/>
      <c r="U236"/>
    </row>
    <row r="237" spans="10:21" x14ac:dyDescent="0.3">
      <c r="J237" s="14"/>
      <c r="S237"/>
      <c r="U237"/>
    </row>
    <row r="238" spans="10:21" x14ac:dyDescent="0.3">
      <c r="J238" s="14"/>
      <c r="S238"/>
      <c r="U238"/>
    </row>
    <row r="239" spans="10:21" x14ac:dyDescent="0.3">
      <c r="J239" s="14"/>
      <c r="S239"/>
      <c r="U239"/>
    </row>
    <row r="240" spans="10:21" x14ac:dyDescent="0.3">
      <c r="J240" s="14"/>
      <c r="S240"/>
      <c r="U240"/>
    </row>
    <row r="241" spans="10:21" x14ac:dyDescent="0.3">
      <c r="J241" s="14"/>
      <c r="S241"/>
      <c r="U241"/>
    </row>
    <row r="242" spans="10:21" x14ac:dyDescent="0.3">
      <c r="J242" s="14"/>
      <c r="S242"/>
      <c r="U242"/>
    </row>
    <row r="243" spans="10:21" x14ac:dyDescent="0.3">
      <c r="J243" s="14"/>
      <c r="S243"/>
      <c r="U243"/>
    </row>
    <row r="244" spans="10:21" x14ac:dyDescent="0.3">
      <c r="J244" s="14"/>
      <c r="S244"/>
      <c r="U244"/>
    </row>
    <row r="245" spans="10:21" x14ac:dyDescent="0.3">
      <c r="J245" s="14"/>
      <c r="S245"/>
      <c r="U245"/>
    </row>
    <row r="246" spans="10:21" x14ac:dyDescent="0.3">
      <c r="J246" s="14"/>
      <c r="S246"/>
      <c r="U246"/>
    </row>
    <row r="247" spans="10:21" x14ac:dyDescent="0.3">
      <c r="J247" s="14"/>
      <c r="S247"/>
      <c r="U247"/>
    </row>
    <row r="248" spans="10:21" x14ac:dyDescent="0.3">
      <c r="J248" s="14"/>
      <c r="S248"/>
      <c r="U248"/>
    </row>
    <row r="249" spans="10:21" x14ac:dyDescent="0.3">
      <c r="J249" s="14"/>
      <c r="S249"/>
      <c r="U249"/>
    </row>
    <row r="250" spans="10:21" x14ac:dyDescent="0.3">
      <c r="J250" s="14"/>
      <c r="S250"/>
      <c r="U250"/>
    </row>
    <row r="251" spans="10:21" x14ac:dyDescent="0.3">
      <c r="J251" s="14"/>
      <c r="S251"/>
      <c r="U251"/>
    </row>
    <row r="252" spans="10:21" x14ac:dyDescent="0.3">
      <c r="J252" s="14"/>
      <c r="S252"/>
      <c r="U252"/>
    </row>
    <row r="253" spans="10:21" x14ac:dyDescent="0.3">
      <c r="J253" s="14"/>
      <c r="S253"/>
      <c r="U253"/>
    </row>
    <row r="254" spans="10:21" x14ac:dyDescent="0.3">
      <c r="J254" s="14"/>
      <c r="S254"/>
      <c r="U254"/>
    </row>
    <row r="255" spans="10:21" x14ac:dyDescent="0.3">
      <c r="J255" s="14"/>
      <c r="S255"/>
      <c r="U255"/>
    </row>
    <row r="256" spans="10:21" x14ac:dyDescent="0.3">
      <c r="J256" s="14"/>
      <c r="S256"/>
      <c r="U256"/>
    </row>
    <row r="257" spans="10:21" x14ac:dyDescent="0.3">
      <c r="J257" s="14"/>
      <c r="S257"/>
      <c r="U257"/>
    </row>
    <row r="258" spans="10:21" x14ac:dyDescent="0.3">
      <c r="J258" s="14"/>
      <c r="S258"/>
      <c r="U258"/>
    </row>
    <row r="259" spans="10:21" x14ac:dyDescent="0.3">
      <c r="J259" s="14"/>
      <c r="S259"/>
      <c r="U259"/>
    </row>
    <row r="260" spans="10:21" x14ac:dyDescent="0.3">
      <c r="J260" s="14"/>
      <c r="S260"/>
      <c r="U260"/>
    </row>
    <row r="261" spans="10:21" x14ac:dyDescent="0.3">
      <c r="J261" s="14"/>
      <c r="S261"/>
      <c r="U261"/>
    </row>
    <row r="262" spans="10:21" x14ac:dyDescent="0.3">
      <c r="J262" s="14"/>
      <c r="S262"/>
      <c r="U262"/>
    </row>
    <row r="263" spans="10:21" x14ac:dyDescent="0.3">
      <c r="J263" s="14"/>
      <c r="S263"/>
      <c r="U263"/>
    </row>
    <row r="264" spans="10:21" x14ac:dyDescent="0.3">
      <c r="J264" s="14"/>
      <c r="S264"/>
      <c r="U264"/>
    </row>
    <row r="265" spans="10:21" x14ac:dyDescent="0.3">
      <c r="J265" s="14"/>
      <c r="S265"/>
      <c r="U265"/>
    </row>
    <row r="266" spans="10:21" x14ac:dyDescent="0.3">
      <c r="J266" s="14"/>
      <c r="S266"/>
      <c r="U266"/>
    </row>
    <row r="267" spans="10:21" x14ac:dyDescent="0.3">
      <c r="J267" s="14"/>
      <c r="S267"/>
      <c r="U267"/>
    </row>
    <row r="268" spans="10:21" x14ac:dyDescent="0.3">
      <c r="J268" s="14"/>
      <c r="S268"/>
      <c r="U268"/>
    </row>
    <row r="269" spans="10:21" x14ac:dyDescent="0.3">
      <c r="J269" s="14"/>
      <c r="S269"/>
      <c r="U269"/>
    </row>
    <row r="270" spans="10:21" x14ac:dyDescent="0.3">
      <c r="J270" s="14"/>
      <c r="S270"/>
      <c r="U270"/>
    </row>
    <row r="271" spans="10:21" x14ac:dyDescent="0.3">
      <c r="J271" s="14"/>
      <c r="S271"/>
      <c r="U271"/>
    </row>
    <row r="272" spans="10:21" x14ac:dyDescent="0.3">
      <c r="J272" s="14"/>
      <c r="S272"/>
      <c r="U272"/>
    </row>
    <row r="273" spans="10:21" x14ac:dyDescent="0.3">
      <c r="J273" s="14"/>
      <c r="S273"/>
      <c r="U273"/>
    </row>
    <row r="274" spans="10:21" x14ac:dyDescent="0.3">
      <c r="J274" s="14"/>
      <c r="S274"/>
      <c r="U274"/>
    </row>
    <row r="275" spans="10:21" x14ac:dyDescent="0.3">
      <c r="J275" s="14"/>
      <c r="S275"/>
      <c r="U275"/>
    </row>
    <row r="276" spans="10:21" x14ac:dyDescent="0.3">
      <c r="J276" s="14"/>
      <c r="S276"/>
      <c r="U276"/>
    </row>
    <row r="277" spans="10:21" x14ac:dyDescent="0.3">
      <c r="J277" s="14"/>
      <c r="S277"/>
      <c r="U277"/>
    </row>
    <row r="278" spans="10:21" x14ac:dyDescent="0.3">
      <c r="J278" s="14"/>
      <c r="S278"/>
      <c r="U278"/>
    </row>
    <row r="279" spans="10:21" x14ac:dyDescent="0.3">
      <c r="J279" s="14"/>
      <c r="S279"/>
      <c r="U279"/>
    </row>
    <row r="280" spans="10:21" x14ac:dyDescent="0.3">
      <c r="J280" s="14"/>
      <c r="S280"/>
      <c r="U280"/>
    </row>
    <row r="281" spans="10:21" x14ac:dyDescent="0.3">
      <c r="J281" s="14"/>
      <c r="S281"/>
      <c r="U281"/>
    </row>
    <row r="282" spans="10:21" x14ac:dyDescent="0.3">
      <c r="J282" s="14"/>
      <c r="S282"/>
      <c r="U282"/>
    </row>
    <row r="283" spans="10:21" x14ac:dyDescent="0.3">
      <c r="J283" s="14"/>
      <c r="S283"/>
      <c r="U283"/>
    </row>
    <row r="284" spans="10:21" x14ac:dyDescent="0.3">
      <c r="J284" s="14"/>
      <c r="S284"/>
      <c r="U284"/>
    </row>
    <row r="285" spans="10:21" x14ac:dyDescent="0.3">
      <c r="J285" s="14"/>
      <c r="S285"/>
      <c r="U285"/>
    </row>
    <row r="286" spans="10:21" x14ac:dyDescent="0.3">
      <c r="J286" s="14"/>
      <c r="S286"/>
      <c r="U286"/>
    </row>
    <row r="287" spans="10:21" x14ac:dyDescent="0.3">
      <c r="J287" s="14"/>
      <c r="S287"/>
      <c r="U287"/>
    </row>
    <row r="288" spans="10:21" x14ac:dyDescent="0.3">
      <c r="J288" s="14"/>
      <c r="S288"/>
      <c r="U288"/>
    </row>
    <row r="289" spans="10:21" x14ac:dyDescent="0.3">
      <c r="J289" s="14"/>
      <c r="S289"/>
      <c r="U289"/>
    </row>
    <row r="290" spans="10:21" x14ac:dyDescent="0.3">
      <c r="J290" s="14"/>
      <c r="S290"/>
      <c r="U290"/>
    </row>
    <row r="291" spans="10:21" x14ac:dyDescent="0.3">
      <c r="J291" s="14"/>
      <c r="S291"/>
      <c r="U291"/>
    </row>
    <row r="292" spans="10:21" x14ac:dyDescent="0.3">
      <c r="J292" s="14"/>
      <c r="S292"/>
      <c r="U292"/>
    </row>
    <row r="293" spans="10:21" x14ac:dyDescent="0.3">
      <c r="J293" s="14"/>
      <c r="S293"/>
      <c r="U293"/>
    </row>
    <row r="294" spans="10:21" x14ac:dyDescent="0.3">
      <c r="J294" s="14"/>
      <c r="S294"/>
      <c r="U294"/>
    </row>
    <row r="295" spans="10:21" x14ac:dyDescent="0.3">
      <c r="J295" s="14"/>
      <c r="S295"/>
      <c r="U295"/>
    </row>
    <row r="296" spans="10:21" x14ac:dyDescent="0.3">
      <c r="J296" s="14"/>
      <c r="S296"/>
      <c r="U296"/>
    </row>
    <row r="297" spans="10:21" x14ac:dyDescent="0.3">
      <c r="J297" s="14"/>
      <c r="S297"/>
      <c r="U297"/>
    </row>
    <row r="298" spans="10:21" x14ac:dyDescent="0.3">
      <c r="J298" s="14"/>
      <c r="S298"/>
      <c r="U298"/>
    </row>
    <row r="299" spans="10:21" x14ac:dyDescent="0.3">
      <c r="J299" s="14"/>
      <c r="S299"/>
      <c r="U299"/>
    </row>
    <row r="300" spans="10:21" x14ac:dyDescent="0.3">
      <c r="J300" s="14"/>
      <c r="S300"/>
      <c r="U300"/>
    </row>
    <row r="301" spans="10:21" x14ac:dyDescent="0.3">
      <c r="J301" s="14"/>
      <c r="S301"/>
      <c r="U301"/>
    </row>
    <row r="302" spans="10:21" x14ac:dyDescent="0.3">
      <c r="J302" s="14"/>
      <c r="S302"/>
      <c r="U302"/>
    </row>
    <row r="303" spans="10:21" x14ac:dyDescent="0.3">
      <c r="J303" s="14"/>
      <c r="S303"/>
      <c r="U303"/>
    </row>
    <row r="304" spans="10:21" x14ac:dyDescent="0.3">
      <c r="J304" s="14"/>
      <c r="S304"/>
      <c r="U304"/>
    </row>
    <row r="305" spans="10:21" x14ac:dyDescent="0.3">
      <c r="J305" s="14"/>
      <c r="S305"/>
      <c r="U305"/>
    </row>
    <row r="306" spans="10:21" x14ac:dyDescent="0.3">
      <c r="J306" s="14"/>
      <c r="S306"/>
      <c r="U306"/>
    </row>
    <row r="307" spans="10:21" x14ac:dyDescent="0.3">
      <c r="J307" s="14"/>
      <c r="S307"/>
      <c r="U307"/>
    </row>
    <row r="308" spans="10:21" x14ac:dyDescent="0.3">
      <c r="J308" s="14"/>
      <c r="S308"/>
      <c r="U308"/>
    </row>
    <row r="309" spans="10:21" x14ac:dyDescent="0.3">
      <c r="J309" s="14"/>
      <c r="S309"/>
      <c r="U309"/>
    </row>
    <row r="310" spans="10:21" x14ac:dyDescent="0.3">
      <c r="J310" s="14"/>
      <c r="S310"/>
      <c r="U310"/>
    </row>
    <row r="311" spans="10:21" x14ac:dyDescent="0.3">
      <c r="J311" s="14"/>
      <c r="S311"/>
      <c r="U311"/>
    </row>
    <row r="312" spans="10:21" x14ac:dyDescent="0.3">
      <c r="J312" s="14"/>
      <c r="S312"/>
      <c r="U312"/>
    </row>
    <row r="313" spans="10:21" x14ac:dyDescent="0.3">
      <c r="J313" s="14"/>
      <c r="S313"/>
      <c r="U313"/>
    </row>
    <row r="314" spans="10:21" x14ac:dyDescent="0.3">
      <c r="J314" s="14"/>
      <c r="S314"/>
      <c r="U314"/>
    </row>
    <row r="315" spans="10:21" x14ac:dyDescent="0.3">
      <c r="J315" s="14"/>
      <c r="S315"/>
      <c r="U315"/>
    </row>
    <row r="316" spans="10:21" x14ac:dyDescent="0.3">
      <c r="J316" s="14"/>
      <c r="S316"/>
      <c r="U316"/>
    </row>
    <row r="317" spans="10:21" x14ac:dyDescent="0.3">
      <c r="J317" s="14"/>
      <c r="S317"/>
      <c r="U317"/>
    </row>
    <row r="318" spans="10:21" x14ac:dyDescent="0.3">
      <c r="J318" s="14"/>
      <c r="S318"/>
      <c r="U318"/>
    </row>
    <row r="319" spans="10:21" x14ac:dyDescent="0.3">
      <c r="J319" s="14"/>
      <c r="S319"/>
      <c r="U319"/>
    </row>
    <row r="320" spans="10:21" x14ac:dyDescent="0.3">
      <c r="J320" s="14"/>
      <c r="S320"/>
      <c r="U320"/>
    </row>
    <row r="321" spans="10:21" x14ac:dyDescent="0.3">
      <c r="J321" s="14"/>
      <c r="S321"/>
      <c r="U321"/>
    </row>
    <row r="322" spans="10:21" x14ac:dyDescent="0.3">
      <c r="J322" s="14"/>
      <c r="S322"/>
      <c r="U322"/>
    </row>
    <row r="323" spans="10:21" x14ac:dyDescent="0.3">
      <c r="J323" s="14"/>
      <c r="S323"/>
      <c r="U323"/>
    </row>
    <row r="324" spans="10:21" x14ac:dyDescent="0.3">
      <c r="J324" s="14"/>
      <c r="S324"/>
      <c r="U324"/>
    </row>
    <row r="325" spans="10:21" x14ac:dyDescent="0.3">
      <c r="J325" s="14"/>
      <c r="S325"/>
      <c r="U325"/>
    </row>
    <row r="326" spans="10:21" x14ac:dyDescent="0.3">
      <c r="J326" s="14"/>
      <c r="S326"/>
      <c r="U326"/>
    </row>
    <row r="327" spans="10:21" x14ac:dyDescent="0.3">
      <c r="J327" s="14"/>
      <c r="S327"/>
      <c r="U327"/>
    </row>
    <row r="328" spans="10:21" x14ac:dyDescent="0.3">
      <c r="J328" s="14"/>
      <c r="S328"/>
      <c r="U328"/>
    </row>
    <row r="329" spans="10:21" x14ac:dyDescent="0.3">
      <c r="J329" s="14"/>
      <c r="S329"/>
      <c r="U329"/>
    </row>
    <row r="330" spans="10:21" x14ac:dyDescent="0.3">
      <c r="J330" s="14"/>
      <c r="S330"/>
      <c r="U330"/>
    </row>
    <row r="331" spans="10:21" x14ac:dyDescent="0.3">
      <c r="J331" s="14"/>
      <c r="S331"/>
      <c r="U331"/>
    </row>
    <row r="332" spans="10:21" x14ac:dyDescent="0.3">
      <c r="J332" s="14"/>
      <c r="S332"/>
      <c r="U332"/>
    </row>
    <row r="333" spans="10:21" x14ac:dyDescent="0.3">
      <c r="J333" s="14"/>
      <c r="S333"/>
      <c r="U333"/>
    </row>
    <row r="334" spans="10:21" x14ac:dyDescent="0.3">
      <c r="J334" s="14"/>
      <c r="S334"/>
      <c r="U334"/>
    </row>
    <row r="335" spans="10:21" x14ac:dyDescent="0.3">
      <c r="J335" s="14"/>
      <c r="S335"/>
      <c r="U335"/>
    </row>
    <row r="336" spans="10:21" x14ac:dyDescent="0.3">
      <c r="J336" s="14"/>
      <c r="S336"/>
      <c r="U336"/>
    </row>
    <row r="337" spans="10:21" x14ac:dyDescent="0.3">
      <c r="J337" s="14"/>
      <c r="S337"/>
      <c r="U337"/>
    </row>
    <row r="338" spans="10:21" x14ac:dyDescent="0.3">
      <c r="J338" s="14"/>
      <c r="S338"/>
      <c r="U338"/>
    </row>
    <row r="339" spans="10:21" x14ac:dyDescent="0.3">
      <c r="J339" s="14"/>
      <c r="S339"/>
      <c r="U339"/>
    </row>
    <row r="340" spans="10:21" x14ac:dyDescent="0.3">
      <c r="J340" s="14"/>
      <c r="S340"/>
      <c r="U340"/>
    </row>
    <row r="341" spans="10:21" x14ac:dyDescent="0.3">
      <c r="J341" s="14"/>
      <c r="S341"/>
      <c r="U341"/>
    </row>
    <row r="342" spans="10:21" x14ac:dyDescent="0.3">
      <c r="J342" s="14"/>
      <c r="S342"/>
      <c r="U342"/>
    </row>
    <row r="343" spans="10:21" x14ac:dyDescent="0.3">
      <c r="J343" s="14"/>
      <c r="S343"/>
      <c r="U343"/>
    </row>
    <row r="344" spans="10:21" x14ac:dyDescent="0.3">
      <c r="J344" s="14"/>
      <c r="S344"/>
      <c r="U344"/>
    </row>
    <row r="345" spans="10:21" x14ac:dyDescent="0.3">
      <c r="J345" s="14"/>
      <c r="S345"/>
      <c r="U345"/>
    </row>
    <row r="346" spans="10:21" x14ac:dyDescent="0.3">
      <c r="J346" s="14"/>
      <c r="S346"/>
      <c r="U346"/>
    </row>
    <row r="347" spans="10:21" x14ac:dyDescent="0.3">
      <c r="J347" s="14"/>
      <c r="S347"/>
      <c r="U347"/>
    </row>
    <row r="348" spans="10:21" x14ac:dyDescent="0.3">
      <c r="J348" s="14"/>
      <c r="S348"/>
      <c r="U348"/>
    </row>
    <row r="349" spans="10:21" x14ac:dyDescent="0.3">
      <c r="J349" s="14"/>
      <c r="S349"/>
      <c r="U349"/>
    </row>
    <row r="350" spans="10:21" x14ac:dyDescent="0.3">
      <c r="J350" s="14"/>
      <c r="S350"/>
      <c r="U350"/>
    </row>
    <row r="351" spans="10:21" x14ac:dyDescent="0.3">
      <c r="J351" s="14"/>
      <c r="S351"/>
      <c r="U351"/>
    </row>
    <row r="352" spans="10:21" x14ac:dyDescent="0.3">
      <c r="J352" s="14"/>
      <c r="S352"/>
      <c r="U352"/>
    </row>
    <row r="353" spans="10:21" x14ac:dyDescent="0.3">
      <c r="J353" s="14"/>
      <c r="S353"/>
      <c r="U353"/>
    </row>
    <row r="354" spans="10:21" x14ac:dyDescent="0.3">
      <c r="J354" s="14"/>
      <c r="S354"/>
      <c r="U354"/>
    </row>
    <row r="355" spans="10:21" x14ac:dyDescent="0.3">
      <c r="J355" s="14"/>
      <c r="S355"/>
      <c r="U355"/>
    </row>
    <row r="356" spans="10:21" x14ac:dyDescent="0.3">
      <c r="J356" s="14"/>
      <c r="S356"/>
      <c r="U356"/>
    </row>
    <row r="357" spans="10:21" x14ac:dyDescent="0.3">
      <c r="J357" s="14"/>
      <c r="S357"/>
      <c r="U357"/>
    </row>
    <row r="358" spans="10:21" x14ac:dyDescent="0.3">
      <c r="J358" s="14"/>
      <c r="S358"/>
      <c r="U358"/>
    </row>
    <row r="359" spans="10:21" x14ac:dyDescent="0.3">
      <c r="J359" s="14"/>
      <c r="S359"/>
      <c r="U359"/>
    </row>
    <row r="360" spans="10:21" x14ac:dyDescent="0.3">
      <c r="J360" s="14"/>
      <c r="S360"/>
      <c r="U360"/>
    </row>
    <row r="361" spans="10:21" x14ac:dyDescent="0.3">
      <c r="J361" s="14"/>
      <c r="S361"/>
      <c r="U361"/>
    </row>
    <row r="362" spans="10:21" x14ac:dyDescent="0.3">
      <c r="J362" s="14"/>
      <c r="S362"/>
      <c r="U362"/>
    </row>
    <row r="363" spans="10:21" x14ac:dyDescent="0.3">
      <c r="J363" s="14"/>
      <c r="S363"/>
      <c r="U363"/>
    </row>
    <row r="364" spans="10:21" x14ac:dyDescent="0.3">
      <c r="J364" s="14"/>
      <c r="S364"/>
      <c r="U364"/>
    </row>
    <row r="365" spans="10:21" x14ac:dyDescent="0.3">
      <c r="J365" s="14"/>
      <c r="S365"/>
      <c r="U365"/>
    </row>
    <row r="366" spans="10:21" x14ac:dyDescent="0.3">
      <c r="J366" s="14"/>
      <c r="S366"/>
      <c r="U366"/>
    </row>
    <row r="367" spans="10:21" x14ac:dyDescent="0.3">
      <c r="J367" s="14"/>
      <c r="S367"/>
      <c r="U367"/>
    </row>
    <row r="368" spans="10:21" x14ac:dyDescent="0.3">
      <c r="J368" s="14"/>
      <c r="S368"/>
      <c r="U368"/>
    </row>
    <row r="369" spans="10:21" x14ac:dyDescent="0.3">
      <c r="J369" s="14"/>
      <c r="S369"/>
      <c r="U369"/>
    </row>
    <row r="370" spans="10:21" x14ac:dyDescent="0.3">
      <c r="J370" s="14"/>
      <c r="S370"/>
      <c r="U370"/>
    </row>
    <row r="371" spans="10:21" x14ac:dyDescent="0.3">
      <c r="J371" s="14"/>
      <c r="S371"/>
      <c r="U371"/>
    </row>
    <row r="372" spans="10:21" x14ac:dyDescent="0.3">
      <c r="J372" s="14"/>
      <c r="S372"/>
      <c r="U372"/>
    </row>
    <row r="373" spans="10:21" x14ac:dyDescent="0.3">
      <c r="J373" s="14"/>
      <c r="S373"/>
      <c r="U373"/>
    </row>
    <row r="374" spans="10:21" x14ac:dyDescent="0.3">
      <c r="J374" s="14"/>
      <c r="S374"/>
      <c r="U374"/>
    </row>
    <row r="375" spans="10:21" x14ac:dyDescent="0.3">
      <c r="J375" s="14"/>
      <c r="S375"/>
      <c r="U375"/>
    </row>
    <row r="376" spans="10:21" x14ac:dyDescent="0.3">
      <c r="J376" s="14"/>
      <c r="S376"/>
      <c r="U376"/>
    </row>
    <row r="377" spans="10:21" x14ac:dyDescent="0.3">
      <c r="J377" s="14"/>
      <c r="S377"/>
      <c r="U377"/>
    </row>
    <row r="378" spans="10:21" x14ac:dyDescent="0.3">
      <c r="J378" s="14"/>
      <c r="S378"/>
      <c r="U378"/>
    </row>
    <row r="379" spans="10:21" x14ac:dyDescent="0.3">
      <c r="J379" s="14"/>
      <c r="S379"/>
      <c r="U379"/>
    </row>
    <row r="380" spans="10:21" x14ac:dyDescent="0.3">
      <c r="J380" s="14"/>
      <c r="S380"/>
      <c r="U380"/>
    </row>
    <row r="381" spans="10:21" x14ac:dyDescent="0.3">
      <c r="J381" s="14"/>
      <c r="S381"/>
      <c r="U381"/>
    </row>
    <row r="382" spans="10:21" x14ac:dyDescent="0.3">
      <c r="J382" s="14"/>
      <c r="S382"/>
      <c r="U382"/>
    </row>
    <row r="383" spans="10:21" x14ac:dyDescent="0.3">
      <c r="J383" s="14"/>
      <c r="S383"/>
      <c r="U383"/>
    </row>
    <row r="384" spans="10:21" x14ac:dyDescent="0.3">
      <c r="J384" s="14"/>
      <c r="S384"/>
      <c r="U384"/>
    </row>
    <row r="385" spans="10:21" x14ac:dyDescent="0.3">
      <c r="J385" s="14"/>
      <c r="S385"/>
      <c r="U385"/>
    </row>
    <row r="386" spans="10:21" x14ac:dyDescent="0.3">
      <c r="J386" s="14"/>
      <c r="S386"/>
      <c r="U386"/>
    </row>
    <row r="387" spans="10:21" x14ac:dyDescent="0.3">
      <c r="J387" s="14"/>
      <c r="S387"/>
      <c r="U387"/>
    </row>
    <row r="388" spans="10:21" x14ac:dyDescent="0.3">
      <c r="J388" s="14"/>
      <c r="S388"/>
      <c r="U388"/>
    </row>
    <row r="389" spans="10:21" x14ac:dyDescent="0.3">
      <c r="J389" s="14"/>
      <c r="S389"/>
      <c r="U389"/>
    </row>
    <row r="390" spans="10:21" x14ac:dyDescent="0.3">
      <c r="J390" s="14"/>
      <c r="S390"/>
      <c r="U390"/>
    </row>
    <row r="391" spans="10:21" x14ac:dyDescent="0.3">
      <c r="J391" s="14"/>
      <c r="S391"/>
      <c r="U391"/>
    </row>
    <row r="392" spans="10:21" x14ac:dyDescent="0.3">
      <c r="J392" s="14"/>
      <c r="S392"/>
      <c r="U392"/>
    </row>
    <row r="393" spans="10:21" x14ac:dyDescent="0.3">
      <c r="J393" s="14"/>
      <c r="S393"/>
      <c r="U393"/>
    </row>
    <row r="394" spans="10:21" x14ac:dyDescent="0.3">
      <c r="J394" s="14"/>
      <c r="S394"/>
      <c r="U394"/>
    </row>
    <row r="395" spans="10:21" x14ac:dyDescent="0.3">
      <c r="J395" s="14"/>
      <c r="S395"/>
      <c r="U395"/>
    </row>
    <row r="396" spans="10:21" x14ac:dyDescent="0.3">
      <c r="J396" s="14"/>
      <c r="S396"/>
      <c r="U396"/>
    </row>
    <row r="397" spans="10:21" x14ac:dyDescent="0.3">
      <c r="J397" s="14"/>
      <c r="S397"/>
      <c r="U397"/>
    </row>
    <row r="398" spans="10:21" x14ac:dyDescent="0.3">
      <c r="J398" s="14"/>
      <c r="S398"/>
      <c r="U398"/>
    </row>
    <row r="399" spans="10:21" x14ac:dyDescent="0.3">
      <c r="J399" s="14"/>
      <c r="S399"/>
      <c r="U399"/>
    </row>
    <row r="400" spans="10:21" x14ac:dyDescent="0.3">
      <c r="J400" s="14"/>
      <c r="S400"/>
      <c r="U400"/>
    </row>
    <row r="401" spans="10:21" x14ac:dyDescent="0.3">
      <c r="J401" s="14"/>
      <c r="S401"/>
      <c r="U401"/>
    </row>
    <row r="402" spans="10:21" x14ac:dyDescent="0.3">
      <c r="J402" s="14"/>
      <c r="S402"/>
      <c r="U402"/>
    </row>
    <row r="403" spans="10:21" x14ac:dyDescent="0.3">
      <c r="J403" s="14"/>
      <c r="S403"/>
      <c r="U403"/>
    </row>
    <row r="404" spans="10:21" x14ac:dyDescent="0.3">
      <c r="J404" s="14"/>
      <c r="S404"/>
      <c r="U404"/>
    </row>
    <row r="405" spans="10:21" x14ac:dyDescent="0.3">
      <c r="J405" s="14"/>
      <c r="S405"/>
      <c r="U405"/>
    </row>
    <row r="406" spans="10:21" x14ac:dyDescent="0.3">
      <c r="J406" s="14"/>
      <c r="S406"/>
      <c r="U406"/>
    </row>
    <row r="407" spans="10:21" x14ac:dyDescent="0.3">
      <c r="J407" s="14"/>
      <c r="S407"/>
      <c r="U407"/>
    </row>
    <row r="408" spans="10:21" x14ac:dyDescent="0.3">
      <c r="J408" s="14"/>
      <c r="S408"/>
      <c r="U408"/>
    </row>
    <row r="409" spans="10:21" x14ac:dyDescent="0.3">
      <c r="J409" s="14"/>
      <c r="S409"/>
      <c r="U409"/>
    </row>
    <row r="410" spans="10:21" x14ac:dyDescent="0.3">
      <c r="J410" s="14"/>
      <c r="S410"/>
      <c r="U410"/>
    </row>
    <row r="411" spans="10:21" x14ac:dyDescent="0.3">
      <c r="J411" s="14"/>
      <c r="S411"/>
      <c r="U411"/>
    </row>
    <row r="412" spans="10:21" x14ac:dyDescent="0.3">
      <c r="J412" s="14"/>
      <c r="S412"/>
      <c r="U412"/>
    </row>
    <row r="413" spans="10:21" x14ac:dyDescent="0.3">
      <c r="J413" s="14"/>
      <c r="S413"/>
      <c r="U413"/>
    </row>
    <row r="414" spans="10:21" x14ac:dyDescent="0.3">
      <c r="J414" s="14"/>
      <c r="S414"/>
      <c r="U414"/>
    </row>
    <row r="415" spans="10:21" x14ac:dyDescent="0.3">
      <c r="J415" s="14"/>
      <c r="S415"/>
      <c r="U415"/>
    </row>
    <row r="416" spans="10:21" x14ac:dyDescent="0.3">
      <c r="J416" s="14"/>
      <c r="S416"/>
      <c r="U416"/>
    </row>
    <row r="417" spans="10:21" x14ac:dyDescent="0.3">
      <c r="J417" s="14"/>
      <c r="S417"/>
      <c r="U417"/>
    </row>
    <row r="418" spans="10:21" x14ac:dyDescent="0.3">
      <c r="J418" s="14"/>
      <c r="S418"/>
      <c r="U418"/>
    </row>
    <row r="419" spans="10:21" x14ac:dyDescent="0.3">
      <c r="J419" s="14"/>
      <c r="S419"/>
      <c r="U419"/>
    </row>
    <row r="420" spans="10:21" x14ac:dyDescent="0.3">
      <c r="J420" s="14"/>
      <c r="S420"/>
      <c r="U420"/>
    </row>
    <row r="421" spans="10:21" x14ac:dyDescent="0.3">
      <c r="J421" s="14"/>
      <c r="S421"/>
      <c r="U421"/>
    </row>
    <row r="422" spans="10:21" x14ac:dyDescent="0.3">
      <c r="J422" s="14"/>
      <c r="S422"/>
      <c r="U422"/>
    </row>
    <row r="423" spans="10:21" x14ac:dyDescent="0.3">
      <c r="J423" s="14"/>
      <c r="S423"/>
      <c r="U423"/>
    </row>
    <row r="424" spans="10:21" x14ac:dyDescent="0.3">
      <c r="J424" s="14"/>
      <c r="S424"/>
      <c r="U424"/>
    </row>
    <row r="425" spans="10:21" x14ac:dyDescent="0.3">
      <c r="J425" s="14"/>
      <c r="S425"/>
      <c r="U425"/>
    </row>
    <row r="426" spans="10:21" x14ac:dyDescent="0.3">
      <c r="J426" s="14"/>
      <c r="S426"/>
      <c r="U426"/>
    </row>
    <row r="427" spans="10:21" x14ac:dyDescent="0.3">
      <c r="J427" s="14"/>
      <c r="S427"/>
      <c r="U427"/>
    </row>
    <row r="428" spans="10:21" x14ac:dyDescent="0.3">
      <c r="J428" s="14"/>
      <c r="S428"/>
      <c r="U428"/>
    </row>
    <row r="429" spans="10:21" x14ac:dyDescent="0.3">
      <c r="J429" s="14"/>
      <c r="S429"/>
      <c r="U429"/>
    </row>
    <row r="430" spans="10:21" x14ac:dyDescent="0.3">
      <c r="J430" s="14"/>
      <c r="S430"/>
      <c r="U430"/>
    </row>
    <row r="431" spans="10:21" x14ac:dyDescent="0.3">
      <c r="J431" s="14"/>
      <c r="S431"/>
      <c r="U431"/>
    </row>
    <row r="432" spans="10:21" x14ac:dyDescent="0.3">
      <c r="J432" s="14"/>
      <c r="S432"/>
      <c r="U432"/>
    </row>
    <row r="433" spans="10:21" x14ac:dyDescent="0.3">
      <c r="J433" s="14"/>
      <c r="S433"/>
      <c r="U433"/>
    </row>
    <row r="434" spans="10:21" x14ac:dyDescent="0.3">
      <c r="J434" s="14"/>
      <c r="S434"/>
      <c r="U434"/>
    </row>
    <row r="435" spans="10:21" x14ac:dyDescent="0.3">
      <c r="J435" s="14"/>
      <c r="S435"/>
      <c r="U435"/>
    </row>
    <row r="436" spans="10:21" x14ac:dyDescent="0.3">
      <c r="J436" s="14"/>
      <c r="S436"/>
      <c r="U436"/>
    </row>
    <row r="437" spans="10:21" x14ac:dyDescent="0.3">
      <c r="J437" s="14"/>
      <c r="S437"/>
      <c r="U437"/>
    </row>
    <row r="438" spans="10:21" x14ac:dyDescent="0.3">
      <c r="J438" s="14"/>
      <c r="S438"/>
      <c r="U438"/>
    </row>
    <row r="439" spans="10:21" x14ac:dyDescent="0.3">
      <c r="J439" s="14"/>
      <c r="S439"/>
      <c r="U439"/>
    </row>
    <row r="440" spans="10:21" x14ac:dyDescent="0.3">
      <c r="J440" s="14"/>
      <c r="S440"/>
      <c r="U440"/>
    </row>
    <row r="441" spans="10:21" x14ac:dyDescent="0.3">
      <c r="J441" s="14"/>
      <c r="S441"/>
      <c r="U441"/>
    </row>
    <row r="442" spans="10:21" x14ac:dyDescent="0.3">
      <c r="J442" s="14"/>
      <c r="S442"/>
      <c r="U442"/>
    </row>
    <row r="443" spans="10:21" x14ac:dyDescent="0.3">
      <c r="J443" s="14"/>
      <c r="S443"/>
      <c r="U443"/>
    </row>
    <row r="444" spans="10:21" x14ac:dyDescent="0.3">
      <c r="J444" s="14"/>
      <c r="S444"/>
      <c r="U444"/>
    </row>
    <row r="445" spans="10:21" x14ac:dyDescent="0.3">
      <c r="J445" s="14"/>
      <c r="S445"/>
      <c r="U445"/>
    </row>
    <row r="446" spans="10:21" x14ac:dyDescent="0.3">
      <c r="J446" s="14"/>
      <c r="S446"/>
      <c r="U446"/>
    </row>
    <row r="447" spans="10:21" x14ac:dyDescent="0.3">
      <c r="J447" s="14"/>
      <c r="S447"/>
      <c r="U447"/>
    </row>
    <row r="448" spans="10:21" x14ac:dyDescent="0.3">
      <c r="J448" s="14"/>
      <c r="S448"/>
      <c r="U448"/>
    </row>
    <row r="449" spans="10:21" x14ac:dyDescent="0.3">
      <c r="J449" s="14"/>
      <c r="S449"/>
      <c r="U449"/>
    </row>
    <row r="450" spans="10:21" x14ac:dyDescent="0.3">
      <c r="J450" s="14"/>
      <c r="S450"/>
      <c r="U450"/>
    </row>
    <row r="451" spans="10:21" x14ac:dyDescent="0.3">
      <c r="J451" s="14"/>
      <c r="S451"/>
      <c r="U451"/>
    </row>
    <row r="452" spans="10:21" x14ac:dyDescent="0.3">
      <c r="J452" s="14"/>
      <c r="S452"/>
      <c r="U452"/>
    </row>
    <row r="453" spans="10:21" x14ac:dyDescent="0.3">
      <c r="J453" s="14"/>
      <c r="S453"/>
      <c r="U453"/>
    </row>
    <row r="454" spans="10:21" x14ac:dyDescent="0.3">
      <c r="J454" s="14"/>
      <c r="S454"/>
      <c r="U454"/>
    </row>
    <row r="455" spans="10:21" x14ac:dyDescent="0.3">
      <c r="J455" s="14"/>
      <c r="S455"/>
      <c r="U455"/>
    </row>
    <row r="456" spans="10:21" x14ac:dyDescent="0.3">
      <c r="J456" s="14"/>
      <c r="S456"/>
      <c r="U456"/>
    </row>
    <row r="457" spans="10:21" x14ac:dyDescent="0.3">
      <c r="J457" s="14"/>
      <c r="S457"/>
      <c r="U457"/>
    </row>
    <row r="458" spans="10:21" x14ac:dyDescent="0.3">
      <c r="J458" s="14"/>
      <c r="S458"/>
      <c r="U458"/>
    </row>
    <row r="459" spans="10:21" x14ac:dyDescent="0.3">
      <c r="J459" s="14"/>
      <c r="S459"/>
      <c r="U459"/>
    </row>
    <row r="460" spans="10:21" x14ac:dyDescent="0.3">
      <c r="J460" s="14"/>
      <c r="S460"/>
      <c r="U460"/>
    </row>
    <row r="461" spans="10:21" x14ac:dyDescent="0.3">
      <c r="J461" s="14"/>
      <c r="S461"/>
      <c r="U461"/>
    </row>
    <row r="462" spans="10:21" x14ac:dyDescent="0.3">
      <c r="J462" s="14"/>
      <c r="S462"/>
      <c r="U462"/>
    </row>
    <row r="463" spans="10:21" x14ac:dyDescent="0.3">
      <c r="J463" s="14"/>
      <c r="S463"/>
      <c r="U463"/>
    </row>
    <row r="464" spans="10:21" x14ac:dyDescent="0.3">
      <c r="J464" s="14"/>
      <c r="S464"/>
      <c r="U464"/>
    </row>
    <row r="465" spans="10:21" x14ac:dyDescent="0.3">
      <c r="J465" s="14"/>
      <c r="S465"/>
      <c r="U465"/>
    </row>
    <row r="466" spans="10:21" x14ac:dyDescent="0.3">
      <c r="J466" s="14"/>
      <c r="S466"/>
      <c r="U466"/>
    </row>
    <row r="467" spans="10:21" x14ac:dyDescent="0.3">
      <c r="J467" s="14"/>
      <c r="S467"/>
      <c r="U467"/>
    </row>
    <row r="468" spans="10:21" x14ac:dyDescent="0.3">
      <c r="J468" s="14"/>
      <c r="S468"/>
      <c r="U468"/>
    </row>
    <row r="469" spans="10:21" x14ac:dyDescent="0.3">
      <c r="J469" s="14"/>
      <c r="S469"/>
      <c r="U469"/>
    </row>
    <row r="470" spans="10:21" x14ac:dyDescent="0.3">
      <c r="J470" s="14"/>
      <c r="S470"/>
      <c r="U470"/>
    </row>
    <row r="471" spans="10:21" x14ac:dyDescent="0.3">
      <c r="J471" s="14"/>
      <c r="S471"/>
      <c r="U471"/>
    </row>
    <row r="472" spans="10:21" x14ac:dyDescent="0.3">
      <c r="J472" s="14"/>
      <c r="S472"/>
      <c r="U472"/>
    </row>
    <row r="473" spans="10:21" x14ac:dyDescent="0.3">
      <c r="J473" s="14"/>
      <c r="S473"/>
      <c r="U473"/>
    </row>
    <row r="474" spans="10:21" x14ac:dyDescent="0.3">
      <c r="J474" s="14"/>
      <c r="S474"/>
      <c r="U474"/>
    </row>
    <row r="475" spans="10:21" x14ac:dyDescent="0.3">
      <c r="J475" s="14"/>
      <c r="S475"/>
      <c r="U475"/>
    </row>
    <row r="476" spans="10:21" x14ac:dyDescent="0.3">
      <c r="J476" s="14"/>
      <c r="S476"/>
      <c r="U476"/>
    </row>
    <row r="477" spans="10:21" x14ac:dyDescent="0.3">
      <c r="J477" s="14"/>
      <c r="S477"/>
      <c r="U477"/>
    </row>
    <row r="478" spans="10:21" x14ac:dyDescent="0.3">
      <c r="J478" s="14"/>
      <c r="S478"/>
      <c r="U478"/>
    </row>
    <row r="479" spans="10:21" x14ac:dyDescent="0.3">
      <c r="J479" s="14"/>
      <c r="S479"/>
      <c r="U479"/>
    </row>
    <row r="480" spans="10:21" x14ac:dyDescent="0.3">
      <c r="J480" s="14"/>
      <c r="S480"/>
      <c r="U480"/>
    </row>
    <row r="481" spans="10:21" x14ac:dyDescent="0.3">
      <c r="J481" s="14"/>
      <c r="S481"/>
      <c r="U481"/>
    </row>
    <row r="482" spans="10:21" x14ac:dyDescent="0.3">
      <c r="J482" s="14"/>
      <c r="S482"/>
      <c r="U482"/>
    </row>
    <row r="483" spans="10:21" x14ac:dyDescent="0.3">
      <c r="J483" s="14"/>
      <c r="S483"/>
      <c r="U483"/>
    </row>
    <row r="484" spans="10:21" x14ac:dyDescent="0.3">
      <c r="J484" s="14"/>
      <c r="S484"/>
      <c r="U484"/>
    </row>
    <row r="485" spans="10:21" x14ac:dyDescent="0.3">
      <c r="J485" s="14"/>
      <c r="S485"/>
      <c r="U485"/>
    </row>
    <row r="486" spans="10:21" x14ac:dyDescent="0.3">
      <c r="J486" s="14"/>
      <c r="S486"/>
      <c r="U486"/>
    </row>
    <row r="487" spans="10:21" x14ac:dyDescent="0.3">
      <c r="J487" s="14"/>
      <c r="S487"/>
      <c r="U487"/>
    </row>
    <row r="488" spans="10:21" x14ac:dyDescent="0.3">
      <c r="J488" s="14"/>
      <c r="S488"/>
      <c r="U488"/>
    </row>
    <row r="489" spans="10:21" x14ac:dyDescent="0.3">
      <c r="J489" s="14"/>
      <c r="S489"/>
      <c r="U489"/>
    </row>
    <row r="490" spans="10:21" x14ac:dyDescent="0.3">
      <c r="J490" s="14"/>
      <c r="S490"/>
      <c r="U490"/>
    </row>
    <row r="491" spans="10:21" x14ac:dyDescent="0.3">
      <c r="J491" s="14"/>
      <c r="S491"/>
      <c r="U491"/>
    </row>
    <row r="492" spans="10:21" x14ac:dyDescent="0.3">
      <c r="J492" s="14"/>
      <c r="S492"/>
      <c r="U492"/>
    </row>
    <row r="493" spans="10:21" x14ac:dyDescent="0.3">
      <c r="J493" s="14"/>
      <c r="S493"/>
      <c r="U493"/>
    </row>
    <row r="494" spans="10:21" x14ac:dyDescent="0.3">
      <c r="J494" s="14"/>
      <c r="S494"/>
      <c r="U494"/>
    </row>
    <row r="495" spans="10:21" x14ac:dyDescent="0.3">
      <c r="J495" s="14"/>
      <c r="S495"/>
      <c r="U495"/>
    </row>
    <row r="496" spans="10:21" x14ac:dyDescent="0.3">
      <c r="J496" s="14"/>
      <c r="S496"/>
      <c r="U496"/>
    </row>
    <row r="497" spans="10:21" x14ac:dyDescent="0.3">
      <c r="J497" s="14"/>
      <c r="S497"/>
      <c r="U497"/>
    </row>
    <row r="498" spans="10:21" x14ac:dyDescent="0.3">
      <c r="J498" s="14"/>
      <c r="S498"/>
      <c r="U498"/>
    </row>
    <row r="499" spans="10:21" x14ac:dyDescent="0.3">
      <c r="J499" s="14"/>
      <c r="S499"/>
      <c r="U499"/>
    </row>
    <row r="500" spans="10:21" x14ac:dyDescent="0.3">
      <c r="J500" s="14"/>
      <c r="S500"/>
      <c r="U500"/>
    </row>
    <row r="501" spans="10:21" x14ac:dyDescent="0.3">
      <c r="J501" s="14"/>
      <c r="S501"/>
      <c r="U501"/>
    </row>
    <row r="502" spans="10:21" x14ac:dyDescent="0.3">
      <c r="J502" s="14"/>
    </row>
  </sheetData>
  <autoFilter ref="B2:Y502" xr:uid="{00000000-0009-0000-0000-000000000000}"/>
  <conditionalFormatting sqref="A4:XFD1000 AB3:XFD3">
    <cfRule type="expression" dxfId="1" priority="2">
      <formula>AND($B3&lt;&gt;$B2, $B3&lt;&gt;"")</formula>
    </cfRule>
  </conditionalFormatting>
  <conditionalFormatting sqref="A3:AA3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5" customWidth="1"/>
    <col min="3" max="3" width="12.33203125" bestFit="1" customWidth="1"/>
  </cols>
  <sheetData>
    <row r="1" spans="1:8" x14ac:dyDescent="0.3">
      <c r="A1" s="20">
        <f ca="1">NB_QUESTIONS</f>
        <v>1</v>
      </c>
      <c r="B1" s="8" t="s">
        <v>23</v>
      </c>
      <c r="C1" s="8"/>
      <c r="D1" s="21"/>
      <c r="E1" s="21"/>
      <c r="F1" s="21"/>
    </row>
    <row r="2" spans="1:8" x14ac:dyDescent="0.3">
      <c r="A2" s="22">
        <f ca="1">NB_FACTS</f>
        <v>1</v>
      </c>
      <c r="B2" s="27" t="str">
        <f ca="1">IF(COLUMN(A1)&gt;NB_LLMS, "", OFFSET(Expe!$A$1, HEADER_SIZE+COLUMN(A1)-1, LLM_COL))</f>
        <v>answers[i].llm_answer.name</v>
      </c>
      <c r="C2" s="27" t="str">
        <f ca="1">IF(COLUMN(B1)&gt;NB_LLMS, "", OFFSET(Expe!$A$1, HEADER_SIZE+COLUMN(B1)-1, LLM_COL))</f>
        <v/>
      </c>
      <c r="D2" s="27" t="str">
        <f ca="1">IF(COLUMN(C1)&gt;NB_LLMS, "", OFFSET(Expe!$A$1, HEADER_SIZE+COLUMN(C1)-1, LLM_COL))</f>
        <v/>
      </c>
      <c r="E2" s="27" t="str">
        <f ca="1">IF(COLUMN(D1)&gt;NB_LLMS, "", OFFSET(Expe!$A$1, HEADER_SIZE+COLUMN(D1)-1, LLM_COL))</f>
        <v/>
      </c>
      <c r="F2" s="27" t="str">
        <f ca="1">IF(COLUMN(E1)&gt;NB_LLMS, "", OFFSET(Expe!$A$1, HEADER_SIZE+COLUMN(E1)-1, LLM_COL))</f>
        <v/>
      </c>
    </row>
    <row r="3" spans="1:8" x14ac:dyDescent="0.3">
      <c r="A3" s="23" t="s">
        <v>24</v>
      </c>
      <c r="B3" s="3" t="e" cm="1">
        <f t="array" aca="1" ref="B3" ca="1">AVERAGEIF(OFFSET(EXPE, 0, LLM_COL), B$2, OFFSET(EXPE, 0, DURATION))</f>
        <v>#DIV/0!</v>
      </c>
      <c r="C3" s="3" t="e" cm="1">
        <f t="array" aca="1" ref="C3" ca="1">AVERAGEIF(OFFSET(EXPE, 0, LLM_COL), C$2, OFFSET(EXPE, 0, DURATION))</f>
        <v>#DIV/0!</v>
      </c>
      <c r="D3" s="3" t="e" cm="1">
        <f t="array" aca="1" ref="D3" ca="1">AVERAGEIF(OFFSET(EXPE, 0, LLM_COL), D$2, OFFSET(EXPE, 0, DURATION))</f>
        <v>#DIV/0!</v>
      </c>
      <c r="E3" s="3" t="e" cm="1">
        <f t="array" aca="1" ref="E3" ca="1">AVERAGEIF(OFFSET(EXPE, 0, LLM_COL), E$2, OFFSET(EXPE, 0, DURATION))</f>
        <v>#DIV/0!</v>
      </c>
      <c r="F3" s="3" t="e" cm="1">
        <f t="array" aca="1" ref="F3" ca="1">AVERAGEIF(OFFSET(EXPE, 0, LLM_COL), F$2, OFFSET(EXPE, 0, DURATION))</f>
        <v>#DIV/0!</v>
      </c>
      <c r="H3" s="24" t="s">
        <v>25</v>
      </c>
    </row>
    <row r="4" spans="1:8" x14ac:dyDescent="0.3">
      <c r="A4" s="23" t="s">
        <v>26</v>
      </c>
      <c r="B4" s="4" t="e" cm="1">
        <f t="array" aca="1" ref="B4" ca="1">AVERAGEIF(OFFSET(EXPE, 0, LLM_COL), B$2, OFFSET(EXPE, 0, COST))</f>
        <v>#DIV/0!</v>
      </c>
      <c r="C4" s="4" t="e" cm="1">
        <f t="array" aca="1" ref="C4" ca="1">AVERAGEIF(OFFSET(EXPE, 0, LLM_COL), C$2, OFFSET(EXPE, 0, COST))</f>
        <v>#DIV/0!</v>
      </c>
      <c r="D4" s="4" t="e" cm="1">
        <f t="array" aca="1" ref="D4" ca="1">AVERAGEIF(OFFSET(EXPE, 0, LLM_COL), D$2, OFFSET(EXPE, 0, COST))</f>
        <v>#DIV/0!</v>
      </c>
      <c r="E4" s="4" t="e" cm="1">
        <f t="array" aca="1" ref="E4" ca="1">AVERAGEIF(OFFSET(EXPE, 0, LLM_COL), E$2, OFFSET(EXPE, 0, COST))</f>
        <v>#DIV/0!</v>
      </c>
      <c r="F4" s="4" t="e" cm="1">
        <f t="array" aca="1" ref="F4" ca="1">AVERAGEIF(OFFSET(EXPE, 0, LLM_COL), F$2, OFFSET(EXPE, 0, COST))</f>
        <v>#DIV/0!</v>
      </c>
      <c r="H4" s="24"/>
    </row>
    <row r="5" spans="1:8" x14ac:dyDescent="0.3">
      <c r="A5" s="23" t="s">
        <v>27</v>
      </c>
      <c r="B5" s="5" cm="1">
        <f t="array" aca="1" ref="B5" ca="1">COUNTIFS(OFFSET(EXPE, 0, LLM_COL), B$2, OFFSET(EXPE, 0, JSON_OK), TRUE)</f>
        <v>0</v>
      </c>
      <c r="C5" s="5" cm="1">
        <f t="array" aca="1" ref="C5" ca="1">COUNTIFS(OFFSET(EXPE, 0, LLM_COL), C$2, OFFSET(EXPE, 0, JSON_OK), TRUE)</f>
        <v>0</v>
      </c>
      <c r="D5" s="5" cm="1">
        <f t="array" aca="1" ref="D5" ca="1">COUNTIFS(OFFSET(EXPE, 0, LLM_COL), D$2, OFFSET(EXPE, 0, JSON_OK), TRUE)</f>
        <v>0</v>
      </c>
      <c r="E5" s="5" cm="1">
        <f t="array" aca="1" ref="E5" ca="1">COUNTIFS(OFFSET(EXPE, 0, LLM_COL), E$2, OFFSET(EXPE, 0, JSON_OK), TRUE)</f>
        <v>0</v>
      </c>
      <c r="F5" s="5" cm="1">
        <f t="array" aca="1" ref="F5" ca="1">COUNTIFS(OFFSET(EXPE, 0, LLM_COL), F$2, OFFSET(EXPE, 0, JSON_OK), TRUE)</f>
        <v>0</v>
      </c>
      <c r="H5" s="24" t="s">
        <v>28</v>
      </c>
    </row>
    <row r="6" spans="1:8" x14ac:dyDescent="0.3">
      <c r="A6" s="30"/>
      <c r="B6" s="28">
        <f ca="1">B5/NB_QUESTIONS</f>
        <v>0</v>
      </c>
      <c r="C6" s="28">
        <f ca="1">C5/NB_QUESTIONS</f>
        <v>0</v>
      </c>
      <c r="D6" s="28">
        <f ca="1">D5/NB_QUESTIONS</f>
        <v>0</v>
      </c>
      <c r="E6" s="28">
        <f ca="1">E5/NB_QUESTIONS</f>
        <v>0</v>
      </c>
      <c r="F6" s="28">
        <f ca="1">F5/NB_QUESTIONS</f>
        <v>0</v>
      </c>
      <c r="H6" s="24"/>
    </row>
    <row r="7" spans="1:8" x14ac:dyDescent="0.3">
      <c r="A7" s="23" t="s">
        <v>29</v>
      </c>
      <c r="B7" s="5" cm="1">
        <f t="array" aca="1" ref="B7" ca="1">COUNTIFS(OFFSET(EXPE, 0, LLM_COL), B$2, OFFSET(EXPE, 0, JSON_OK), TRUE, OFFSET(EXPE, 0, Q_OK), TRUE)</f>
        <v>0</v>
      </c>
      <c r="C7" s="5" cm="1">
        <f t="array" aca="1" ref="C7" ca="1">COUNTIFS(OFFSET(EXPE, 0, LLM_COL), C$2, OFFSET(EXPE, 0, JSON_OK), TRUE, OFFSET(EXPE, 0, Q_OK), TRUE)</f>
        <v>0</v>
      </c>
      <c r="D7" s="5" cm="1">
        <f t="array" aca="1" ref="D7" ca="1">COUNTIFS(OFFSET(EXPE, 0, LLM_COL), D$2, OFFSET(EXPE, 0, JSON_OK), TRUE, OFFSET(EXPE, 0, Q_OK), TRUE)</f>
        <v>0</v>
      </c>
      <c r="E7" s="5" cm="1">
        <f t="array" aca="1" ref="E7" ca="1">COUNTIFS(OFFSET(EXPE, 0, LLM_COL), E$2, OFFSET(EXPE, 0, JSON_OK), TRUE, OFFSET(EXPE, 0, Q_OK), TRUE)</f>
        <v>0</v>
      </c>
      <c r="F7" s="5" cm="1">
        <f t="array" aca="1" ref="F7" ca="1">COUNTIFS(OFFSET(EXPE, 0, LLM_COL), F$2, OFFSET(EXPE, 0, JSON_OK), TRUE, OFFSET(EXPE, 0, Q_OK), TRUE)</f>
        <v>0</v>
      </c>
      <c r="H7" s="24" t="s">
        <v>30</v>
      </c>
    </row>
    <row r="8" spans="1:8" x14ac:dyDescent="0.3">
      <c r="A8" s="30"/>
      <c r="B8" s="28">
        <f ca="1">B7/NB_QUESTIONS</f>
        <v>0</v>
      </c>
      <c r="C8" s="28">
        <f ca="1">C7/NB_QUESTIONS</f>
        <v>0</v>
      </c>
      <c r="D8" s="28">
        <f ca="1">D7/NB_QUESTIONS</f>
        <v>0</v>
      </c>
      <c r="E8" s="28">
        <f ca="1">E7/NB_QUESTIONS</f>
        <v>0</v>
      </c>
      <c r="F8" s="28">
        <f ca="1">F7/NB_QUESTIONS</f>
        <v>0</v>
      </c>
      <c r="H8" s="24"/>
    </row>
    <row r="9" spans="1:8" x14ac:dyDescent="0.3">
      <c r="A9" s="23" t="s">
        <v>31</v>
      </c>
      <c r="B9" s="5" cm="1">
        <f t="array" aca="1" ref="B9" ca="1">COUNTIFS(OFFSET(EXPE, 0, LLM_COL), B$2, OFFSET(EXPE, 0, JSON_OK), TRUE, OFFSET(EXPE, 0, Q_OK), TRUE, OFFSET(EXPE, 0, CHUNKS_OK), TRUE)</f>
        <v>0</v>
      </c>
      <c r="C9" s="5" cm="1">
        <f t="array" aca="1" ref="C9" ca="1">COUNTIFS(OFFSET(EXPE, 0, LLM_COL), C$2, OFFSET(EXPE, 0, JSON_OK), TRUE, OFFSET(EXPE, 0, Q_OK), TRUE, OFFSET(EXPE, 0, CHUNKS_OK), TRUE)</f>
        <v>0</v>
      </c>
      <c r="D9" s="5" cm="1">
        <f t="array" aca="1" ref="D9" ca="1">COUNTIFS(OFFSET(EXPE, 0, LLM_COL), D$2, OFFSET(EXPE, 0, JSON_OK), TRUE, OFFSET(EXPE, 0, Q_OK), TRUE, OFFSET(EXPE, 0, CHUNKS_OK), TRUE)</f>
        <v>0</v>
      </c>
      <c r="E9" s="5" cm="1">
        <f t="array" aca="1" ref="E9" ca="1">COUNTIFS(OFFSET(EXPE, 0, LLM_COL), E$2, OFFSET(EXPE, 0, JSON_OK), TRUE, OFFSET(EXPE, 0, Q_OK), TRUE, OFFSET(EXPE, 0, CHUNKS_OK), TRUE)</f>
        <v>0</v>
      </c>
      <c r="F9" s="5" cm="1">
        <f t="array" aca="1" ref="F9" ca="1">COUNTIFS(OFFSET(EXPE, 0, LLM_COL), F$2, OFFSET(EXPE, 0, JSON_OK), TRUE, OFFSET(EXPE, 0, Q_OK), TRUE, OFFSET(EXPE, 0, CHUNKS_OK), TRUE)</f>
        <v>0</v>
      </c>
      <c r="H9" s="24" t="s">
        <v>32</v>
      </c>
    </row>
    <row r="10" spans="1:8" x14ac:dyDescent="0.3">
      <c r="B10" s="28">
        <f ca="1">B9/NB_QUESTIONS</f>
        <v>0</v>
      </c>
      <c r="C10" s="28">
        <f ca="1">C9/NB_QUESTIONS</f>
        <v>0</v>
      </c>
      <c r="D10" s="28">
        <f ca="1">D9/NB_QUESTIONS</f>
        <v>0</v>
      </c>
      <c r="E10" s="28">
        <f ca="1">E9/NB_QUESTIONS</f>
        <v>0</v>
      </c>
      <c r="F10" s="28">
        <f ca="1">F9/NB_QUESTIONS</f>
        <v>0</v>
      </c>
      <c r="H10" s="24" t="s">
        <v>33</v>
      </c>
    </row>
    <row r="11" spans="1:8" x14ac:dyDescent="0.3">
      <c r="A11" s="23" t="s">
        <v>34</v>
      </c>
      <c r="B11" s="5" cm="1">
        <f t="array" aca="1" ref="B11" ca="1">COUNTIFS(OFFSET(EXPE, 0, LLM_COL), B$2, OFFSET(EXPE, 0, JSON_OK), TRUE, OFFSET(EXPE, 0, Q_OK), TRUE, OFFSET(EXPE, 0, CHUNKS_OK), TRUE, OFFSET(EXPE, 0, NB_DOCS), "&gt;0")</f>
        <v>0</v>
      </c>
      <c r="C11" s="5" cm="1">
        <f t="array" aca="1" ref="C11" ca="1">COUNTIFS(OFFSET(EXPE, 0, LLM_COL), C$2, OFFSET(EXPE, 0, JSON_OK), TRUE, OFFSET(EXPE, 0, Q_OK), TRUE, OFFSET(EXPE, 0, CHUNKS_OK), TRUE, OFFSET(EXPE, 0, NB_DOCS), "&gt;0")</f>
        <v>0</v>
      </c>
      <c r="D11" s="5" cm="1">
        <f t="array" aca="1" ref="D11" ca="1">COUNTIFS(OFFSET(EXPE, 0, LLM_COL), D$2, OFFSET(EXPE, 0, JSON_OK), TRUE, OFFSET(EXPE, 0, Q_OK), TRUE, OFFSET(EXPE, 0, CHUNKS_OK), TRUE, OFFSET(EXPE, 0, NB_DOCS), "&gt;0")</f>
        <v>0</v>
      </c>
      <c r="E11" s="5" cm="1">
        <f t="array" aca="1" ref="E11" ca="1">COUNTIFS(OFFSET(EXPE, 0, LLM_COL), E$2, OFFSET(EXPE, 0, JSON_OK), TRUE, OFFSET(EXPE, 0, Q_OK), TRUE, OFFSET(EXPE, 0, CHUNKS_OK), TRUE, OFFSET(EXPE, 0, NB_DOCS), "&gt;0")</f>
        <v>0</v>
      </c>
      <c r="F11" s="5" cm="1">
        <f t="array" aca="1" ref="F11" ca="1">COUNTIFS(OFFSET(EXPE, 0, LLM_COL), F$2, OFFSET(EXPE, 0, JSON_OK), TRUE, OFFSET(EXPE, 0, Q_OK), TRUE, OFFSET(EXPE, 0, CHUNKS_OK), TRUE, OFFSET(EXPE, 0, NB_DOCS), "&gt;0")</f>
        <v>0</v>
      </c>
      <c r="H11" s="24" t="s">
        <v>35</v>
      </c>
    </row>
    <row r="12" spans="1:8" x14ac:dyDescent="0.3">
      <c r="A12" s="23"/>
      <c r="B12" s="28" t="e">
        <f ca="1">B11/B$9</f>
        <v>#DIV/0!</v>
      </c>
      <c r="C12" s="28" t="e">
        <f t="shared" ref="C12:F12" ca="1" si="0">C11/C$9</f>
        <v>#DIV/0!</v>
      </c>
      <c r="D12" s="28" t="e">
        <f t="shared" ca="1" si="0"/>
        <v>#DIV/0!</v>
      </c>
      <c r="E12" s="28" t="e">
        <f t="shared" ca="1" si="0"/>
        <v>#DIV/0!</v>
      </c>
      <c r="F12" s="28" t="e">
        <f t="shared" ca="1" si="0"/>
        <v>#DIV/0!</v>
      </c>
      <c r="H12" s="24"/>
    </row>
    <row r="13" spans="1:8" x14ac:dyDescent="0.3">
      <c r="A13" s="23" t="s">
        <v>36</v>
      </c>
      <c r="B13" s="5" cm="1">
        <f t="array" aca="1" ref="B13" ca="1">COUNTIFS(OFFSET(EXPE, 0, LLM_COL), B$2, OFFSET(EXPE, 0, JSON_OK), TRUE, OFFSET(EXPE, 0, Q_OK), TRUE, OFFSET(EXPE, 0, CHUNKS_OK), TRUE, OFFSET(EXPE, 0, NB_DOCS_AND_PAGES), "&gt;0")</f>
        <v>0</v>
      </c>
      <c r="C13" s="5" cm="1">
        <f t="array" aca="1" ref="C13" ca="1">COUNTIFS(OFFSET(EXPE, 0, LLM_COL), C$2, OFFSET(EXPE, 0, JSON_OK), TRUE, OFFSET(EXPE, 0, Q_OK), TRUE, OFFSET(EXPE, 0, CHUNKS_OK), TRUE, OFFSET(EXPE, 0, NB_DOCS_AND_PAGES), "&gt;0")</f>
        <v>0</v>
      </c>
      <c r="D13" s="5" cm="1">
        <f t="array" aca="1" ref="D13" ca="1">COUNTIFS(OFFSET(EXPE, 0, LLM_COL), D$2, OFFSET(EXPE, 0, JSON_OK), TRUE, OFFSET(EXPE, 0, Q_OK), TRUE, OFFSET(EXPE, 0, CHUNKS_OK), TRUE, OFFSET(EXPE, 0, NB_DOCS_AND_PAGES), "&gt;0")</f>
        <v>0</v>
      </c>
      <c r="E13" s="5" cm="1">
        <f t="array" aca="1" ref="E13" ca="1">COUNTIFS(OFFSET(EXPE, 0, LLM_COL), E$2, OFFSET(EXPE, 0, JSON_OK), TRUE, OFFSET(EXPE, 0, Q_OK), TRUE, OFFSET(EXPE, 0, CHUNKS_OK), TRUE, OFFSET(EXPE, 0, NB_DOCS_AND_PAGES), "&gt;0")</f>
        <v>0</v>
      </c>
      <c r="F13" s="5" cm="1">
        <f t="array" aca="1" ref="F13" ca="1">COUNTIFS(OFFSET(EXPE, 0, LLM_COL), F$2, OFFSET(EXPE, 0, JSON_OK), TRUE, OFFSET(EXPE, 0, Q_OK), TRUE, OFFSET(EXPE, 0, CHUNKS_OK), TRUE, OFFSET(EXPE, 0, NB_DOCS_AND_PAGES), "&gt;0")</f>
        <v>0</v>
      </c>
      <c r="H13" s="24" t="s">
        <v>37</v>
      </c>
    </row>
    <row r="14" spans="1:8" x14ac:dyDescent="0.3">
      <c r="A14" s="23"/>
      <c r="B14" s="28" t="e">
        <f ca="1">B13/B$9</f>
        <v>#DIV/0!</v>
      </c>
      <c r="C14" s="28" t="e">
        <f t="shared" ref="C14" ca="1" si="1">C13/C$9</f>
        <v>#DIV/0!</v>
      </c>
      <c r="D14" s="28" t="e">
        <f t="shared" ref="D14" ca="1" si="2">D13/D$9</f>
        <v>#DIV/0!</v>
      </c>
      <c r="E14" s="28" t="e">
        <f t="shared" ref="E14" ca="1" si="3">E13/E$9</f>
        <v>#DIV/0!</v>
      </c>
      <c r="F14" s="28" t="e">
        <f t="shared" ref="F14" ca="1" si="4">F13/F$9</f>
        <v>#DIV/0!</v>
      </c>
      <c r="H14" s="24"/>
    </row>
    <row r="15" spans="1:8" x14ac:dyDescent="0.3">
      <c r="A15" s="23" t="s">
        <v>38</v>
      </c>
      <c r="B15" s="5" cm="1">
        <f t="array" aca="1" ref="B15" ca="1">COUNTIFS(OFFSET(EXPE, 0, LLM_COL), B$2, OFFSET(EXPE, 0, JSON_OK), TRUE, OFFSET(EXPE, 0, Q_OK), TRUE, OFFSET(EXPE, 0, CHUNKS_OK), TRUE, OFFSET(EXPE, 0, LANG), "fr")</f>
        <v>0</v>
      </c>
      <c r="C15" s="5" cm="1">
        <f t="array" aca="1" ref="C15" ca="1">COUNTIFS(OFFSET(EXPE, 0, LLM_COL), C$2, OFFSET(EXPE, 0, JSON_OK), TRUE, OFFSET(EXPE, 0, Q_OK), TRUE, OFFSET(EXPE, 0, CHUNKS_OK), TRUE, OFFSET(EXPE, 0, LANG), "fr")</f>
        <v>0</v>
      </c>
      <c r="D15" s="5" cm="1">
        <f t="array" aca="1" ref="D15" ca="1">COUNTIFS(OFFSET(EXPE, 0, LLM_COL), D$2, OFFSET(EXPE, 0, JSON_OK), TRUE, OFFSET(EXPE, 0, Q_OK), TRUE, OFFSET(EXPE, 0, CHUNKS_OK), TRUE, OFFSET(EXPE, 0, LANG), "fr")</f>
        <v>0</v>
      </c>
      <c r="E15" s="5" cm="1">
        <f t="array" aca="1" ref="E15" ca="1">COUNTIFS(OFFSET(EXPE, 0, LLM_COL), E$2, OFFSET(EXPE, 0, JSON_OK), TRUE, OFFSET(EXPE, 0, Q_OK), TRUE, OFFSET(EXPE, 0, CHUNKS_OK), TRUE, OFFSET(EXPE, 0, LANG), "fr")</f>
        <v>0</v>
      </c>
      <c r="F15" s="5" cm="1">
        <f t="array" aca="1" ref="F15" ca="1">COUNTIFS(OFFSET(EXPE, 0, LLM_COL), F$2, OFFSET(EXPE, 0, JSON_OK), TRUE, OFFSET(EXPE, 0, Q_OK), TRUE, OFFSET(EXPE, 0, CHUNKS_OK), TRUE, OFFSET(EXPE, 0, LANG), "fr")</f>
        <v>0</v>
      </c>
      <c r="H15" s="24" t="s">
        <v>39</v>
      </c>
    </row>
    <row r="16" spans="1:8" x14ac:dyDescent="0.3">
      <c r="A16" s="23"/>
      <c r="B16" s="28" t="e">
        <f ca="1">B15/B$9</f>
        <v>#DIV/0!</v>
      </c>
      <c r="C16" s="28" t="e">
        <f t="shared" ref="C16" ca="1" si="5">C15/C$9</f>
        <v>#DIV/0!</v>
      </c>
      <c r="D16" s="28" t="e">
        <f t="shared" ref="D16" ca="1" si="6">D15/D$9</f>
        <v>#DIV/0!</v>
      </c>
      <c r="E16" s="28" t="e">
        <f t="shared" ref="E16" ca="1" si="7">E15/E$9</f>
        <v>#DIV/0!</v>
      </c>
      <c r="F16" s="28" t="e">
        <f t="shared" ref="F16" ca="1" si="8">F15/F$9</f>
        <v>#DIV/0!</v>
      </c>
      <c r="H16" s="24"/>
    </row>
    <row r="17" spans="1:8" x14ac:dyDescent="0.3">
      <c r="A17" s="23" t="s">
        <v>40</v>
      </c>
      <c r="B17" s="5" cm="1">
        <f t="array" aca="1" ref="B17" ca="1">COUNTIFS(OFFSET(EXPE, 0, LLM_COL), B$2, OFFSET(EXPE, 0, JSON_OK), TRUE, OFFSET(EXPE, 0, Q_OK), TRUE, OFFSET(EXPE, 0, CHUNKS_OK), TRUE, OFFSET(EXPE, 0, LANG), "en")</f>
        <v>0</v>
      </c>
      <c r="C17" s="5" cm="1">
        <f t="array" aca="1" ref="C17" ca="1">COUNTIFS(OFFSET(EXPE, 0, LLM_COL), C$2, OFFSET(EXPE, 0, JSON_OK), TRUE, OFFSET(EXPE, 0, Q_OK), TRUE, OFFSET(EXPE, 0, CHUNKS_OK), TRUE, OFFSET(EXPE, 0, LANG), "en")</f>
        <v>0</v>
      </c>
      <c r="D17" s="5" cm="1">
        <f t="array" aca="1" ref="D17" ca="1">COUNTIFS(OFFSET(EXPE, 0, LLM_COL), D$2, OFFSET(EXPE, 0, JSON_OK), TRUE, OFFSET(EXPE, 0, Q_OK), TRUE, OFFSET(EXPE, 0, CHUNKS_OK), TRUE, OFFSET(EXPE, 0, LANG), "en")</f>
        <v>0</v>
      </c>
      <c r="E17" s="5" cm="1">
        <f t="array" aca="1" ref="E17" ca="1">COUNTIFS(OFFSET(EXPE, 0, LLM_COL), E$2, OFFSET(EXPE, 0, JSON_OK), TRUE, OFFSET(EXPE, 0, Q_OK), TRUE, OFFSET(EXPE, 0, CHUNKS_OK), TRUE, OFFSET(EXPE, 0, LANG), "en")</f>
        <v>0</v>
      </c>
      <c r="F17" s="5" cm="1">
        <f t="array" aca="1" ref="F17" ca="1">COUNTIFS(OFFSET(EXPE, 0, LLM_COL), F$2, OFFSET(EXPE, 0, JSON_OK), TRUE, OFFSET(EXPE, 0, Q_OK), TRUE, OFFSET(EXPE, 0, CHUNKS_OK), TRUE, OFFSET(EXPE, 0, LANG), "en")</f>
        <v>0</v>
      </c>
      <c r="H17" s="24" t="s">
        <v>41</v>
      </c>
    </row>
    <row r="18" spans="1:8" x14ac:dyDescent="0.3">
      <c r="A18" s="23"/>
      <c r="B18" s="28" t="e">
        <f ca="1">B17/B$9</f>
        <v>#DIV/0!</v>
      </c>
      <c r="C18" s="28" t="e">
        <f t="shared" ref="C18" ca="1" si="9">C17/C$9</f>
        <v>#DIV/0!</v>
      </c>
      <c r="D18" s="28" t="e">
        <f t="shared" ref="D18" ca="1" si="10">D17/D$9</f>
        <v>#DIV/0!</v>
      </c>
      <c r="E18" s="28" t="e">
        <f t="shared" ref="E18" ca="1" si="11">E17/E$9</f>
        <v>#DIV/0!</v>
      </c>
      <c r="F18" s="28" t="e">
        <f t="shared" ref="F18" ca="1" si="12">F17/F$9</f>
        <v>#DIV/0!</v>
      </c>
      <c r="H18" s="24"/>
    </row>
    <row r="19" spans="1:8" x14ac:dyDescent="0.3">
      <c r="A19" s="23"/>
      <c r="B19" s="5"/>
      <c r="C19" s="4"/>
      <c r="D19" s="4"/>
      <c r="E19" s="4"/>
      <c r="F19" s="4"/>
      <c r="H19" s="24"/>
    </row>
    <row r="20" spans="1:8" x14ac:dyDescent="0.3">
      <c r="A20" s="23" t="s">
        <v>42</v>
      </c>
      <c r="B20" s="5"/>
      <c r="C20" s="4"/>
      <c r="D20" s="4"/>
      <c r="E20" s="4"/>
      <c r="F20" s="4"/>
    </row>
    <row r="21" spans="1:8" x14ac:dyDescent="0.3">
      <c r="A21" s="23" t="s">
        <v>20</v>
      </c>
      <c r="B21" s="29">
        <f ca="1">SUMIF(OFFSET(Expe!$B$1, HEADER_SIZE, LLM_COL, NB_ROWS), B$2, OFFSET(Expe!$B$1, HEADER_SIZE, HALLUS, NB_ROWS))</f>
        <v>0</v>
      </c>
      <c r="C21" s="29">
        <f ca="1">SUMIF(OFFSET(Expe!$B$1, HEADER_SIZE, LLM_COL, NB_ROWS), C$2, OFFSET(Expe!$B$1, HEADER_SIZE, HALLUS, NB_ROWS))</f>
        <v>0</v>
      </c>
      <c r="D21" s="29">
        <f ca="1">SUMIF(OFFSET(Expe!$B$1, HEADER_SIZE, LLM_COL, NB_ROWS), D$2, OFFSET(Expe!$B$1, HEADER_SIZE, HALLUS, NB_ROWS))</f>
        <v>0</v>
      </c>
      <c r="E21" s="29">
        <f ca="1">SUMIF(OFFSET(Expe!$B$1, HEADER_SIZE, LLM_COL, NB_ROWS), E$2, OFFSET(Expe!$B$1, HEADER_SIZE, HALLUS, NB_ROWS))</f>
        <v>0</v>
      </c>
      <c r="F21" s="29">
        <f ca="1">SUMIF(OFFSET(Expe!$B$1, HEADER_SIZE, LLM_COL, NB_ROWS), F$2, OFFSET(Expe!$B$1, HEADER_SIZE, HALLUS, NB_ROWS))</f>
        <v>0</v>
      </c>
    </row>
    <row r="22" spans="1:8" x14ac:dyDescent="0.3">
      <c r="A22" s="23"/>
      <c r="B22" s="28">
        <f ca="1">B21/NB_QUESTIONS</f>
        <v>0</v>
      </c>
      <c r="C22" s="28">
        <f ca="1">C21/NB_QUESTIONS</f>
        <v>0</v>
      </c>
      <c r="D22" s="28">
        <f ca="1">D21/NB_QUESTIONS</f>
        <v>0</v>
      </c>
      <c r="E22" s="28">
        <f ca="1">E21/NB_QUESTIONS</f>
        <v>0</v>
      </c>
      <c r="F22" s="28">
        <f ca="1">F21/NB_QUESTIONS</f>
        <v>0</v>
      </c>
    </row>
    <row r="23" spans="1:8" x14ac:dyDescent="0.3">
      <c r="A23" s="23" t="s">
        <v>43</v>
      </c>
      <c r="B23" s="29">
        <f ca="1">COUNTIFS(OFFSET(Expe!$B$1, HEADER_SIZE, LLM_COL, NB_ROWS), B$2, OFFSET(Expe!$B$1, HEADER_SIZE, HALLUS, NB_ROWS), 0)</f>
        <v>0</v>
      </c>
      <c r="C23" s="29">
        <f ca="1">COUNTIFS(OFFSET(Expe!$B$1, HEADER_SIZE, LLM_COL, NB_ROWS), C$2, OFFSET(Expe!$B$1, HEADER_SIZE, HALLUS, NB_ROWS), 0)</f>
        <v>0</v>
      </c>
      <c r="D23" s="29">
        <f ca="1">COUNTIFS(OFFSET(Expe!$B$1, HEADER_SIZE, LLM_COL, NB_ROWS), D$2, OFFSET(Expe!$B$1, HEADER_SIZE, HALLUS, NB_ROWS), 0)</f>
        <v>0</v>
      </c>
      <c r="E23" s="29">
        <f ca="1">COUNTIFS(OFFSET(Expe!$B$1, HEADER_SIZE, LLM_COL, NB_ROWS), E$2, OFFSET(Expe!$B$1, HEADER_SIZE, HALLUS, NB_ROWS), 0)</f>
        <v>0</v>
      </c>
      <c r="F23" s="29">
        <f ca="1">COUNTIFS(OFFSET(Expe!$B$1, HEADER_SIZE, LLM_COL, NB_ROWS), F$2, OFFSET(Expe!$B$1, HEADER_SIZE, HALLUS, NB_ROWS), 0)</f>
        <v>0</v>
      </c>
    </row>
    <row r="24" spans="1:8" x14ac:dyDescent="0.3">
      <c r="A24" s="23"/>
      <c r="B24" s="28">
        <f ca="1">B23/NB_QUESTIONS</f>
        <v>0</v>
      </c>
      <c r="C24" s="28">
        <f ca="1">C23/NB_QUESTIONS</f>
        <v>0</v>
      </c>
      <c r="D24" s="28">
        <f ca="1">D23/NB_QUESTIONS</f>
        <v>0</v>
      </c>
      <c r="E24" s="28">
        <f ca="1">E23/NB_QUESTIONS</f>
        <v>0</v>
      </c>
      <c r="F24" s="28">
        <f ca="1">F23/NB_QUESTIONS</f>
        <v>0</v>
      </c>
    </row>
    <row r="25" spans="1:8" x14ac:dyDescent="0.3">
      <c r="A25" s="23" t="s">
        <v>44</v>
      </c>
      <c r="B25" s="2" t="e">
        <f t="array" aca="1" ref="B25" ca="1">AVERAGEIF(OFFSET(Expe!$B$1, HEADER_SIZE, LLM_COL, NB_ROWS), B$2, OFFSET(Expe!$B$1, HEADER_SIZE, EVAL_AUTO, NB_ROWS))</f>
        <v>#DIV/0!</v>
      </c>
      <c r="C25" s="2" t="e">
        <f t="array" aca="1" ref="C25" ca="1">AVERAGEIF(OFFSET(Expe!$B$1, HEADER_SIZE, LLM_COL, NB_ROWS), C$2, OFFSET(Expe!$B$1, HEADER_SIZE, EVAL_AUTO, NB_ROWS))</f>
        <v>#DIV/0!</v>
      </c>
      <c r="D25" s="2" t="e">
        <f t="array" aca="1" ref="D25" ca="1">AVERAGEIF(OFFSET(Expe!$B$1, HEADER_SIZE, LLM_COL, NB_ROWS), D$2, OFFSET(Expe!$B$1, HEADER_SIZE, EVAL_AUTO, NB_ROWS))</f>
        <v>#DIV/0!</v>
      </c>
      <c r="E25" s="2" t="e">
        <f t="array" aca="1" ref="E25" ca="1">AVERAGEIF(OFFSET(Expe!$B$1, HEADER_SIZE, LLM_COL, NB_ROWS), E$2, OFFSET(Expe!$B$1, HEADER_SIZE, EVAL_AUTO, NB_ROWS))</f>
        <v>#DIV/0!</v>
      </c>
      <c r="F25" s="2" t="e">
        <f t="array" aca="1" ref="F25" ca="1">AVERAGEIF(OFFSET(Expe!$B$1, HEADER_SIZE, LLM_COL, NB_ROWS), F$2, OFFSET(Expe!$B$1, HEADER_SIZE, EVAL_AUTO, NB_ROWS))</f>
        <v>#DIV/0!</v>
      </c>
    </row>
    <row r="26" spans="1:8" x14ac:dyDescent="0.3">
      <c r="A26" s="23">
        <v>0</v>
      </c>
      <c r="B26" s="5">
        <f t="array" aca="1" ref="B26" ca="1">COUNTIFS(OFFSET(Expe!$B$1, HEADER_SIZE, LLM_COL, NB_ROWS), B$2, OFFSET(Expe!$B$1, HEADER_SIZE, EVAL_AUTO, NB_ROWS), 0)</f>
        <v>0</v>
      </c>
      <c r="C26" s="5">
        <f t="array" aca="1" ref="C26" ca="1">COUNTIFS(OFFSET(Expe!$B$1, HEADER_SIZE, LLM_COL, NB_ROWS), C$2, OFFSET(Expe!$B$1, HEADER_SIZE, EVAL_AUTO, NB_ROWS), 0)</f>
        <v>0</v>
      </c>
      <c r="D26" s="5">
        <f t="array" aca="1" ref="D26" ca="1">COUNTIFS(OFFSET(Expe!$B$1, HEADER_SIZE, LLM_COL, NB_ROWS), D$2, OFFSET(Expe!$B$1, HEADER_SIZE, EVAL_AUTO, NB_ROWS), 0)</f>
        <v>0</v>
      </c>
      <c r="E26" s="5">
        <f t="array" aca="1" ref="E26" ca="1">COUNTIFS(OFFSET(Expe!$B$1, HEADER_SIZE, LLM_COL, NB_ROWS), E$2, OFFSET(Expe!$B$1, HEADER_SIZE, EVAL_AUTO, NB_ROWS), 0)</f>
        <v>0</v>
      </c>
      <c r="F26" s="5">
        <f t="array" aca="1" ref="F26" ca="1">COUNTIFS(OFFSET(Expe!$B$1, HEADER_SIZE, LLM_COL, NB_ROWS), F$2, OFFSET(Expe!$B$1, HEADER_SIZE, EVAL_AUTO, NB_ROWS), 0)</f>
        <v>0</v>
      </c>
    </row>
    <row r="27" spans="1:8" x14ac:dyDescent="0.3">
      <c r="A27" s="23"/>
      <c r="B27" s="28">
        <f ca="1">B26/NB_QUESTIONS</f>
        <v>0</v>
      </c>
      <c r="C27" s="28">
        <f ca="1">C26/NB_QUESTIONS</f>
        <v>0</v>
      </c>
      <c r="D27" s="28">
        <f ca="1">D26/NB_QUESTIONS</f>
        <v>0</v>
      </c>
      <c r="E27" s="28">
        <f ca="1">E26/NB_QUESTIONS</f>
        <v>0</v>
      </c>
      <c r="F27" s="28">
        <f ca="1">F26/NB_QUESTIONS</f>
        <v>0</v>
      </c>
    </row>
    <row r="28" spans="1:8" x14ac:dyDescent="0.3">
      <c r="A28" s="23" t="s">
        <v>45</v>
      </c>
      <c r="B28" s="5">
        <f t="array" aca="1" ref="B28" ca="1">COUNTIFS(OFFSET(Expe!$B$1, HEADER_SIZE, LLM_COL, NB_ROWS), B$2, OFFSET(Expe!$B$1, HEADER_SIZE, EVAL_AUTO, NB_ROWS), "&gt;0",  OFFSET(Expe!$B$1, HEADER_SIZE, EVAL_AUTO, NB_ROWS), "&lt;1")</f>
        <v>0</v>
      </c>
      <c r="C28" s="5">
        <f t="array" aca="1" ref="C28" ca="1">COUNTIFS(OFFSET(Expe!$B$1, HEADER_SIZE, LLM_COL, NB_ROWS), C$2, OFFSET(Expe!$B$1, HEADER_SIZE, EVAL_AUTO, NB_ROWS), "&gt;0",  OFFSET(Expe!$B$1, HEADER_SIZE, EVAL_AUTO, NB_ROWS), "&lt;1")</f>
        <v>0</v>
      </c>
      <c r="D28" s="5">
        <f t="array" aca="1" ref="D28" ca="1">COUNTIFS(OFFSET(Expe!$B$1, HEADER_SIZE, LLM_COL, NB_ROWS), D$2, OFFSET(Expe!$B$1, HEADER_SIZE, EVAL_AUTO, NB_ROWS), "&gt;0",  OFFSET(Expe!$B$1, HEADER_SIZE, EVAL_AUTO, NB_ROWS), "&lt;1")</f>
        <v>0</v>
      </c>
      <c r="E28" s="5">
        <f t="array" aca="1" ref="E28" ca="1">COUNTIFS(OFFSET(Expe!$B$1, HEADER_SIZE, LLM_COL, NB_ROWS), E$2, OFFSET(Expe!$B$1, HEADER_SIZE, EVAL_AUTO, NB_ROWS), "&gt;0",  OFFSET(Expe!$B$1, HEADER_SIZE, EVAL_AUTO, NB_ROWS), "&lt;1")</f>
        <v>0</v>
      </c>
      <c r="F28" s="5">
        <f t="array" aca="1" ref="F28" ca="1">COUNTIFS(OFFSET(Expe!$B$1, HEADER_SIZE, LLM_COL, NB_ROWS), F$2, OFFSET(Expe!$B$1, HEADER_SIZE, EVAL_AUTO, NB_ROWS), "&gt;0",  OFFSET(Expe!$B$1, HEADER_SIZE, EVAL_AUTO, NB_ROWS), "&lt;1")</f>
        <v>0</v>
      </c>
    </row>
    <row r="29" spans="1:8" x14ac:dyDescent="0.3">
      <c r="A29" s="23"/>
      <c r="B29" s="28">
        <f ca="1">B28/NB_QUESTIONS</f>
        <v>0</v>
      </c>
      <c r="C29" s="28">
        <f ca="1">C28/NB_QUESTIONS</f>
        <v>0</v>
      </c>
      <c r="D29" s="28">
        <f ca="1">D28/NB_QUESTIONS</f>
        <v>0</v>
      </c>
      <c r="E29" s="28">
        <f ca="1">E28/NB_QUESTIONS</f>
        <v>0</v>
      </c>
      <c r="F29" s="28">
        <f ca="1">F28/NB_QUESTIONS</f>
        <v>0</v>
      </c>
    </row>
    <row r="30" spans="1:8" x14ac:dyDescent="0.3">
      <c r="A30" s="23">
        <v>1</v>
      </c>
      <c r="B30" s="5">
        <f t="array" aca="1" ref="B30" ca="1">COUNTIFS(OFFSET(Expe!$B$1, HEADER_SIZE, LLM_COL, NB_ROWS), B$2, OFFSET(Expe!$B$1, HEADER_SIZE, EVAL_AUTO, NB_ROWS), 1)</f>
        <v>0</v>
      </c>
      <c r="C30" s="5">
        <f t="array" aca="1" ref="C30" ca="1">COUNTIFS(OFFSET(Expe!$B$1, HEADER_SIZE, LLM_COL, NB_ROWS), C$2, OFFSET(Expe!$B$1, HEADER_SIZE, EVAL_AUTO, NB_ROWS), 1)</f>
        <v>0</v>
      </c>
      <c r="D30" s="5">
        <f t="array" aca="1" ref="D30" ca="1">COUNTIFS(OFFSET(Expe!$B$1, HEADER_SIZE, LLM_COL, NB_ROWS), D$2, OFFSET(Expe!$B$1, HEADER_SIZE, EVAL_AUTO, NB_ROWS), 1)</f>
        <v>0</v>
      </c>
      <c r="E30" s="5">
        <f t="array" aca="1" ref="E30" ca="1">COUNTIFS(OFFSET(Expe!$B$1, HEADER_SIZE, LLM_COL, NB_ROWS), E$2, OFFSET(Expe!$B$1, HEADER_SIZE, EVAL_AUTO, NB_ROWS), 1)</f>
        <v>0</v>
      </c>
      <c r="F30" s="5">
        <f t="array" aca="1" ref="F30" ca="1">COUNTIFS(OFFSET(Expe!$B$1, HEADER_SIZE, LLM_COL, NB_ROWS), F$2, OFFSET(Expe!$B$1, HEADER_SIZE, EVAL_AUTO, NB_ROWS), 1)</f>
        <v>0</v>
      </c>
    </row>
    <row r="31" spans="1:8" x14ac:dyDescent="0.3">
      <c r="A31" s="23"/>
      <c r="B31" s="28">
        <f ca="1">B30/NB_QUESTIONS</f>
        <v>0</v>
      </c>
      <c r="C31" s="28">
        <f ca="1">C30/NB_QUESTIONS</f>
        <v>0</v>
      </c>
      <c r="D31" s="28">
        <f ca="1">D30/NB_QUESTIONS</f>
        <v>0</v>
      </c>
      <c r="E31" s="28">
        <f ca="1">E30/NB_QUESTIONS</f>
        <v>0</v>
      </c>
      <c r="F31" s="28">
        <f ca="1">F30/NB_QUESTIONS</f>
        <v>0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46</v>
      </c>
      <c r="B1">
        <v>2</v>
      </c>
      <c r="D1" t="s">
        <v>47</v>
      </c>
      <c r="I1" s="26" t="str">
        <f>"Computed cells have a yellow background"</f>
        <v>Computed cells have a yellow background</v>
      </c>
      <c r="J1" s="26"/>
      <c r="K1" s="26"/>
      <c r="L1" s="26"/>
    </row>
    <row r="2" spans="1:12" x14ac:dyDescent="0.3">
      <c r="A2" t="s">
        <v>48</v>
      </c>
      <c r="B2">
        <v>1</v>
      </c>
      <c r="D2" t="s">
        <v>49</v>
      </c>
    </row>
    <row r="3" spans="1:12" x14ac:dyDescent="0.3">
      <c r="A3" t="s">
        <v>50</v>
      </c>
      <c r="B3">
        <v>2</v>
      </c>
    </row>
    <row r="4" spans="1:12" x14ac:dyDescent="0.3">
      <c r="A4" t="s">
        <v>51</v>
      </c>
      <c r="B4">
        <v>3</v>
      </c>
    </row>
    <row r="5" spans="1:12" x14ac:dyDescent="0.3">
      <c r="A5" t="s">
        <v>52</v>
      </c>
      <c r="B5">
        <v>9</v>
      </c>
    </row>
    <row r="6" spans="1:12" x14ac:dyDescent="0.3">
      <c r="A6" t="s">
        <v>58</v>
      </c>
      <c r="B6">
        <v>10</v>
      </c>
    </row>
    <row r="7" spans="1:12" x14ac:dyDescent="0.3">
      <c r="A7" t="s">
        <v>59</v>
      </c>
      <c r="B7">
        <v>11</v>
      </c>
    </row>
    <row r="8" spans="1:12" x14ac:dyDescent="0.3">
      <c r="A8" t="s">
        <v>68</v>
      </c>
      <c r="B8">
        <v>13</v>
      </c>
    </row>
    <row r="9" spans="1:12" x14ac:dyDescent="0.3">
      <c r="A9" t="s">
        <v>53</v>
      </c>
      <c r="B9">
        <v>14</v>
      </c>
    </row>
    <row r="10" spans="1:12" x14ac:dyDescent="0.3">
      <c r="A10" t="s">
        <v>54</v>
      </c>
      <c r="B10">
        <v>15</v>
      </c>
    </row>
    <row r="11" spans="1:12" x14ac:dyDescent="0.3">
      <c r="A11" t="s">
        <v>55</v>
      </c>
      <c r="B11">
        <v>16</v>
      </c>
    </row>
    <row r="12" spans="1:12" x14ac:dyDescent="0.3">
      <c r="A12" t="s">
        <v>56</v>
      </c>
      <c r="B12">
        <v>18</v>
      </c>
    </row>
    <row r="13" spans="1:12" x14ac:dyDescent="0.3">
      <c r="A13" t="s">
        <v>57</v>
      </c>
      <c r="B13">
        <v>20</v>
      </c>
    </row>
    <row r="14" spans="1:12" x14ac:dyDescent="0.3">
      <c r="A14" t="s">
        <v>60</v>
      </c>
      <c r="B14">
        <v>21</v>
      </c>
    </row>
    <row r="15" spans="1:12" x14ac:dyDescent="0.3">
      <c r="A15" t="s">
        <v>61</v>
      </c>
      <c r="B15">
        <v>22</v>
      </c>
    </row>
    <row r="16" spans="1:12" x14ac:dyDescent="0.3">
      <c r="A16" t="s">
        <v>62</v>
      </c>
      <c r="B16">
        <v>24</v>
      </c>
    </row>
    <row r="18" spans="1:2" x14ac:dyDescent="0.3">
      <c r="A18" t="s">
        <v>63</v>
      </c>
      <c r="B18" s="26">
        <f ca="1">COUNTA(OFFSET(Expe!$A$1, HEADER_SIZE, LLM_COL, BLOCK_SIZE, 1))</f>
        <v>1</v>
      </c>
    </row>
    <row r="19" spans="1:2" x14ac:dyDescent="0.3">
      <c r="A19" t="s">
        <v>64</v>
      </c>
      <c r="B19" s="26">
        <f ca="1">COUNTA(OFFSET(Expe!$A$1,HEADER_SIZE,QUESTION_COL, 1000000, 1))</f>
        <v>1</v>
      </c>
    </row>
    <row r="20" spans="1:2" x14ac:dyDescent="0.3">
      <c r="A20" t="s">
        <v>65</v>
      </c>
      <c r="B20" s="26">
        <f ca="1">COUNTA(OFFSET(Expe!$A$1,HEADER_SIZE,FACT_COL, 1000000, 1))</f>
        <v>1</v>
      </c>
    </row>
    <row r="21" spans="1:2" x14ac:dyDescent="0.3">
      <c r="A21" t="s">
        <v>66</v>
      </c>
      <c r="B21" s="26" t="e" cm="1">
        <f t="array" aca="1" ref="B21" ca="1">MATCH(TRUE, NOT(ISBLANK(OFFSET(Expe!$A$1,HEADER_SIZE+1,QUESTION_COL, 1000000, 1))), 0)</f>
        <v>#N/A</v>
      </c>
    </row>
    <row r="22" spans="1:2" x14ac:dyDescent="0.3">
      <c r="A22" t="s">
        <v>67</v>
      </c>
      <c r="B22" s="26" cm="1">
        <f t="array" aca="1" ref="B22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Expe</vt:lpstr>
      <vt:lpstr>Stats</vt:lpstr>
      <vt:lpstr>Params</vt:lpstr>
      <vt:lpstr>BLOCK_SIZE</vt:lpstr>
      <vt:lpstr>CHUNK_COL</vt:lpstr>
      <vt:lpstr>CHUNKS_OK</vt:lpstr>
      <vt:lpstr>COST</vt:lpstr>
      <vt:lpstr>DURATION</vt:lpstr>
      <vt:lpstr>EVAL_AUTO</vt:lpstr>
      <vt:lpstr>EVAL_HUMAN</vt:lpstr>
      <vt:lpstr>FACT_COL</vt:lpstr>
      <vt:lpstr>HALLUS</vt:lpstr>
      <vt:lpstr>HEADER_SIZE</vt:lpstr>
      <vt:lpstr>JSON_OK</vt:lpstr>
      <vt:lpstr>LANG</vt:lpstr>
      <vt:lpstr>LLM_COL</vt:lpstr>
      <vt:lpstr>NB_DOCS</vt:lpstr>
      <vt:lpstr>NB_DOCS_AND_PAGES</vt:lpstr>
      <vt:lpstr>NB_FACTS</vt:lpstr>
      <vt:lpstr>NB_LLMS</vt:lpstr>
      <vt:lpstr>NB_QUESTIONS</vt:lpstr>
      <vt:lpstr>NB_ROWS</vt:lpstr>
      <vt:lpstr>Q_OK</vt:lpstr>
      <vt:lpstr>QUESTION_COL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2024-03-02T17:48:10Z</dcterms:modified>
</cp:coreProperties>
</file>