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ornell/programming/Python/mensa/data/2020/"/>
    </mc:Choice>
  </mc:AlternateContent>
  <xr:revisionPtr revIDLastSave="0" documentId="13_ncr:40009_{A558CDF0-51BB-3E45-83D8-246EE9D6C606}" xr6:coauthVersionLast="45" xr6:coauthVersionMax="45" xr10:uidLastSave="{00000000-0000-0000-0000-000000000000}"/>
  <bookViews>
    <workbookView xWindow="280" yWindow="460" windowWidth="28240" windowHeight="17100"/>
  </bookViews>
  <sheets>
    <sheet name="alteMensa_mittag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N33" i="1" l="1"/>
  <c r="N27" i="1"/>
  <c r="O27" i="1"/>
  <c r="P27" i="1"/>
  <c r="Q27" i="1"/>
  <c r="T31" i="1"/>
  <c r="U31" i="1"/>
  <c r="S31" i="1"/>
  <c r="Q31" i="1"/>
  <c r="P31" i="1"/>
  <c r="O31" i="1"/>
  <c r="N31" i="1"/>
  <c r="R27" i="1" l="1"/>
  <c r="N35" i="1" a="1"/>
  <c r="N35" i="1" s="1"/>
  <c r="Q45" i="1"/>
  <c r="P45" i="1"/>
  <c r="O42" i="1"/>
  <c r="P42" i="1"/>
  <c r="Q42" i="1"/>
  <c r="O41" i="1"/>
  <c r="P41" i="1"/>
  <c r="Q41" i="1"/>
  <c r="N41" i="1"/>
  <c r="J557" i="1"/>
  <c r="I557" i="1"/>
  <c r="I556" i="1"/>
  <c r="J556" i="1" s="1"/>
  <c r="I555" i="1"/>
  <c r="J555" i="1" s="1"/>
  <c r="I554" i="1"/>
  <c r="J554" i="1" s="1"/>
  <c r="J553" i="1"/>
  <c r="I553" i="1"/>
  <c r="I552" i="1"/>
  <c r="J552" i="1" s="1"/>
  <c r="J551" i="1"/>
  <c r="I551" i="1"/>
  <c r="I550" i="1"/>
  <c r="J550" i="1" s="1"/>
  <c r="J549" i="1"/>
  <c r="I549" i="1"/>
  <c r="I548" i="1"/>
  <c r="J548" i="1" s="1"/>
  <c r="I547" i="1"/>
  <c r="J547" i="1" s="1"/>
  <c r="I546" i="1"/>
  <c r="J546" i="1" s="1"/>
  <c r="J545" i="1"/>
  <c r="I545" i="1"/>
  <c r="I544" i="1"/>
  <c r="J544" i="1" s="1"/>
  <c r="J543" i="1"/>
  <c r="I543" i="1"/>
  <c r="I542" i="1"/>
  <c r="J542" i="1" s="1"/>
  <c r="J541" i="1"/>
  <c r="I541" i="1"/>
  <c r="I540" i="1"/>
  <c r="J540" i="1" s="1"/>
  <c r="I539" i="1"/>
  <c r="J539" i="1" s="1"/>
  <c r="I538" i="1"/>
  <c r="J538" i="1" s="1"/>
  <c r="J537" i="1"/>
  <c r="I537" i="1"/>
  <c r="I536" i="1"/>
  <c r="J536" i="1" s="1"/>
  <c r="J535" i="1"/>
  <c r="I535" i="1"/>
  <c r="I534" i="1"/>
  <c r="J534" i="1" s="1"/>
  <c r="J533" i="1"/>
  <c r="I533" i="1"/>
  <c r="I532" i="1"/>
  <c r="J532" i="1" s="1"/>
  <c r="I531" i="1"/>
  <c r="J531" i="1" s="1"/>
  <c r="I530" i="1"/>
  <c r="J530" i="1" s="1"/>
  <c r="J529" i="1"/>
  <c r="I529" i="1"/>
  <c r="I528" i="1"/>
  <c r="J528" i="1" s="1"/>
  <c r="J527" i="1"/>
  <c r="I527" i="1"/>
  <c r="I526" i="1"/>
  <c r="J526" i="1" s="1"/>
  <c r="J525" i="1"/>
  <c r="I525" i="1"/>
  <c r="I524" i="1"/>
  <c r="J524" i="1" s="1"/>
  <c r="I523" i="1"/>
  <c r="J523" i="1" s="1"/>
  <c r="I522" i="1"/>
  <c r="J522" i="1" s="1"/>
  <c r="J521" i="1"/>
  <c r="I521" i="1"/>
  <c r="I520" i="1"/>
  <c r="J520" i="1" s="1"/>
  <c r="J519" i="1"/>
  <c r="I519" i="1"/>
  <c r="I518" i="1"/>
  <c r="J518" i="1" s="1"/>
  <c r="J517" i="1"/>
  <c r="I517" i="1"/>
  <c r="I516" i="1"/>
  <c r="J516" i="1" s="1"/>
  <c r="I515" i="1"/>
  <c r="J515" i="1" s="1"/>
  <c r="I514" i="1"/>
  <c r="J514" i="1" s="1"/>
  <c r="J513" i="1"/>
  <c r="I513" i="1"/>
  <c r="I512" i="1"/>
  <c r="J512" i="1" s="1"/>
  <c r="J511" i="1"/>
  <c r="I511" i="1"/>
  <c r="I510" i="1"/>
  <c r="J510" i="1" s="1"/>
  <c r="J509" i="1"/>
  <c r="I509" i="1"/>
  <c r="I508" i="1"/>
  <c r="J508" i="1" s="1"/>
  <c r="I507" i="1"/>
  <c r="J507" i="1" s="1"/>
  <c r="I506" i="1"/>
  <c r="J506" i="1" s="1"/>
  <c r="J505" i="1"/>
  <c r="I505" i="1"/>
  <c r="I504" i="1"/>
  <c r="J504" i="1" s="1"/>
  <c r="J503" i="1"/>
  <c r="I503" i="1"/>
  <c r="I502" i="1"/>
  <c r="J502" i="1" s="1"/>
  <c r="J501" i="1"/>
  <c r="I501" i="1"/>
  <c r="I500" i="1"/>
  <c r="J500" i="1" s="1"/>
  <c r="I499" i="1"/>
  <c r="J499" i="1" s="1"/>
  <c r="I498" i="1"/>
  <c r="J498" i="1" s="1"/>
  <c r="J497" i="1"/>
  <c r="I497" i="1"/>
  <c r="I496" i="1"/>
  <c r="J496" i="1" s="1"/>
  <c r="J495" i="1"/>
  <c r="I495" i="1"/>
  <c r="I494" i="1"/>
  <c r="J494" i="1" s="1"/>
  <c r="J493" i="1"/>
  <c r="I493" i="1"/>
  <c r="I492" i="1"/>
  <c r="J492" i="1" s="1"/>
  <c r="I491" i="1"/>
  <c r="J491" i="1" s="1"/>
  <c r="I490" i="1"/>
  <c r="J490" i="1" s="1"/>
  <c r="J489" i="1"/>
  <c r="I489" i="1"/>
  <c r="I488" i="1"/>
  <c r="J488" i="1" s="1"/>
  <c r="J487" i="1"/>
  <c r="I487" i="1"/>
  <c r="I486" i="1"/>
  <c r="J486" i="1" s="1"/>
  <c r="J485" i="1"/>
  <c r="I485" i="1"/>
  <c r="I484" i="1"/>
  <c r="J484" i="1" s="1"/>
  <c r="I483" i="1"/>
  <c r="J483" i="1" s="1"/>
  <c r="I482" i="1"/>
  <c r="J482" i="1" s="1"/>
  <c r="J481" i="1"/>
  <c r="I481" i="1"/>
  <c r="I480" i="1"/>
  <c r="J480" i="1" s="1"/>
  <c r="J479" i="1"/>
  <c r="I479" i="1"/>
  <c r="I478" i="1"/>
  <c r="J478" i="1" s="1"/>
  <c r="J477" i="1"/>
  <c r="I477" i="1"/>
  <c r="I476" i="1"/>
  <c r="J476" i="1" s="1"/>
  <c r="I475" i="1"/>
  <c r="J475" i="1" s="1"/>
  <c r="I474" i="1"/>
  <c r="J474" i="1" s="1"/>
  <c r="J473" i="1"/>
  <c r="I473" i="1"/>
  <c r="I472" i="1"/>
  <c r="J472" i="1" s="1"/>
  <c r="J471" i="1"/>
  <c r="I471" i="1"/>
  <c r="I470" i="1"/>
  <c r="J470" i="1" s="1"/>
  <c r="J469" i="1"/>
  <c r="I469" i="1"/>
  <c r="I468" i="1"/>
  <c r="J468" i="1" s="1"/>
  <c r="I467" i="1"/>
  <c r="J467" i="1" s="1"/>
  <c r="I466" i="1"/>
  <c r="J466" i="1" s="1"/>
  <c r="J465" i="1"/>
  <c r="I465" i="1"/>
  <c r="I464" i="1"/>
  <c r="J464" i="1" s="1"/>
  <c r="J463" i="1"/>
  <c r="I463" i="1"/>
  <c r="I462" i="1"/>
  <c r="J462" i="1" s="1"/>
  <c r="J461" i="1"/>
  <c r="I461" i="1"/>
  <c r="I460" i="1"/>
  <c r="J460" i="1" s="1"/>
  <c r="I459" i="1"/>
  <c r="J459" i="1" s="1"/>
  <c r="I458" i="1"/>
  <c r="J458" i="1" s="1"/>
  <c r="J457" i="1"/>
  <c r="I457" i="1"/>
  <c r="I456" i="1"/>
  <c r="J456" i="1" s="1"/>
  <c r="J455" i="1"/>
  <c r="I455" i="1"/>
  <c r="I454" i="1"/>
  <c r="J454" i="1" s="1"/>
  <c r="J453" i="1"/>
  <c r="I453" i="1"/>
  <c r="I452" i="1"/>
  <c r="J452" i="1" s="1"/>
  <c r="I451" i="1"/>
  <c r="J451" i="1" s="1"/>
  <c r="I450" i="1"/>
  <c r="J450" i="1" s="1"/>
  <c r="J449" i="1"/>
  <c r="I449" i="1"/>
  <c r="I448" i="1"/>
  <c r="J448" i="1" s="1"/>
  <c r="J447" i="1"/>
  <c r="I447" i="1"/>
  <c r="I446" i="1"/>
  <c r="J446" i="1" s="1"/>
  <c r="J445" i="1"/>
  <c r="I445" i="1"/>
  <c r="I444" i="1"/>
  <c r="J444" i="1" s="1"/>
  <c r="I443" i="1"/>
  <c r="J443" i="1" s="1"/>
  <c r="I442" i="1"/>
  <c r="J442" i="1" s="1"/>
  <c r="J441" i="1"/>
  <c r="I441" i="1"/>
  <c r="I440" i="1"/>
  <c r="J440" i="1" s="1"/>
  <c r="J439" i="1"/>
  <c r="I439" i="1"/>
  <c r="I438" i="1"/>
  <c r="J438" i="1" s="1"/>
  <c r="J437" i="1"/>
  <c r="I437" i="1"/>
  <c r="I436" i="1"/>
  <c r="J436" i="1" s="1"/>
  <c r="I435" i="1"/>
  <c r="J435" i="1" s="1"/>
  <c r="I434" i="1"/>
  <c r="J434" i="1" s="1"/>
  <c r="J433" i="1"/>
  <c r="I433" i="1"/>
  <c r="I432" i="1"/>
  <c r="J432" i="1" s="1"/>
  <c r="J431" i="1"/>
  <c r="I431" i="1"/>
  <c r="I430" i="1"/>
  <c r="J430" i="1" s="1"/>
  <c r="J429" i="1"/>
  <c r="I429" i="1"/>
  <c r="I428" i="1"/>
  <c r="J428" i="1" s="1"/>
  <c r="I427" i="1"/>
  <c r="J427" i="1" s="1"/>
  <c r="I426" i="1"/>
  <c r="J426" i="1" s="1"/>
  <c r="J425" i="1"/>
  <c r="I425" i="1"/>
  <c r="I424" i="1"/>
  <c r="J424" i="1" s="1"/>
  <c r="J423" i="1"/>
  <c r="I423" i="1"/>
  <c r="I422" i="1"/>
  <c r="J422" i="1" s="1"/>
  <c r="J421" i="1"/>
  <c r="I421" i="1"/>
  <c r="I420" i="1"/>
  <c r="J420" i="1" s="1"/>
  <c r="I419" i="1"/>
  <c r="J419" i="1" s="1"/>
  <c r="I418" i="1"/>
  <c r="J418" i="1" s="1"/>
  <c r="J417" i="1"/>
  <c r="I417" i="1"/>
  <c r="I416" i="1"/>
  <c r="J416" i="1" s="1"/>
  <c r="J415" i="1"/>
  <c r="I415" i="1"/>
  <c r="I414" i="1"/>
  <c r="J414" i="1" s="1"/>
  <c r="J413" i="1"/>
  <c r="I413" i="1"/>
  <c r="I412" i="1"/>
  <c r="J412" i="1" s="1"/>
  <c r="I411" i="1"/>
  <c r="J411" i="1" s="1"/>
  <c r="I410" i="1"/>
  <c r="J410" i="1" s="1"/>
  <c r="J409" i="1"/>
  <c r="I409" i="1"/>
  <c r="I408" i="1"/>
  <c r="J408" i="1" s="1"/>
  <c r="J407" i="1"/>
  <c r="I407" i="1"/>
  <c r="I406" i="1"/>
  <c r="J406" i="1" s="1"/>
  <c r="J405" i="1"/>
  <c r="I405" i="1"/>
  <c r="I404" i="1"/>
  <c r="J404" i="1" s="1"/>
  <c r="I403" i="1"/>
  <c r="J403" i="1" s="1"/>
  <c r="I402" i="1"/>
  <c r="J402" i="1" s="1"/>
  <c r="J401" i="1"/>
  <c r="I401" i="1"/>
  <c r="I400" i="1"/>
  <c r="J400" i="1" s="1"/>
  <c r="J399" i="1"/>
  <c r="I399" i="1"/>
  <c r="I398" i="1"/>
  <c r="J398" i="1" s="1"/>
  <c r="J397" i="1"/>
  <c r="I397" i="1"/>
  <c r="I396" i="1"/>
  <c r="J396" i="1" s="1"/>
  <c r="I395" i="1"/>
  <c r="J395" i="1" s="1"/>
  <c r="I394" i="1"/>
  <c r="J394" i="1" s="1"/>
  <c r="J393" i="1"/>
  <c r="I393" i="1"/>
  <c r="I392" i="1"/>
  <c r="J392" i="1" s="1"/>
  <c r="J391" i="1"/>
  <c r="I391" i="1"/>
  <c r="I390" i="1"/>
  <c r="J390" i="1" s="1"/>
  <c r="J389" i="1"/>
  <c r="I389" i="1"/>
  <c r="I388" i="1"/>
  <c r="J388" i="1" s="1"/>
  <c r="I387" i="1"/>
  <c r="J387" i="1" s="1"/>
  <c r="I386" i="1"/>
  <c r="J386" i="1" s="1"/>
  <c r="J385" i="1"/>
  <c r="I385" i="1"/>
  <c r="I384" i="1"/>
  <c r="J384" i="1" s="1"/>
  <c r="J383" i="1"/>
  <c r="I383" i="1"/>
  <c r="I382" i="1"/>
  <c r="J382" i="1" s="1"/>
  <c r="J381" i="1"/>
  <c r="I381" i="1"/>
  <c r="I380" i="1"/>
  <c r="J380" i="1" s="1"/>
  <c r="I379" i="1"/>
  <c r="J379" i="1" s="1"/>
  <c r="I378" i="1"/>
  <c r="J378" i="1" s="1"/>
  <c r="J377" i="1"/>
  <c r="I377" i="1"/>
  <c r="I376" i="1"/>
  <c r="J376" i="1" s="1"/>
  <c r="J375" i="1"/>
  <c r="I375" i="1"/>
  <c r="I374" i="1"/>
  <c r="J374" i="1" s="1"/>
  <c r="J373" i="1"/>
  <c r="I373" i="1"/>
  <c r="I372" i="1"/>
  <c r="J372" i="1" s="1"/>
  <c r="I371" i="1"/>
  <c r="J371" i="1" s="1"/>
  <c r="I370" i="1"/>
  <c r="J370" i="1" s="1"/>
  <c r="J369" i="1"/>
  <c r="I369" i="1"/>
  <c r="I368" i="1"/>
  <c r="J368" i="1" s="1"/>
  <c r="J367" i="1"/>
  <c r="I367" i="1"/>
  <c r="I366" i="1"/>
  <c r="J366" i="1" s="1"/>
  <c r="J365" i="1"/>
  <c r="I365" i="1"/>
  <c r="I364" i="1"/>
  <c r="J364" i="1" s="1"/>
  <c r="I363" i="1"/>
  <c r="J363" i="1" s="1"/>
  <c r="I362" i="1"/>
  <c r="J362" i="1" s="1"/>
  <c r="J361" i="1"/>
  <c r="I361" i="1"/>
  <c r="I360" i="1"/>
  <c r="J360" i="1" s="1"/>
  <c r="J359" i="1"/>
  <c r="I359" i="1"/>
  <c r="I358" i="1"/>
  <c r="J358" i="1" s="1"/>
  <c r="J357" i="1"/>
  <c r="I357" i="1"/>
  <c r="I356" i="1"/>
  <c r="J356" i="1" s="1"/>
  <c r="I355" i="1"/>
  <c r="J355" i="1" s="1"/>
  <c r="I354" i="1"/>
  <c r="J354" i="1" s="1"/>
  <c r="J353" i="1"/>
  <c r="I353" i="1"/>
  <c r="I352" i="1"/>
  <c r="J352" i="1" s="1"/>
  <c r="J351" i="1"/>
  <c r="I351" i="1"/>
  <c r="I350" i="1"/>
  <c r="J350" i="1" s="1"/>
  <c r="J349" i="1"/>
  <c r="I349" i="1"/>
  <c r="I348" i="1"/>
  <c r="J348" i="1" s="1"/>
  <c r="I347" i="1"/>
  <c r="J347" i="1" s="1"/>
  <c r="I346" i="1"/>
  <c r="J346" i="1" s="1"/>
  <c r="J345" i="1"/>
  <c r="I345" i="1"/>
  <c r="I344" i="1"/>
  <c r="J344" i="1" s="1"/>
  <c r="J343" i="1"/>
  <c r="I343" i="1"/>
  <c r="I342" i="1"/>
  <c r="J342" i="1" s="1"/>
  <c r="J341" i="1"/>
  <c r="I341" i="1"/>
  <c r="I340" i="1"/>
  <c r="J340" i="1" s="1"/>
  <c r="I339" i="1"/>
  <c r="J339" i="1" s="1"/>
  <c r="I338" i="1"/>
  <c r="J338" i="1" s="1"/>
  <c r="J337" i="1"/>
  <c r="I337" i="1"/>
  <c r="I336" i="1"/>
  <c r="J336" i="1" s="1"/>
  <c r="J335" i="1"/>
  <c r="I335" i="1"/>
  <c r="I334" i="1"/>
  <c r="J334" i="1" s="1"/>
  <c r="I333" i="1"/>
  <c r="J333" i="1" s="1"/>
  <c r="I332" i="1"/>
  <c r="J332" i="1" s="1"/>
  <c r="I331" i="1"/>
  <c r="J331" i="1" s="1"/>
  <c r="I330" i="1"/>
  <c r="J330" i="1" s="1"/>
  <c r="J329" i="1"/>
  <c r="I329" i="1"/>
  <c r="I328" i="1"/>
  <c r="J328" i="1" s="1"/>
  <c r="J327" i="1"/>
  <c r="I327" i="1"/>
  <c r="I326" i="1"/>
  <c r="J326" i="1" s="1"/>
  <c r="J325" i="1"/>
  <c r="I325" i="1"/>
  <c r="I324" i="1"/>
  <c r="J324" i="1" s="1"/>
  <c r="I323" i="1"/>
  <c r="J323" i="1" s="1"/>
  <c r="I322" i="1"/>
  <c r="J322" i="1" s="1"/>
  <c r="J321" i="1"/>
  <c r="I321" i="1"/>
  <c r="I320" i="1"/>
  <c r="J320" i="1" s="1"/>
  <c r="J319" i="1"/>
  <c r="I319" i="1"/>
  <c r="I318" i="1"/>
  <c r="J318" i="1" s="1"/>
  <c r="I317" i="1"/>
  <c r="J317" i="1" s="1"/>
  <c r="I316" i="1"/>
  <c r="J316" i="1" s="1"/>
  <c r="I315" i="1"/>
  <c r="J315" i="1" s="1"/>
  <c r="I314" i="1"/>
  <c r="J314" i="1" s="1"/>
  <c r="J313" i="1"/>
  <c r="I313" i="1"/>
  <c r="I312" i="1"/>
  <c r="J312" i="1" s="1"/>
  <c r="J311" i="1"/>
  <c r="I311" i="1"/>
  <c r="I310" i="1"/>
  <c r="J310" i="1" s="1"/>
  <c r="J309" i="1"/>
  <c r="I309" i="1"/>
  <c r="I308" i="1"/>
  <c r="J308" i="1" s="1"/>
  <c r="I307" i="1"/>
  <c r="J307" i="1" s="1"/>
  <c r="I306" i="1"/>
  <c r="J306" i="1" s="1"/>
  <c r="J305" i="1"/>
  <c r="I305" i="1"/>
  <c r="I304" i="1"/>
  <c r="J304" i="1" s="1"/>
  <c r="J303" i="1"/>
  <c r="I303" i="1"/>
  <c r="I302" i="1"/>
  <c r="J302" i="1" s="1"/>
  <c r="I301" i="1"/>
  <c r="J301" i="1" s="1"/>
  <c r="I300" i="1"/>
  <c r="J300" i="1" s="1"/>
  <c r="I299" i="1"/>
  <c r="J299" i="1" s="1"/>
  <c r="I298" i="1"/>
  <c r="J298" i="1" s="1"/>
  <c r="J297" i="1"/>
  <c r="I297" i="1"/>
  <c r="I296" i="1"/>
  <c r="J296" i="1" s="1"/>
  <c r="J295" i="1"/>
  <c r="I295" i="1"/>
  <c r="I294" i="1"/>
  <c r="J294" i="1" s="1"/>
  <c r="J293" i="1"/>
  <c r="I293" i="1"/>
  <c r="I292" i="1"/>
  <c r="J292" i="1" s="1"/>
  <c r="I291" i="1"/>
  <c r="J291" i="1" s="1"/>
  <c r="I290" i="1"/>
  <c r="J290" i="1" s="1"/>
  <c r="J289" i="1"/>
  <c r="I289" i="1"/>
  <c r="I288" i="1"/>
  <c r="J288" i="1" s="1"/>
  <c r="J287" i="1"/>
  <c r="I287" i="1"/>
  <c r="I286" i="1"/>
  <c r="J286" i="1" s="1"/>
  <c r="I285" i="1"/>
  <c r="J285" i="1" s="1"/>
  <c r="I284" i="1"/>
  <c r="J284" i="1" s="1"/>
  <c r="I283" i="1"/>
  <c r="J283" i="1" s="1"/>
  <c r="I282" i="1"/>
  <c r="J282" i="1" s="1"/>
  <c r="J281" i="1"/>
  <c r="I281" i="1"/>
  <c r="I280" i="1"/>
  <c r="J280" i="1" s="1"/>
  <c r="J279" i="1"/>
  <c r="I279" i="1"/>
  <c r="I278" i="1"/>
  <c r="J278" i="1" s="1"/>
  <c r="J277" i="1"/>
  <c r="I277" i="1"/>
  <c r="I276" i="1"/>
  <c r="J276" i="1" s="1"/>
  <c r="I275" i="1"/>
  <c r="J275" i="1" s="1"/>
  <c r="I274" i="1"/>
  <c r="J274" i="1" s="1"/>
  <c r="J273" i="1"/>
  <c r="I273" i="1"/>
  <c r="I272" i="1"/>
  <c r="J272" i="1" s="1"/>
  <c r="J271" i="1"/>
  <c r="I271" i="1"/>
  <c r="I270" i="1"/>
  <c r="J270" i="1" s="1"/>
  <c r="I269" i="1"/>
  <c r="J269" i="1" s="1"/>
  <c r="I268" i="1"/>
  <c r="J268" i="1" s="1"/>
  <c r="I267" i="1"/>
  <c r="J267" i="1" s="1"/>
  <c r="I266" i="1"/>
  <c r="J266" i="1" s="1"/>
  <c r="J265" i="1"/>
  <c r="I265" i="1"/>
  <c r="I264" i="1"/>
  <c r="J264" i="1" s="1"/>
  <c r="J263" i="1"/>
  <c r="I263" i="1"/>
  <c r="I262" i="1"/>
  <c r="J262" i="1" s="1"/>
  <c r="J261" i="1"/>
  <c r="I261" i="1"/>
  <c r="I260" i="1"/>
  <c r="J260" i="1" s="1"/>
  <c r="I259" i="1"/>
  <c r="J259" i="1" s="1"/>
  <c r="I258" i="1"/>
  <c r="J258" i="1" s="1"/>
  <c r="J257" i="1"/>
  <c r="I257" i="1"/>
  <c r="I256" i="1"/>
  <c r="J256" i="1" s="1"/>
  <c r="J255" i="1"/>
  <c r="I255" i="1"/>
  <c r="I254" i="1"/>
  <c r="J254" i="1" s="1"/>
  <c r="J253" i="1"/>
  <c r="I253" i="1"/>
  <c r="I252" i="1"/>
  <c r="J252" i="1" s="1"/>
  <c r="J251" i="1"/>
  <c r="I251" i="1"/>
  <c r="I250" i="1"/>
  <c r="J250" i="1" s="1"/>
  <c r="I249" i="1"/>
  <c r="J249" i="1" s="1"/>
  <c r="I248" i="1"/>
  <c r="J248" i="1" s="1"/>
  <c r="J247" i="1"/>
  <c r="I247" i="1"/>
  <c r="I246" i="1"/>
  <c r="J246" i="1" s="1"/>
  <c r="I245" i="1"/>
  <c r="J245" i="1" s="1"/>
  <c r="I244" i="1"/>
  <c r="J244" i="1" s="1"/>
  <c r="J243" i="1"/>
  <c r="I243" i="1"/>
  <c r="I242" i="1"/>
  <c r="J242" i="1" s="1"/>
  <c r="I241" i="1"/>
  <c r="J241" i="1" s="1"/>
  <c r="I240" i="1"/>
  <c r="J240" i="1" s="1"/>
  <c r="J239" i="1"/>
  <c r="I239" i="1"/>
  <c r="I238" i="1"/>
  <c r="J238" i="1" s="1"/>
  <c r="I237" i="1"/>
  <c r="J237" i="1" s="1"/>
  <c r="I236" i="1"/>
  <c r="J236" i="1" s="1"/>
  <c r="J235" i="1"/>
  <c r="I235" i="1"/>
  <c r="I234" i="1"/>
  <c r="J234" i="1" s="1"/>
  <c r="I233" i="1"/>
  <c r="J233" i="1" s="1"/>
  <c r="I232" i="1"/>
  <c r="J232" i="1" s="1"/>
  <c r="J231" i="1"/>
  <c r="I231" i="1"/>
  <c r="I230" i="1"/>
  <c r="J230" i="1" s="1"/>
  <c r="I229" i="1"/>
  <c r="J229" i="1" s="1"/>
  <c r="I228" i="1"/>
  <c r="J228" i="1" s="1"/>
  <c r="J227" i="1"/>
  <c r="I227" i="1"/>
  <c r="I226" i="1"/>
  <c r="J226" i="1" s="1"/>
  <c r="I225" i="1"/>
  <c r="J225" i="1" s="1"/>
  <c r="I224" i="1"/>
  <c r="J224" i="1" s="1"/>
  <c r="J223" i="1"/>
  <c r="I223" i="1"/>
  <c r="I222" i="1"/>
  <c r="J222" i="1" s="1"/>
  <c r="I221" i="1"/>
  <c r="J221" i="1" s="1"/>
  <c r="I220" i="1"/>
  <c r="J220" i="1" s="1"/>
  <c r="J219" i="1"/>
  <c r="I219" i="1"/>
  <c r="I218" i="1"/>
  <c r="J218" i="1" s="1"/>
  <c r="I217" i="1"/>
  <c r="J217" i="1" s="1"/>
  <c r="I216" i="1"/>
  <c r="J216" i="1" s="1"/>
  <c r="J215" i="1"/>
  <c r="I215" i="1"/>
  <c r="I214" i="1"/>
  <c r="J214" i="1" s="1"/>
  <c r="I213" i="1"/>
  <c r="J213" i="1" s="1"/>
  <c r="I212" i="1"/>
  <c r="J212" i="1" s="1"/>
  <c r="J211" i="1"/>
  <c r="I211" i="1"/>
  <c r="I210" i="1"/>
  <c r="J210" i="1" s="1"/>
  <c r="I209" i="1"/>
  <c r="J209" i="1" s="1"/>
  <c r="I208" i="1"/>
  <c r="J208" i="1" s="1"/>
  <c r="J207" i="1"/>
  <c r="I207" i="1"/>
  <c r="I206" i="1"/>
  <c r="J206" i="1" s="1"/>
  <c r="I205" i="1"/>
  <c r="J205" i="1" s="1"/>
  <c r="I204" i="1"/>
  <c r="J204" i="1" s="1"/>
  <c r="J203" i="1"/>
  <c r="I203" i="1"/>
  <c r="I202" i="1"/>
  <c r="J202" i="1" s="1"/>
  <c r="I201" i="1"/>
  <c r="J201" i="1" s="1"/>
  <c r="I200" i="1"/>
  <c r="J200" i="1" s="1"/>
  <c r="J199" i="1"/>
  <c r="I199" i="1"/>
  <c r="J198" i="1"/>
  <c r="I198" i="1"/>
  <c r="J197" i="1"/>
  <c r="I197" i="1"/>
  <c r="J196" i="1"/>
  <c r="I196" i="1"/>
  <c r="J195" i="1"/>
  <c r="I195" i="1"/>
  <c r="J194" i="1"/>
  <c r="I194" i="1"/>
  <c r="J193" i="1"/>
  <c r="I193" i="1"/>
  <c r="J192" i="1"/>
  <c r="I192" i="1"/>
  <c r="J191" i="1"/>
  <c r="I191" i="1"/>
  <c r="J190" i="1"/>
  <c r="I190" i="1"/>
  <c r="J189" i="1"/>
  <c r="I189" i="1"/>
  <c r="J188" i="1"/>
  <c r="I188" i="1"/>
  <c r="J187" i="1"/>
  <c r="I187" i="1"/>
  <c r="J186" i="1"/>
  <c r="I186" i="1"/>
  <c r="J185" i="1"/>
  <c r="I185" i="1"/>
  <c r="J184" i="1"/>
  <c r="I184" i="1"/>
  <c r="J183" i="1"/>
  <c r="I183" i="1"/>
  <c r="J182" i="1"/>
  <c r="I182" i="1"/>
  <c r="J181" i="1"/>
  <c r="I181" i="1"/>
  <c r="J180" i="1"/>
  <c r="I180" i="1"/>
  <c r="J179" i="1"/>
  <c r="I179" i="1"/>
  <c r="J178" i="1"/>
  <c r="I178" i="1"/>
  <c r="J177" i="1"/>
  <c r="I177" i="1"/>
  <c r="J176" i="1"/>
  <c r="I176" i="1"/>
  <c r="J175" i="1"/>
  <c r="I175" i="1"/>
  <c r="J174" i="1"/>
  <c r="I174" i="1"/>
  <c r="J173" i="1"/>
  <c r="I173" i="1"/>
  <c r="J172" i="1"/>
  <c r="I172" i="1"/>
  <c r="J171" i="1"/>
  <c r="I171" i="1"/>
  <c r="J170" i="1"/>
  <c r="I170" i="1"/>
  <c r="J169" i="1"/>
  <c r="I169" i="1"/>
  <c r="J168" i="1"/>
  <c r="I168" i="1"/>
  <c r="J167" i="1"/>
  <c r="I167" i="1"/>
  <c r="J166" i="1"/>
  <c r="I166" i="1"/>
  <c r="J165" i="1"/>
  <c r="I165" i="1"/>
  <c r="J164" i="1"/>
  <c r="I164" i="1"/>
  <c r="J163" i="1"/>
  <c r="I163" i="1"/>
  <c r="J162" i="1"/>
  <c r="I162" i="1"/>
  <c r="J161" i="1"/>
  <c r="I161" i="1"/>
  <c r="J160" i="1"/>
  <c r="I160" i="1"/>
  <c r="J159" i="1"/>
  <c r="I159" i="1"/>
  <c r="J158" i="1"/>
  <c r="I158" i="1"/>
  <c r="J157" i="1"/>
  <c r="I157" i="1"/>
  <c r="J156" i="1"/>
  <c r="I156" i="1"/>
  <c r="J155" i="1"/>
  <c r="I155" i="1"/>
  <c r="J154" i="1"/>
  <c r="I154" i="1"/>
  <c r="J153" i="1"/>
  <c r="I153" i="1"/>
  <c r="J152" i="1"/>
  <c r="I152" i="1"/>
  <c r="J151" i="1"/>
  <c r="I151" i="1"/>
  <c r="I150" i="1"/>
  <c r="J150" i="1" s="1"/>
  <c r="I149" i="1"/>
  <c r="J149" i="1" s="1"/>
  <c r="I148" i="1"/>
  <c r="J148" i="1" s="1"/>
  <c r="I147" i="1"/>
  <c r="J147" i="1" s="1"/>
  <c r="I146" i="1"/>
  <c r="J146" i="1" s="1"/>
  <c r="I145" i="1"/>
  <c r="J145" i="1" s="1"/>
  <c r="I144" i="1"/>
  <c r="J144" i="1" s="1"/>
  <c r="I143" i="1"/>
  <c r="J143" i="1" s="1"/>
  <c r="I142" i="1"/>
  <c r="J142" i="1" s="1"/>
  <c r="I141" i="1"/>
  <c r="J141" i="1" s="1"/>
  <c r="I140" i="1"/>
  <c r="J140" i="1" s="1"/>
  <c r="I139" i="1"/>
  <c r="J139" i="1" s="1"/>
  <c r="I138" i="1"/>
  <c r="J138" i="1" s="1"/>
  <c r="I137" i="1"/>
  <c r="J137" i="1" s="1"/>
  <c r="I136" i="1"/>
  <c r="J136" i="1" s="1"/>
  <c r="I135" i="1"/>
  <c r="J135" i="1" s="1"/>
  <c r="I134" i="1"/>
  <c r="J134" i="1" s="1"/>
  <c r="I133" i="1"/>
  <c r="J133" i="1" s="1"/>
  <c r="I132" i="1"/>
  <c r="J132" i="1" s="1"/>
  <c r="I131" i="1"/>
  <c r="J131" i="1" s="1"/>
  <c r="I130" i="1"/>
  <c r="J130" i="1" s="1"/>
  <c r="I129" i="1"/>
  <c r="J129" i="1" s="1"/>
  <c r="I128" i="1"/>
  <c r="J128" i="1" s="1"/>
  <c r="I127" i="1"/>
  <c r="J127" i="1" s="1"/>
  <c r="I126" i="1"/>
  <c r="J126" i="1" s="1"/>
  <c r="I125" i="1"/>
  <c r="J125" i="1" s="1"/>
  <c r="I124" i="1"/>
  <c r="J124" i="1" s="1"/>
  <c r="I123" i="1"/>
  <c r="J123" i="1" s="1"/>
  <c r="I122" i="1"/>
  <c r="J122" i="1" s="1"/>
  <c r="I121" i="1"/>
  <c r="J121" i="1" s="1"/>
  <c r="I120" i="1"/>
  <c r="J120" i="1" s="1"/>
  <c r="I119" i="1"/>
  <c r="J119" i="1" s="1"/>
  <c r="I118" i="1"/>
  <c r="J118" i="1" s="1"/>
  <c r="I117" i="1"/>
  <c r="J117" i="1" s="1"/>
  <c r="I116" i="1"/>
  <c r="J116" i="1" s="1"/>
  <c r="I115" i="1"/>
  <c r="J115" i="1" s="1"/>
  <c r="I114" i="1"/>
  <c r="J114" i="1" s="1"/>
  <c r="I113" i="1"/>
  <c r="J113" i="1" s="1"/>
  <c r="I112" i="1"/>
  <c r="J112" i="1" s="1"/>
  <c r="I111" i="1"/>
  <c r="J111" i="1" s="1"/>
  <c r="I110" i="1"/>
  <c r="J110" i="1" s="1"/>
  <c r="I109" i="1"/>
  <c r="J109" i="1" s="1"/>
  <c r="I108" i="1"/>
  <c r="J108" i="1" s="1"/>
  <c r="I107" i="1"/>
  <c r="J107" i="1" s="1"/>
  <c r="I106" i="1"/>
  <c r="J106" i="1" s="1"/>
  <c r="I105" i="1"/>
  <c r="J105" i="1" s="1"/>
  <c r="I104" i="1"/>
  <c r="J104" i="1" s="1"/>
  <c r="I103" i="1"/>
  <c r="J103" i="1" s="1"/>
  <c r="I102" i="1"/>
  <c r="J102" i="1" s="1"/>
  <c r="I101" i="1"/>
  <c r="J101" i="1" s="1"/>
  <c r="I100" i="1"/>
  <c r="J100" i="1" s="1"/>
  <c r="I99" i="1"/>
  <c r="J99" i="1" s="1"/>
  <c r="I98" i="1"/>
  <c r="J98" i="1" s="1"/>
  <c r="I97" i="1"/>
  <c r="J97" i="1" s="1"/>
  <c r="I96" i="1"/>
  <c r="J96" i="1" s="1"/>
  <c r="I95" i="1"/>
  <c r="J95" i="1" s="1"/>
  <c r="I94" i="1"/>
  <c r="J94" i="1" s="1"/>
  <c r="I93" i="1"/>
  <c r="J93" i="1" s="1"/>
  <c r="I92" i="1"/>
  <c r="J92" i="1" s="1"/>
  <c r="I91" i="1"/>
  <c r="J91" i="1" s="1"/>
  <c r="I90" i="1"/>
  <c r="J90" i="1" s="1"/>
  <c r="I89" i="1"/>
  <c r="J89" i="1" s="1"/>
  <c r="I88" i="1"/>
  <c r="J88" i="1" s="1"/>
  <c r="I87" i="1"/>
  <c r="J87" i="1" s="1"/>
  <c r="I86" i="1"/>
  <c r="J86" i="1" s="1"/>
  <c r="I85" i="1"/>
  <c r="J85" i="1" s="1"/>
  <c r="I84" i="1"/>
  <c r="J84" i="1" s="1"/>
  <c r="I83" i="1"/>
  <c r="J83" i="1" s="1"/>
  <c r="I82" i="1"/>
  <c r="J82" i="1" s="1"/>
  <c r="I81" i="1"/>
  <c r="J81" i="1" s="1"/>
  <c r="I80" i="1"/>
  <c r="J80" i="1" s="1"/>
  <c r="I79" i="1"/>
  <c r="J79" i="1" s="1"/>
  <c r="I78" i="1"/>
  <c r="J78" i="1" s="1"/>
  <c r="I77" i="1"/>
  <c r="J77" i="1" s="1"/>
  <c r="I76" i="1"/>
  <c r="J76" i="1" s="1"/>
  <c r="I75" i="1"/>
  <c r="J75" i="1" s="1"/>
  <c r="I74" i="1"/>
  <c r="J74" i="1" s="1"/>
  <c r="I73" i="1"/>
  <c r="J73" i="1" s="1"/>
  <c r="I72" i="1"/>
  <c r="J72" i="1" s="1"/>
  <c r="I71" i="1"/>
  <c r="J71" i="1" s="1"/>
  <c r="I70" i="1"/>
  <c r="J70" i="1" s="1"/>
  <c r="I69" i="1"/>
  <c r="J69" i="1" s="1"/>
  <c r="I68" i="1"/>
  <c r="J68" i="1" s="1"/>
  <c r="I67" i="1"/>
  <c r="J67" i="1" s="1"/>
  <c r="I66" i="1"/>
  <c r="J66" i="1" s="1"/>
  <c r="I65" i="1"/>
  <c r="J65" i="1" s="1"/>
  <c r="I64" i="1"/>
  <c r="J64" i="1" s="1"/>
  <c r="I63" i="1"/>
  <c r="J63" i="1" s="1"/>
  <c r="I62" i="1"/>
  <c r="J62" i="1" s="1"/>
  <c r="I61" i="1"/>
  <c r="J61" i="1" s="1"/>
  <c r="I60" i="1"/>
  <c r="J60" i="1" s="1"/>
  <c r="I59" i="1"/>
  <c r="J59" i="1" s="1"/>
  <c r="I58" i="1"/>
  <c r="J58" i="1" s="1"/>
  <c r="I57" i="1"/>
  <c r="J57" i="1" s="1"/>
  <c r="I56" i="1"/>
  <c r="J56" i="1" s="1"/>
  <c r="I55" i="1"/>
  <c r="J55" i="1" s="1"/>
  <c r="I54" i="1"/>
  <c r="J54" i="1" s="1"/>
  <c r="I53" i="1"/>
  <c r="J53" i="1" s="1"/>
  <c r="I52" i="1"/>
  <c r="J52" i="1" s="1"/>
  <c r="I51" i="1"/>
  <c r="J51" i="1" s="1"/>
  <c r="I50" i="1"/>
  <c r="J50" i="1" s="1"/>
  <c r="I49" i="1"/>
  <c r="J49" i="1" s="1"/>
  <c r="I48" i="1"/>
  <c r="J48" i="1" s="1"/>
  <c r="I47" i="1"/>
  <c r="J47" i="1" s="1"/>
  <c r="I46" i="1"/>
  <c r="J46" i="1" s="1"/>
  <c r="I45" i="1"/>
  <c r="J45" i="1" s="1"/>
  <c r="I44" i="1"/>
  <c r="J44" i="1" s="1"/>
  <c r="I43" i="1"/>
  <c r="J43" i="1" s="1"/>
  <c r="I42" i="1"/>
  <c r="J42" i="1" s="1"/>
  <c r="I41" i="1"/>
  <c r="J41" i="1" s="1"/>
  <c r="I40" i="1"/>
  <c r="J40" i="1" s="1"/>
  <c r="I39" i="1"/>
  <c r="J39" i="1" s="1"/>
  <c r="I38" i="1"/>
  <c r="J38" i="1" s="1"/>
  <c r="I37" i="1"/>
  <c r="J37" i="1" s="1"/>
  <c r="I36" i="1"/>
  <c r="J36" i="1" s="1"/>
  <c r="I35" i="1"/>
  <c r="J35" i="1" s="1"/>
  <c r="I34" i="1"/>
  <c r="J34" i="1" s="1"/>
  <c r="I33" i="1"/>
  <c r="J33" i="1" s="1"/>
  <c r="I32" i="1"/>
  <c r="J32" i="1" s="1"/>
  <c r="I31" i="1"/>
  <c r="J31" i="1" s="1"/>
  <c r="I30" i="1"/>
  <c r="J30" i="1" s="1"/>
  <c r="I29" i="1"/>
  <c r="J29" i="1" s="1"/>
  <c r="I28" i="1"/>
  <c r="J28" i="1" s="1"/>
  <c r="I27" i="1"/>
  <c r="J27" i="1" s="1"/>
  <c r="I26" i="1"/>
  <c r="J26" i="1" s="1"/>
  <c r="I25" i="1"/>
  <c r="J25" i="1" s="1"/>
  <c r="I24" i="1"/>
  <c r="J24" i="1" s="1"/>
  <c r="I23" i="1"/>
  <c r="J23" i="1" s="1"/>
  <c r="I22" i="1"/>
  <c r="J22" i="1" s="1"/>
  <c r="I21" i="1"/>
  <c r="J21" i="1" s="1"/>
  <c r="I20" i="1"/>
  <c r="J20" i="1" s="1"/>
  <c r="I19" i="1"/>
  <c r="J19" i="1" s="1"/>
  <c r="I18" i="1"/>
  <c r="J18" i="1" s="1"/>
  <c r="I17" i="1"/>
  <c r="J17" i="1" s="1"/>
  <c r="I16" i="1"/>
  <c r="J16" i="1" s="1"/>
  <c r="I15" i="1"/>
  <c r="J15" i="1" s="1"/>
  <c r="I14" i="1"/>
  <c r="J14" i="1" s="1"/>
  <c r="I13" i="1"/>
  <c r="J13" i="1" s="1"/>
  <c r="I12" i="1"/>
  <c r="J12" i="1" s="1"/>
  <c r="I11" i="1"/>
  <c r="J11" i="1" s="1"/>
  <c r="I10" i="1"/>
  <c r="J10" i="1" s="1"/>
  <c r="I9" i="1"/>
  <c r="J9" i="1" s="1"/>
  <c r="I8" i="1"/>
  <c r="J8" i="1" s="1"/>
  <c r="I7" i="1"/>
  <c r="J7" i="1" s="1"/>
  <c r="I6" i="1"/>
  <c r="J6" i="1" s="1"/>
  <c r="I5" i="1"/>
  <c r="J5" i="1" s="1"/>
  <c r="I4" i="1"/>
  <c r="J4" i="1" s="1"/>
  <c r="I3" i="1"/>
  <c r="J3" i="1" s="1"/>
  <c r="I2" i="1"/>
  <c r="J2" i="1" s="1"/>
  <c r="P18" i="1"/>
  <c r="Q18" i="1"/>
  <c r="O18" i="1"/>
  <c r="N18" i="1"/>
  <c r="Q43" i="1"/>
  <c r="P43" i="1"/>
  <c r="O43" i="1"/>
  <c r="N43" i="1"/>
  <c r="N42" i="1"/>
  <c r="Q40" i="1"/>
  <c r="P40" i="1"/>
  <c r="O40" i="1"/>
  <c r="N40" i="1"/>
  <c r="Q29" i="1"/>
  <c r="U29" i="1" s="1"/>
  <c r="O29" i="1"/>
  <c r="S29" i="1" s="1"/>
  <c r="U27" i="1"/>
  <c r="S27" i="1"/>
  <c r="Q24" i="1"/>
  <c r="U24" i="1" s="1"/>
  <c r="P24" i="1"/>
  <c r="T24" i="1" s="1"/>
  <c r="O24" i="1"/>
  <c r="S24" i="1" s="1"/>
  <c r="N24" i="1"/>
  <c r="U23" i="1"/>
  <c r="Q23" i="1"/>
  <c r="P23" i="1"/>
  <c r="T23" i="1" s="1"/>
  <c r="O23" i="1"/>
  <c r="S23" i="1" s="1"/>
  <c r="N23" i="1"/>
  <c r="T22" i="1"/>
  <c r="Q22" i="1"/>
  <c r="U22" i="1" s="1"/>
  <c r="P22" i="1"/>
  <c r="O22" i="1"/>
  <c r="S22" i="1" s="1"/>
  <c r="N22" i="1"/>
  <c r="U17" i="1"/>
  <c r="Q17" i="1"/>
  <c r="P17" i="1"/>
  <c r="T17" i="1" s="1"/>
  <c r="O17" i="1"/>
  <c r="S17" i="1" s="1"/>
  <c r="N17" i="1"/>
  <c r="T16" i="1"/>
  <c r="Q16" i="1"/>
  <c r="U16" i="1" s="1"/>
  <c r="P16" i="1"/>
  <c r="O16" i="1"/>
  <c r="S16" i="1" s="1"/>
  <c r="N16" i="1"/>
  <c r="Q15" i="1"/>
  <c r="P15" i="1"/>
  <c r="T15" i="1" s="1"/>
  <c r="O15" i="1"/>
  <c r="N15" i="1"/>
  <c r="S15" i="1" s="1"/>
  <c r="T13" i="1"/>
  <c r="Q13" i="1"/>
  <c r="U13" i="1" s="1"/>
  <c r="P13" i="1"/>
  <c r="O13" i="1"/>
  <c r="S13" i="1" s="1"/>
  <c r="N13" i="1"/>
  <c r="O45" i="1" l="1"/>
  <c r="N45" i="1"/>
  <c r="N29" i="1"/>
  <c r="R29" i="1" s="1"/>
  <c r="T27" i="1"/>
  <c r="P29" i="1"/>
  <c r="T29" i="1" s="1"/>
  <c r="Q20" i="1"/>
  <c r="U20" i="1" s="1"/>
  <c r="O20" i="1"/>
  <c r="U18" i="1"/>
  <c r="S18" i="1"/>
  <c r="T18" i="1"/>
  <c r="U15" i="1"/>
  <c r="P20" i="1"/>
  <c r="N20" i="1"/>
  <c r="S20" i="1" l="1"/>
  <c r="T20" i="1"/>
</calcChain>
</file>

<file path=xl/sharedStrings.xml><?xml version="1.0" encoding="utf-8"?>
<sst xmlns="http://schemas.openxmlformats.org/spreadsheetml/2006/main" count="1708" uniqueCount="420">
  <si>
    <t>date</t>
  </si>
  <si>
    <t>weekday</t>
  </si>
  <si>
    <t>category</t>
  </si>
  <si>
    <t>name</t>
  </si>
  <si>
    <t>employees</t>
  </si>
  <si>
    <t>students</t>
  </si>
  <si>
    <t>type</t>
  </si>
  <si>
    <t>Mon</t>
  </si>
  <si>
    <t>Angebote</t>
  </si>
  <si>
    <t>Putenschnitzel mit Gefl√ºgelso√üe, dazu buntes Gem√ºse und Petersilienkartoffeln *</t>
  </si>
  <si>
    <t>Falafelb√§llchen in Tomatenso√üe, dazu Bohnen-Maisgem√ºse und Couscous</t>
  </si>
  <si>
    <t>Hausgemachte Pasta, heute:Amori Aglio e Olio mit Schafsk√§se</t>
  </si>
  <si>
    <t>GRILL</t>
  </si>
  <si>
    <t>Rinderhacksteak Texas mit BBQ-Dip, Speckbohnen und gebackenen Kartoffelecken</t>
  </si>
  <si>
    <t>Pasta</t>
  </si>
  <si>
    <t>Tomatenso√üe mit Salami</t>
  </si>
  <si>
    <t>Pastaso√üe Funghi</t>
  </si>
  <si>
    <t>Auflauf</t>
  </si>
  <si>
    <t>Gratinierte Gem√ºse-Gnocchi</t>
  </si>
  <si>
    <t>Terrine</t>
  </si>
  <si>
    <t>Pikanter Pilzeintopf mit Kartoffeln und Gew√ºrzgurke</t>
  </si>
  <si>
    <t>Tue</t>
  </si>
  <si>
    <t>Paniertes Kabeljaufilet mit Kohlrabi-M√∂hrengem√ºse und Kartoffel-Senfp√ºree</t>
  </si>
  <si>
    <t>M√∂hrenpfannkuchen mit Hirtenk√§se-Raukecreme und Salat</t>
  </si>
  <si>
    <t>WOK</t>
  </si>
  <si>
    <t>Fr√ºhlingsrollen mit asiatischem Gem√ºse aus dem Wok und Basmati Reis</t>
  </si>
  <si>
    <t>R√ºckensteak vom Schwein mit Kr√§uterbutter, Erbsen und Pommes frites</t>
  </si>
  <si>
    <t>Tomatenso√üe mit Austernpilzen</t>
  </si>
  <si>
    <t>Pute orientalisch</t>
  </si>
  <si>
    <t>Wed</t>
  </si>
  <si>
    <t>Rindergulasch mit Rosenkohl, dazu Sp√§tzle oder Petersilienkartoffeln</t>
  </si>
  <si>
    <t>Broccoli-Nussecke mit Paprikacreme auf Pastasotto</t>
  </si>
  <si>
    <t>Grillk√§se aus Mozzarella, Emmentaler und Frischk√§se mit Mangochutney, Ingwer-Chili und Bulgursalat</t>
  </si>
  <si>
    <t>Hausgemachte Pasta, heute</t>
  </si>
  <si>
    <t>Trecce mit Rag√π napoletano und geriebenem Gouda</t>
  </si>
  <si>
    <t>Tomatenso√üe Bolognese</t>
  </si>
  <si>
    <t>Rahmso√üe mit Tomaten und Kr√§utern</t>
  </si>
  <si>
    <t>Blumenkohlsuppe</t>
  </si>
  <si>
    <t>Thu</t>
  </si>
  <si>
    <t>H√§hnchenbrustfilet mit Paprikaso√üe, Kurkumareis und Rotkohl-Apfelsalat</t>
  </si>
  <si>
    <t>Blumenkohl und Wurzelgem√ºse in Kr√§uterrahm mit Schwenkkartoffeln</t>
  </si>
  <si>
    <t>Pizza Kreta mit Lauch und Hirtenk√§se</t>
  </si>
  <si>
    <t>Pizza Texas mit Schweinefleisch, Bauchspeck, Ei und BBQ-Dip</t>
  </si>
  <si>
    <t>K√ºrbis-Apfel-Curry auf Basmati Reis</t>
  </si>
  <si>
    <t>Gebratenes Seelachsfilet mit Dillso√üe auf hausgemachter Pasta</t>
  </si>
  <si>
    <t>K√§seso√üe Quattro formaggi</t>
  </si>
  <si>
    <t>Wurstgulasch</t>
  </si>
  <si>
    <t>Auflauf von Vollkornnudeln mit Tomaten und Kr√§utern in Rahm</t>
  </si>
  <si>
    <t>Fri</t>
  </si>
  <si>
    <t>Schweinebraten mit Bayrischkraut und Kartoffelkl√∂√üen</t>
  </si>
  <si>
    <t>Veg.Maultaschen mit Tomatenconcassee auf Rahmchampignons</t>
  </si>
  <si>
    <t>Burrito mit Soja, Peperoni, Kidneybohnen und Paprika</t>
  </si>
  <si>
    <t>Burrito mit Hackfleisch, Peperoni, Kidneybohnen und Paprika</t>
  </si>
  <si>
    <t>Rindfleisch mit Gem√ºse aus dem Wok mit ger√∂steten Cashewkernen auf Mie Nudeln</t>
  </si>
  <si>
    <t>Gegrilltes Gem√ºse mit Paprikacreme im Fladenbrot</t>
  </si>
  <si>
    <t>Tomatenso√üe</t>
  </si>
  <si>
    <t>Gorgonzolaso√üe mit Walnuss</t>
  </si>
  <si>
    <t>Fischsuppe mit frischem Dill und Gem√ºse</t>
  </si>
  <si>
    <t>Schweinskammsteak mit deftiger Paprika-Wurstso√üe, dazu Erbsen und Pommes frites</t>
  </si>
  <si>
    <t>Paprikapfanne mit Ingwer und Bambus an Couscous</t>
  </si>
  <si>
    <t>Hausgemachte Pasta, heute Amori alla greco mit Schafsk√§se</t>
  </si>
  <si>
    <t>Verdure mista mit Mais, Broccoli und rotem Paprika</t>
  </si>
  <si>
    <t>Pizza Bombay mit H√§hnchenfleisch, Ananas und Currycreme</t>
  </si>
  <si>
    <t>Hacksteak aus Rind und Lamm mit Hirtenk√§se-Raukecreme und Reis, t√ºrkisch</t>
  </si>
  <si>
    <t>Tomatenso√üe mit Schinken</t>
  </si>
  <si>
    <t>Chili-Lauchso√üe</t>
  </si>
  <si>
    <t>Apfel-Birnencrumble mit Schokolade</t>
  </si>
  <si>
    <t>Linseneintopf, s√º√üsauer</t>
  </si>
  <si>
    <t>Bratwurst auf BBQ-Kraut, dazu gebackene Kartoffelecken mit Sauerrahmdip</t>
  </si>
  <si>
    <t>Gebratene Kr√§uterpolenta mit Grillgem√ºsesalsa und Bohnen</t>
  </si>
  <si>
    <t>Pilzpfanne aus dem Wok mit Reisnudeln</t>
  </si>
  <si>
    <t>Burger mit gegrillten Fleischk√§se, dazu Pommes frites</t>
  </si>
  <si>
    <t>Tomatenso√üe mit Wurzelgem√ºse</t>
  </si>
  <si>
    <t>Pute in Pilzrahmso√üe</t>
  </si>
  <si>
    <t>Pastaauflauf mit Chili und Lauch, √ºberbacken mit Gouda</t>
  </si>
  <si>
    <t>Putenbrust in Sahneso√üe mit Honigm√∂hren und gemischtem Wildreis</t>
  </si>
  <si>
    <t>Krautnudeln mit Apfel, Walnuss und getrockneter Tomate</t>
  </si>
  <si>
    <t>Pizza Kapstadt mit Wiener, Gew√ºrzgurke und R√∂stzwiebeln</t>
  </si>
  <si>
    <t>Pizza Caprese mit Tomaten, Basilikum und Mozzarella</t>
  </si>
  <si>
    <t>R√ºckensteak vom Schwein mit Espressow√ºrzung, Pfeffer-Hollandaise, Rosenkohl und gebackenen Kartoffelecken</t>
  </si>
  <si>
    <t>Trecce mit Kressepesto und Mozzarella</t>
  </si>
  <si>
    <t>Spanische Hackfleischso√üe</t>
  </si>
  <si>
    <t>Rahmso√üe mit Tomaten und Auberginen</t>
  </si>
  <si>
    <t>Chili con carne</t>
  </si>
  <si>
    <t>Mostbraten vom Rind mit Rosenkohl und Kartoffelkl√∂√üen</t>
  </si>
  <si>
    <t>Blumenkohl-K√§semedaillon mit Kr√§uterso√üe, M√∂hrengem√ºse und Schwenkkartoffeln</t>
  </si>
  <si>
    <t>H√§hnchen Thai Sweet Chilli mit Basmati Reis</t>
  </si>
  <si>
    <t>Gebratene Zucchini mit Sojacreme Avocado und Tomatenpesto-Kartoffeln</t>
  </si>
  <si>
    <t>Mail√§nder Nudelso√üe</t>
  </si>
  <si>
    <t>Pastaso√üe mit Champignons und getrockneten Tomaten</t>
  </si>
  <si>
    <t>Karottencremesuppe mit Ingwer und Basilikum</t>
  </si>
  <si>
    <t>Schaschlikpfanne mit Kartoffelp√ºree und Rotkohlsalat</t>
  </si>
  <si>
    <t>Heringshappen in Apfel-Dillsahne mit Speckbohnen und Bratkartoffeln</t>
  </si>
  <si>
    <t>√Ñlpler Makkaroni mit Feldsalat</t>
  </si>
  <si>
    <t>Gebratene Gem√ºse-Mie Nudeln mit R√∂stzwiebeln</t>
  </si>
  <si>
    <t>Chili sin carne</t>
  </si>
  <si>
    <t>Sahneso√üe mit Wurzelgem√ºse und Lachs</t>
  </si>
  <si>
    <t>Apfel-Brotpudding</t>
  </si>
  <si>
    <t>Sp√§tzleauflauf mit Schinkenw√ºrfeln und Tomate</t>
  </si>
  <si>
    <t>Seelachsfilet in Knusperpanade mit Zitronenecke, dazu buntes Gem√ºse und Kartoffelp√ºree</t>
  </si>
  <si>
    <t>Italienisches Gem√ºserisotto, dazu kleine Teigtaschen mit Gem√ºsef√ºllung</t>
  </si>
  <si>
    <t>Pizza mit BBQ-H√ºhnchen, Paprika und Mais</t>
  </si>
  <si>
    <t>Pizza mit Hirtenk√§se und Blattspinat</t>
  </si>
  <si>
    <t>Asia Gem√ºse vom Grill an Mie Nudeln</t>
  </si>
  <si>
    <t>Linguine Carbonara, dazu italienischer Hartk√§se</t>
  </si>
  <si>
    <t>Tomatenso√üe mit Jagdwurst</t>
  </si>
  <si>
    <t>K√§serahmso√üe mit Blattspinat</t>
  </si>
  <si>
    <t>Ofenomelett mit Kartoffel-Cheddark√§se</t>
  </si>
  <si>
    <t>Gr√ºner Bohneneintopf mit Rindfleisch</t>
  </si>
  <si>
    <t>Gratinierte H√§hnchenbrust mit Paprika, Tomaten, Oliven und Hirtenk√§se, dazu Pommes frites und Salat</t>
  </si>
  <si>
    <t>Tibetische Pilzpfanne mit Glasnudeln, Ingwer und Basmati Reis</t>
  </si>
  <si>
    <t>H√§hnchen Nuggets oder Valess-Nuggets auf Wokgem√ºse s√º√üsauer, dazu Basmati Reis</t>
  </si>
  <si>
    <t>Rinderh√ºftsteak mit Tomatengrillbutter und Speckbohnen (auch ohne Speck), dazu Kartoffelb√§llchen</t>
  </si>
  <si>
    <t>Pute asiatisch</t>
  </si>
  <si>
    <t>Basilikumso√üe</t>
  </si>
  <si>
    <t>Grillhaxe mit deftiger So√üe, dazu Sauerkraut und Petersilienkartoffeln</t>
  </si>
  <si>
    <t>Spinat mit R√ºhrei und Kartoffeln</t>
  </si>
  <si>
    <t>Pizza Gyros mit Zwiebeln, Paprika und Tsatsiki</t>
  </si>
  <si>
    <t>Pizza Piccante mit Tomate, Jalapenos und Cheddark√§se</t>
  </si>
  <si>
    <t>Gebratenes Seelachsfilet mit Kartoffel-Zitronenstampf und Gurkensalat mit Dilljoghurt</t>
  </si>
  <si>
    <t>Amori mit Puttanesca und geriebenem Mozzarellak√§se</t>
  </si>
  <si>
    <t>Frischk√§se-Walnussso√üe</t>
  </si>
  <si>
    <t>H√§hnchenkeule mit Gefl√ºgelso√üe und Apfelrotkohl, dazu Petersilienkartoffeln</t>
  </si>
  <si>
    <t>Kartoffel-K√ºrbiskernpuffer mit Tomaten-Schnittlauchquark und Salat</t>
  </si>
  <si>
    <t>Soja Geschnetzeltes mit Curry, Paprika, M√∂hre, Lauch und Sprossen, dazu Basmati Reis</t>
  </si>
  <si>
    <t>Kammsteak in Malz-Senfmarinade an feuriger K√§seso√üe, dazu mexikanischer Gem√ºsemix und gebackene Kartoffelecken</t>
  </si>
  <si>
    <t>Lammcurry</t>
  </si>
  <si>
    <t>Pastaso√üe Vesuvianna mit Tomaten, Oliven und Kapern</t>
  </si>
  <si>
    <t>Auflauf mit Putenstreifen, asiatischem Gem√ºse und Curryreis, √ºberbacken mit Gouda</t>
  </si>
  <si>
    <t>Schweineschnitzel mit Bratenso√üe und buntem Gem√ºse, dazu Kartoffelb√§llchen oder Salzkartoffeln</t>
  </si>
  <si>
    <t>Vier Hefekl√∂√üe mit Heidelbeeren und Zucker-Zimtmischung</t>
  </si>
  <si>
    <t>Gegrillte H√§hnchenbrust auf knackigem Wokgem√ºse und Mie Nudeln</t>
  </si>
  <si>
    <t>Veggi-Burger mit R√§uchertofu und w√ºrziger Curryso√üe, dazu Pommes frites</t>
  </si>
  <si>
    <t>Tomatenratatouille</t>
  </si>
  <si>
    <t>Sahneso√üe mit Shrimps und Dill</t>
  </si>
  <si>
    <t>Nudelgratin Bolognese</t>
  </si>
  <si>
    <t>Penne mit Lammcurry gratiniert</t>
  </si>
  <si>
    <t>Pasta mit Frischk√§se-Walnussso√üe gratiniert</t>
  </si>
  <si>
    <t>Currywurst mit Pommes frites und buntem Wei√ükrautsalat</t>
  </si>
  <si>
    <t>Bratkartoffeln mit Tomate und Mozzarella, dazu Feldsalat</t>
  </si>
  <si>
    <t>Hausgemachte Pasta, heute Amori mit Tomaten-Olivenpesto und Mozzarella</t>
  </si>
  <si>
    <t>Pizza Mexiko mit Salami, Bauchspeck, Jalapenos, Bohnen und Cheddar K√§se</t>
  </si>
  <si>
    <t>Hackb√§llchen "Caprese" mit Mozzarella in Tomatenso√üe, dazu Rosmarinkartoffeln und Salat</t>
  </si>
  <si>
    <t>Tomatenso√üe mit Ricotta</t>
  </si>
  <si>
    <t>Pastaso√üe Carbonara</t>
  </si>
  <si>
    <t>Blumenkohl und Kartoffeln in Curryrahm</t>
  </si>
  <si>
    <t>Minestrone mit Gr√ºnkohl, K√ºrbis und Kichererbsen</t>
  </si>
  <si>
    <t>Schweinegeschnetzeltes mit Champignons in Dijon-Senfrahm, dazu Romanesco und Kartoffelr√∂sti</t>
  </si>
  <si>
    <t>Angebratene Maultaschen auf Paprikakraut, dazu R√∂stzwiebeln</t>
  </si>
  <si>
    <t>Rindfleischstreifen mit asiatischem Gem√ºse aus dem Wok und ger√∂steten Cashewkernen, dazu Basmati Reis</t>
  </si>
  <si>
    <t>Paella mit Lachs und H√§hnchenfleisch</t>
  </si>
  <si>
    <t>Tomatenso√üe mit Paprika</t>
  </si>
  <si>
    <t>Pute in fruchtiger Curryso√üe</t>
  </si>
  <si>
    <t>Seelachsfilet in Kartoffelpanade auf Schmorgurkengem√ºse, dazu Basmati Reis</t>
  </si>
  <si>
    <t>Gebratene Sp√§tzle mit Gem√ºsestreifen und K√§seso√üe, dazu Salat</t>
  </si>
  <si>
    <t>Hausgemachte Pasta, heute Linguine mit 9-Kr√§uterpesto und Schafsk√§se</t>
  </si>
  <si>
    <t>Pizza Bolognese mit Schweinefleisch und Gem√ºsestreifen</t>
  </si>
  <si>
    <t>Pizza Quattro formaggi mit Cheddar, Gouda, Hirtenk√§se und Mozzarella</t>
  </si>
  <si>
    <t>Gegrillter Fleischk√§se mit s√º√üem Senf und Kartoffelsalat</t>
  </si>
  <si>
    <t>Rahmso√üe mit Erbsen und Paprika</t>
  </si>
  <si>
    <t>Auflauf von Pasta mit Tomate und Ricotta, √ºberbacken mit Gouda</t>
  </si>
  <si>
    <t>Tomatensuppe</t>
  </si>
  <si>
    <t>Rinderschmorbraten mit Rotkohl und Kn√∂deln oder Kartoffeln</t>
  </si>
  <si>
    <t>Lasagne mit Sojabolognese, dazu fruchtige Tomatenso√üe</t>
  </si>
  <si>
    <t>R√ºckensteak vom Schwein mit Pfeffer-Hollandaise, dazu Rosenkohl und Herzoginkartoffeln</t>
  </si>
  <si>
    <t>K√§seso√üe</t>
  </si>
  <si>
    <t>Gulaschso√üe</t>
  </si>
  <si>
    <t>Sp√§tzleauflauf mit verschiedenen Gem√ºse in Rahm und Gouda gratiniert</t>
  </si>
  <si>
    <t>Zitronenh√ºhnchen mit Tomatenconfit und Broccoligem√ºse, dazu Schwenkkartoffeln</t>
  </si>
  <si>
    <t>Kartoffelpuffer "G√§rtnerin Art" mit Kr√§uterquark oder Apfelmus und Salat</t>
  </si>
  <si>
    <t>T√ºrkische Pizza Lahmacun mit Tomaten und Zwiebeln</t>
  </si>
  <si>
    <t>Wokgem√ºse s√º√üsauer mit Thaireis</t>
  </si>
  <si>
    <t>Cheeseburger mit Pommes frites</t>
  </si>
  <si>
    <t>Lauchrahmso√üe mit Thunfisch</t>
  </si>
  <si>
    <t>Gem√ºsebolognese</t>
  </si>
  <si>
    <t>Pastaauflauf mit Tomatenso√üe und Schinken, √ºberbacken mit Gouda</t>
  </si>
  <si>
    <t>Kartoffelsuppe mit Wurzelgem√ºsestreifen</t>
  </si>
  <si>
    <t>Kartoffelsuppe mit Rindfleisch und Wurzelgem√ºse</t>
  </si>
  <si>
    <t>Griechische Hackfleischpfanne mit Tsatsiki und Fladenbrot, dazu Wei√ükrautsalat</t>
  </si>
  <si>
    <t>Broccoli-Nussecke mit K√§seso√üe, dazu Kartoffelgratin und Salat</t>
  </si>
  <si>
    <t>Hausgemachte Pasta, heute Amori mit Rucolapesto und Mozzarella</t>
  </si>
  <si>
    <t>Paprika Pizza Bel Paese mit Tomaten und Hirtenk√§se</t>
  </si>
  <si>
    <t>Pizza mit Peperonisalami</t>
  </si>
  <si>
    <t>Gegrillte H√§hnchenbrust mit Avocado-Mayonnaise, dazu gr√ºnes Gem√ºse und Pommes frites</t>
  </si>
  <si>
    <t>Pastaso√üe all'amatriciana mit Tomaten und Bauchspeck</t>
  </si>
  <si>
    <t>Spinatrahmso√üe</t>
  </si>
  <si>
    <t>Mediterraner Kartoffelauflauf mit Rindfleisch, Aubergine und Zucchini</t>
  </si>
  <si>
    <t>Lauch-Hackfleischtopf mit Champignons</t>
  </si>
  <si>
    <t>Gulasch von Rind und Schwein mit Sauerkraut und Kl√∂√üen oder Kartoffeln</t>
  </si>
  <si>
    <t>Kichererbsenb√§llchen mit scharfer Tomatensalsa und Gem√ºse-Couscous, dazu Salat</t>
  </si>
  <si>
    <t>Pizza Quattro formaggi mit Cheddar, Gouda, Hirtenk√§se, Mozzarella (1,30,36,50)</t>
  </si>
  <si>
    <t>H√ºhnchen mit Ananas, Pfirsich und knackigem Gem√ºse in Curryso√üe auf Mie Nudeln</t>
  </si>
  <si>
    <t>Rostbraten vom Rind aus Uruguay mit R√∂stzwiebel-Grillbutter, dazu Kartoffelecken und Salat</t>
  </si>
  <si>
    <t>Rahmso√üe mit K√ºrbis</t>
  </si>
  <si>
    <t>Ungarisches Putengeschnetzeltes</t>
  </si>
  <si>
    <t>Pastaauflauf mit Spinat und Rahmso√üe, √ºberbacken mit Gouda</t>
  </si>
  <si>
    <t>Pastaauflauf mit Bauchspeck, Basilikum und Tomaten</t>
  </si>
  <si>
    <t>Grillteller mit Schweinesteak, Kasslersteak, W√ºrstchen und Hacksteak auf Letscho, dazu Pommes frites</t>
  </si>
  <si>
    <t>Gouda mit getrockneten Tomaten im Weizenfladen gebacken, dazu Feldsalat mit Himbeerdressing</t>
  </si>
  <si>
    <t>Hausgemachte Pasta, heute Linguine mit Kr√§utercarbonara Frankfurter Art, dazu italienischer Hartk√§se</t>
  </si>
  <si>
    <t>Pizza mit Artischockenherzen und Oregano</t>
  </si>
  <si>
    <t>Pizza Chili con carne</t>
  </si>
  <si>
    <t>Buntes Gem√ºse vom Grill mit Aioli-Dip und Sesam-Gnocchi</t>
  </si>
  <si>
    <t>Rahmso√üe mit Tomaten und Zucchini</t>
  </si>
  <si>
    <t>Pastaauflauf mit Lauch in K√§seso√üe</t>
  </si>
  <si>
    <t>Auflauf von Vollkornpasta mit asiatischem Gem√ºse in Curryso√üe</t>
  </si>
  <si>
    <t>Deftige Bohnensuppe mit Kohl und Kartoffeln</t>
  </si>
  <si>
    <t>H√§hnchenbrust  mit Spinatf√ºllung, dazu scharfe Tomatenso√üe, Limettentagliatelle und Salat</t>
  </si>
  <si>
    <t>Gebratene Champignons und Austernpilze auf Pastasotto, dazu Rucolapesto</t>
  </si>
  <si>
    <t>Lammfleisch mit Lauch, Karotten und Sojasprossen, dazu Basmati Reis</t>
  </si>
  <si>
    <t>Norddeutsche Heringshappen mit Schwenkkartoffeln und Salat</t>
  </si>
  <si>
    <t>Frischk√§se-Kr√§uterso√üe</t>
  </si>
  <si>
    <t>Pusztaso√üe</t>
  </si>
  <si>
    <t>Mediterraner Kartoffelauflauf mit Schweinefleisch, Aubergine und Zucchini</t>
  </si>
  <si>
    <t>Pastaauflauf mit buntem Gem√ºse in Rahmso√üe</t>
  </si>
  <si>
    <t>Deftige Bohnensuppe mit Kohl, Kartoffeln, Bauchspeck und Knacker</t>
  </si>
  <si>
    <t>J√§gerschnitzel (panierte Jagdwurst) mit buntem Rahmgem√ºse und Kartoffelp√ºree</t>
  </si>
  <si>
    <t>Milchreis mit hei√üen Kirschen und Zimt-Zucker</t>
  </si>
  <si>
    <t>Pizzabrot mit Kr√§uterbutter</t>
  </si>
  <si>
    <t>Gef√ºlltes Pizzabr√∂tchen</t>
  </si>
  <si>
    <t>Knackiges Gem√ºse aus dem Wok mit  Mie Nudeln</t>
  </si>
  <si>
    <t>Rostbr√§tel vom Kammsteak mit Zwiebeln, dazu Bratkartoffeln und Bohnensalat</t>
  </si>
  <si>
    <t>Tomatenso√üe mit Hirtenk√§se</t>
  </si>
  <si>
    <t>Champignons in Rahmso√üe</t>
  </si>
  <si>
    <t>Pastaauflauf mit Pusztaso√üe</t>
  </si>
  <si>
    <t>Blumenkohlcremesuppe</t>
  </si>
  <si>
    <t>Blumenkohlcremesuppe mit Hackfleisch</t>
  </si>
  <si>
    <t>Wirsingroulade in Bratenso√üe, dazu Petersilienkartoffeln</t>
  </si>
  <si>
    <t>Arabisches Linsencurry mit gebackenen Gem√ºsetaschen</t>
  </si>
  <si>
    <t>Hausgemachte Pasta, heute Amori all'amatriciana mit Tomaten und Bauchspeck, dazu italienischer Hartk√§se (auch vegetarisch m√∂glich)</t>
  </si>
  <si>
    <t>Pizza Hawaii mit Kochschinken und Ananas</t>
  </si>
  <si>
    <t>R√ºckensteak vom Schwein mit Barbecue-Dip, dazu gebackene Kartoffelecken und Broccolisalat mit Mais</t>
  </si>
  <si>
    <t>Linsen-Kartoffelauflauf mit Lachs und Spinat</t>
  </si>
  <si>
    <t>Erbseneintopf  (gern auch mit Wiener W√ºrstchen im Zukauf)</t>
  </si>
  <si>
    <t>Kasslergeschnetzeltes mit Butterbohnen und Sp√§tzle</t>
  </si>
  <si>
    <t>Gebratene Kartoffelgnocchi mit Tomatenragout und Rucola</t>
  </si>
  <si>
    <t>Fr√ºhlingsrollen auf asiatischem Gem√ºse aus dem Wok, dazu Basmati Reis</t>
  </si>
  <si>
    <t>Fish &amp; Chips Backfischst√ºcke mit Remouladenso√üe und Pommes frites</t>
  </si>
  <si>
    <t>Erbseneintopf mit Wiener W√ºrstchen im Zukauf</t>
  </si>
  <si>
    <t>Gebackene Chicken Crossies mit Mango-Chili-Dip, dazu Kartoffellocken und Salat</t>
  </si>
  <si>
    <t>Kartoffeln mit Kr√§uterquark, Butter und Leberwurst oder Gew√ºrzgurke f√ºr den Vegetarier</t>
  </si>
  <si>
    <t>Hausgemachte Pasta, heute Maccheroni mit Paprika und Schinken in Tomatenragout, dazu italienischer Hartk√§se (gern auch vegetarisch)</t>
  </si>
  <si>
    <t>Pizza Fruity &amp; Spicy mit Lauch, Kirschtomaten, Ananas und Chili</t>
  </si>
  <si>
    <t>Pizza Vulcano mit Salami, Paprika und Jalapenos</t>
  </si>
  <si>
    <t>Gebratener Paprika vom Grill mit Avocado-Sojamayonaise und Pestokartoffeln</t>
  </si>
  <si>
    <t>Auflauf mit Putenbrust, Kichererbsen, Kartoffeln und Kreuzk√ºmmel, √ºberbacken mit Gouda</t>
  </si>
  <si>
    <t>Seelachsfilet in Knusperpanade mit Petersilien-Zitronenstampf und Tomaten-Rucolasalat</t>
  </si>
  <si>
    <t>Gem√ºseschnitzel mit Remouladenso√üe, Bratkartoffeln und Gurkensalat</t>
  </si>
  <si>
    <t>Asiatische Gem√ºsepfanne mit Tofu und Duftreis</t>
  </si>
  <si>
    <t>Pulled Pork mit Coleslaw-Salat, dazu Fladenbrot und Quarkdip</t>
  </si>
  <si>
    <t>Vollkornpastaauflauf mit Tomaten und Kr√§utern in Rahmso√üe</t>
  </si>
  <si>
    <t>Hackfleisch-Kartoffelsuppe</t>
  </si>
  <si>
    <t>Schweineschnitzel mit Rahmchampignons, oder Tomatensalat, dazu Bratkartoffeln</t>
  </si>
  <si>
    <t>K√§sesp√§tzle mit Salat</t>
  </si>
  <si>
    <t>H√§hnchen-D√ºr√ºm</t>
  </si>
  <si>
    <t>Gem√ºsed√ºr√ºm mit Hirtenk√§se</t>
  </si>
  <si>
    <t>Entenbrust auf Wokgem√ºse aus Pflaumen, Karotten und Sprossen, dazu Mie Nudeln</t>
  </si>
  <si>
    <t>Langos "Bruschetta" auch mit veganer Knoblauchcreme m√∂glich</t>
  </si>
  <si>
    <t>Vollkornpastaauflauf mit mediterranem Gem√ºse und Gouda gratiniert</t>
  </si>
  <si>
    <t>Pastaauflauf mit Tomaten in K√§seso√üe</t>
  </si>
  <si>
    <t>Kartoffelsuppe mit Wurzelgem√ºse</t>
  </si>
  <si>
    <t>Hackbraten mit Paprikaso√üe, dazu buntes Gem√ºse und Kartoffelp√ºrree</t>
  </si>
  <si>
    <t>Pilzrisotto mit B√§rlauchpesto und mariniertem Rucola</t>
  </si>
  <si>
    <t>Hausgemachte Pasta, heute Aglio e Olio mit Schafsk√§se</t>
  </si>
  <si>
    <t>Pizza mit Kochschinken</t>
  </si>
  <si>
    <t>Pizza mit Spinat, Mais und Hirtenk√§se</t>
  </si>
  <si>
    <t>Drei Grillw√ºrstchen mit Letscho und Kartoffelecken, dazu Salat</t>
  </si>
  <si>
    <t>Kartoffel-Spinatauflauf</t>
  </si>
  <si>
    <t>Blumenkohlsuppe mit roten Linsen und Kresse</t>
  </si>
  <si>
    <t>Exotischer Gefl√ºgeltopf</t>
  </si>
  <si>
    <t>Rindergeschnetzeltes "Stroganoff" mit Grilltomate und Kartoffelr√∂sti</t>
  </si>
  <si>
    <t>Zucchini im Cornflakesmantel mit fruchtiger Tomatenso√üe, dazu gemischter Wildreis und Salat</t>
  </si>
  <si>
    <t>Chilifleisch mit Bohnen und Pfirsich aus dem Wok, dazu Mie Nudeln</t>
  </si>
  <si>
    <t>Burritos Mexikanische Tortillas mit veganem Chili gef√ºllt und Mango-Chutny</t>
  </si>
  <si>
    <t>Seelachsfilet in Eipanade auf gr√ºnem Erbsp√ºree, dazu Salat</t>
  </si>
  <si>
    <t>Ofenkartoffeln mit Radieschen-Kressequark und Gurkensalat</t>
  </si>
  <si>
    <t>Hausgemachte Pasta, heute mit Rag√π napoletano und  geriebenem Gouda</t>
  </si>
  <si>
    <t>Pizza Missouri mit Schweinefleisch, Paprika und Hirtenk√§se</t>
  </si>
  <si>
    <t>Pizza Colorata mit Mais, Lauch und rotem Paprika</t>
  </si>
  <si>
    <t>Gegrillte H√§hnchenbrust in Kokos-Mangoso√üe, dazu Broccoli und Kartoffelb√§llchen oder Reis</t>
  </si>
  <si>
    <t>Gem√ºsereis mit Ratatouille und K√§se √ºberbacken</t>
  </si>
  <si>
    <t>Gratinierte Vollkornpasta mit Pute in Pilzrahm</t>
  </si>
  <si>
    <t>Gyrosbraten vom Schwein auf Paprikakraut, dazu Quarkdip und Bratkartoffeln</t>
  </si>
  <si>
    <t>Scharfes Kartoffel-K√ºrbiscurry mit Gem√ºseb√§llchen und mariniertem Feldsalat</t>
  </si>
  <si>
    <t>Gebratenes Lachsfilet dazu hausgemachte Pasta mit Basilikumpesto</t>
  </si>
  <si>
    <t>Blumenkohlsuppe mit roten Linsen und Petersilie</t>
  </si>
  <si>
    <t>Schweineschnitzel in R√∂stzwiebelpanade mit Gurken-Apfelquark und Pommes frites</t>
  </si>
  <si>
    <t>Gebratene Schupfnudeln mit Mandeln und Honig, dazu hei√üe Pflaumen</t>
  </si>
  <si>
    <t>Flammkuchen mit Tomate und Mozzarella</t>
  </si>
  <si>
    <t>Flammkuchen mit Schmand, Bauchspeck und Lauch</t>
  </si>
  <si>
    <t>Eierreis mit H√§hnchenfleisch, M√∂hren, Erbsen und Lauch</t>
  </si>
  <si>
    <t>Ratatouille von frischem Gem√ºse mit Kr√§uterdip, dazu Kartoffelr√∂sti-Sticks</t>
  </si>
  <si>
    <t>Gratinierte Penne mit Rag√∫ napolitano und Champignons</t>
  </si>
  <si>
    <t>Gratinierte Penne mit Mail√§nder So√üe</t>
  </si>
  <si>
    <t>Kartoffel-Linsentopf mit Gem√ºse und Kassler</t>
  </si>
  <si>
    <t>Kartoffel-Linsentopf mit Gem√ºse</t>
  </si>
  <si>
    <t>Bratwurst vom D√ºrrr√∂hrsdorfer Fleischer mit Sauerkraut und Kartoffelp√ºree</t>
  </si>
  <si>
    <t>Panierte Champignons im Backteig auf Kresse-Hollandaise, dazu Gem√ºseschwenkkartoffeln</t>
  </si>
  <si>
    <t>Hausgemachte Pasta, heute Trecce alla greco, dazu Schafsk√§se</t>
  </si>
  <si>
    <t>Pizza mit H√§hnchenfleisch, Blattspinat und Creme fraiche</t>
  </si>
  <si>
    <t>Gebratene M√∂hren und Schwarzwurzel auf Kichererbsendip, dazu Zitronen-Linsen Couscous</t>
  </si>
  <si>
    <t>Gratinierte Sp√§tzle mit Schinken und Pilzen</t>
  </si>
  <si>
    <t>Rote-Bete-Ingwersuppe</t>
  </si>
  <si>
    <t>Linseneintopf, s√º√ü sauer Wiener W√ºrstchen extra</t>
  </si>
  <si>
    <t>Szegediner Gulasch mit Hefekn√∂deln oder Kartoffeln</t>
  </si>
  <si>
    <t>Kleine Fr√ºhlingsrollen auf Ingwer-Blattspinat, dazu Basmati Reis</t>
  </si>
  <si>
    <t>Wokgem√ºse s√º√üsauer auf Mie Nudeln</t>
  </si>
  <si>
    <t>R√ºckensteak vom Schwein mit Kr√§uterbutter, Pommes frites und Tomaten-Gurkensalat</t>
  </si>
  <si>
    <t>Gem√ºsekartoffeln mit Kresse-Hollandaise und K√§se √ºberbacken</t>
  </si>
  <si>
    <t>Linseneintopf, s√º√ü sauer, Wiener W√ºrstchen extra</t>
  </si>
  <si>
    <t>Paniertes Alaska Seelachsfilet mit Speckw√ºrfeln, dazu Bratkartoffeln und Salat</t>
  </si>
  <si>
    <t>Zwei gekochte Eier in Bautzner Senfso√üe, dazu M√∂hrengem√ºse und Petersilienkartoffeln</t>
  </si>
  <si>
    <t>Hausgemachte Pasta, heute Maccheroni mit Kressepesto und Mozzarella</t>
  </si>
  <si>
    <t>Pizza Soja-Gyros mit Zwiebeln, Paprika und Tsatsiki</t>
  </si>
  <si>
    <t>Pizza mit Kochschinken und Lauch</t>
  </si>
  <si>
    <t>Schweinebraten aus der Keule mit Bayrischkraut und Herzoginkartoffeln</t>
  </si>
  <si>
    <t>Gefl√ºgelfrikassee mit Erbsen und Reis oder Kr√§uterkartoffeln</t>
  </si>
  <si>
    <t>Broccoli-Nussecke oder Sojaschnitzel auf Kichererbsen-Kartoffelsalat, dazu Curry-Sojadip</t>
  </si>
  <si>
    <t>Schweinefleisch mit Backpflaumen und K√ºrbis aus dem Wok, dazu Glasnudeln</t>
  </si>
  <si>
    <t>Pulled-Beef Burger mit Coleslaw-Salat und Pommes frites</t>
  </si>
  <si>
    <t>Pastaauflauf mit Putenstreifen asiatisch</t>
  </si>
  <si>
    <t>Pastaauflauf mit Tomaten, Basilikum und Hirtenk√§se</t>
  </si>
  <si>
    <t>Schweineschnitzel mit Letscho und Pommes frites, dazu Salat</t>
  </si>
  <si>
    <t>Griechische Bratkartoffeln mit Oliven und Hirtenk√§se, dazu Tsatsiki und Salat</t>
  </si>
  <si>
    <t>H√§hnchenbrust mit Gem√ºse, Limetten und Kokos, dazu Thaireis</t>
  </si>
  <si>
    <t>Gebackene Camembert-Ecken mit Preiselbeer-Dip und Kr√§uterbaguette, dazu Salat</t>
  </si>
  <si>
    <t>Gratinierte Sp√§tzle mit verschiedenen Gem√ºse in Tomatenso√üe</t>
  </si>
  <si>
    <t>K√∂nigsberger Klopse mit Kapern- oder Dillso√üe, dazu Broccoligem√ºse und Kartoffeln</t>
  </si>
  <si>
    <t>Drei Kartoffeltaschen mit Frischk√§sef√ºllung auf rahmigem Wurzelgem√ºse</t>
  </si>
  <si>
    <t>Pizza Toskana mit Paprika, Champignons und Peperoni</t>
  </si>
  <si>
    <t>Pizza mit Salami</t>
  </si>
  <si>
    <t>Rinderh√ºftsteak mit Barbecue So√üe, dazu Prinzessbohnen und Kartoffelecken</t>
  </si>
  <si>
    <t xml:space="preserve">Hausgemachte Pasta, heute Linguine mit 9-Kr√§uterpesto (vegan), wahlweise </t>
  </si>
  <si>
    <t>italienischer Hartk√§se</t>
  </si>
  <si>
    <t>Tortelloni mit Spinat-Ricottaf√ºllung in Tomatenso√üe</t>
  </si>
  <si>
    <t>Gulasch-Pilztopf</t>
  </si>
  <si>
    <t>Winterlicher Kartoffeleintopf</t>
  </si>
  <si>
    <t>Eibauer Schwarzbierfleisch mit Butterbohnen und Hefekn√∂deln oder Kartoffeln</t>
  </si>
  <si>
    <t>Champignonpfanne mit kleinen Kartoffelkl√∂√üen und Salat</t>
  </si>
  <si>
    <t>H√§hnchengeschnetzeltes Szechuan mit Basmati Reis</t>
  </si>
  <si>
    <t>Krautnudeln mit Salami und geriebenem K√§se</t>
  </si>
  <si>
    <t>Seelachsfilet Bordelaise mit Reis und Gurkensalat</t>
  </si>
  <si>
    <t>Gebratene Salbeignocchi mit Tomaten-Zucchiniragout und Salat</t>
  </si>
  <si>
    <t>Hausgemachte Pasta, heute Amori Puttanesca mit Mozzarella</t>
  </si>
  <si>
    <t>H√§hnchengyros mit Tsatsiki und Kraut, dazu Fladenbrot</t>
  </si>
  <si>
    <t>Ungarischer Kesselgulasch</t>
  </si>
  <si>
    <t>Ragout vom Sauerbraten mit Rotkohl, dazu Kl√∂√üe oder Kartoffeln</t>
  </si>
  <si>
    <t>Bulgurpfanne mit N√ºssen und Trockenfr√ºchten, dazu zwei Rote-Bete Schnitzel</t>
  </si>
  <si>
    <t>Gebratene Nudeln mit Ei, Gem√ºse und Schweinefleisch</t>
  </si>
  <si>
    <t>Alaska Seelachs in Eipanade mit Zitronenbutter und Nudelsalat</t>
  </si>
  <si>
    <t>Pastaauflauf mit Pute, Champignons und Curry</t>
  </si>
  <si>
    <t>Schweiner√ºckensteak in Senf-Eih√ºlle mit Rahmerbsen und Pommes frites</t>
  </si>
  <si>
    <t>Kaiserschmarrn mit Apfelmus und Puderzucker</t>
  </si>
  <si>
    <t>Burrito mit Soja, Peperoni, Kidneybohnen, Eisbergsalat und Paprika</t>
  </si>
  <si>
    <t>Burrito mit Hackfleisch, Peperoni, Kidneybohnen Eisbergsalat und Paprika</t>
  </si>
  <si>
    <t>Putencurry mit Apfel und K√ºrbis, dazu Sp√§tzle</t>
  </si>
  <si>
    <t>Sanft gegartes Rindfleisch (Tafelspitz) mit Kr√§uterso√üe oder Meerrettichso√üe, dazu Bouillonkartoffeln</t>
  </si>
  <si>
    <t>Pastaauflauf mit Gem√ºse-Chili und K√§se gratiniert</t>
  </si>
  <si>
    <t>Bunte Gem√ºsecremesuppe</t>
  </si>
  <si>
    <t>K√∂ttbullar mit Rahmso√üe und Preiselbeeren, dazu Kartoffelp√ºree und Salat</t>
  </si>
  <si>
    <t>Gem√ºse-Rigatoni mit Avocado-Limettenso√üe und Cashewkernen, dazu Salat</t>
  </si>
  <si>
    <t>Schweiner√ºckensteak mit deftiger Paprika-Wurstso√üe, dazu Schwenkkartoffeln und Salat</t>
  </si>
  <si>
    <t>Nudelgratin mit Broccoli, Putenbrustbraten und Mozzarella</t>
  </si>
  <si>
    <t>Gr√ºner Bohneneintopf mit Kassler</t>
  </si>
  <si>
    <t>Pilzgulasch vom Schwein mit buntem Gem√ºse und Kn√∂deln</t>
  </si>
  <si>
    <t>Blumenkohl-Pakoras mit Petersilienso√üe, dazu Gem√ºseschwenkkartoffeln</t>
  </si>
  <si>
    <t>H√§hnchencurry mit Lauch, Karotten, Chinakohl und Paprika in Kokosmilch, dazu Basmati Reis</t>
  </si>
  <si>
    <t>Seelachs im Backteig auf Gem√ºserisotto, dazu Salat</t>
  </si>
  <si>
    <t>Zwei gekochte Eier mit Remouladenso√üe, dazu Bratkartoffeln und Salat</t>
  </si>
  <si>
    <t>Gebackene Champignons auf S√º√ükartoffelp√ºrree, dazu bunter Eisbergsalat</t>
  </si>
  <si>
    <t>Rinderroulade mit Rotkohl und Kl√∂√üen oder Kartoffeln</t>
  </si>
  <si>
    <t>Zucchini gef√ºllt mit Pilzen, Kr√§utern und Polenta auf Tomatenragout und Basmati Reis</t>
  </si>
  <si>
    <t>Chicken Burger mit Tomate, Mozzarella, Rucola und Basilikummayonaise, dazu Pommes frites</t>
  </si>
  <si>
    <t>Schweineschnitzel mit Kr√§uter-Hartk√§sepanade, dazu scharfe Tomatensalsa, Pommes frites und Salat</t>
  </si>
  <si>
    <t>Chremiger Blattspinat mit veganen Falafelb√§llchen oder R√ºhrei und Petersilienkartoffeln</t>
  </si>
  <si>
    <t>Gebratenes Kabeljaufilet mit R√§ucherbutter, dazu Couscous-Gem√ºsesalat</t>
  </si>
  <si>
    <t>T√ºrkisches Hacksteak mit Hirtenk√§se-Raukecreme dazu Fladenbrot und Salat</t>
  </si>
  <si>
    <t>Quinoa-Erbsenfrikadellen mit Zitronen-Pfefferdip, dazu Kr√§uter-Pastasotto und Salat</t>
  </si>
  <si>
    <t>Pizza Verdure mista mit Mais, Broccoli und rotem Paprika</t>
  </si>
  <si>
    <t>Pizza Pizza Bombay mit H√§hnchenfleisch, Ananas und Currycreme</t>
  </si>
  <si>
    <t>Fleischspie√ü vom Grill mit scharfer Letschoso√üe und Bratkartoffeln</t>
  </si>
  <si>
    <t>Blumenkohl-Spinat-Lasagne mit Hackfleisch</t>
  </si>
  <si>
    <t>Soljanka mit saurer Sahne</t>
  </si>
  <si>
    <t>Feuerfleisch vom Rind mit Erbsengem√ºse und Kartoffelkroketten</t>
  </si>
  <si>
    <t>Sojafrikassee mit Kohlrabi-M√∂hrengem√ºse und Reis</t>
  </si>
  <si>
    <t>H√§hnchenbrust im Backteig auf buntem WOK-Gem√ºse, dazu Mie Nudeln</t>
  </si>
  <si>
    <t>Seelachsfilet in Kartoffelpanade auf Schmorgurkengem√ºse, dazu Kartoffelp√ºree</t>
  </si>
  <si>
    <t>Cheese Steak mit Preiselbeeren und Kartoffellocken, dazu Salat</t>
  </si>
  <si>
    <t>Pizza Pizza Kapstadt mit Wiener, Gew√ºrzgurke und R√∂stzwiebeln</t>
  </si>
  <si>
    <t>Gebratener Romanesco, Blumenkohl und Broccoli mit Chili-Apfel Dip und Pfannenkartoffeln</t>
  </si>
  <si>
    <t>Putenrollbraten mit Pfeffer-Hollandaise, dazu Broccoli und Kr√§uterkartoffeln</t>
  </si>
  <si>
    <t>Gebratene Kr√§uterpolenta mit frischem Antipasti und Aioli</t>
  </si>
  <si>
    <t>Bayrischer Fleischk√§se mit s√º√üem Senf, dazu Bayrischkraut und Kartoffelstampf</t>
  </si>
  <si>
    <t>Kasslerr√ºckensteak mit Ananas und K√§se √ºberbacken, dazu Kartoffelb√§llchen und Salat</t>
  </si>
  <si>
    <t>Omas Grie√übrei oder veganer Grie√übrei mit Zimt-Zucker und hei√üen Kirschen</t>
  </si>
  <si>
    <t>Hausgemachte Pasta Carbonara mit gehobeltem Hartk√§se</t>
  </si>
  <si>
    <t>Absolut</t>
  </si>
  <si>
    <t>Relativ</t>
  </si>
  <si>
    <t>Gesamt</t>
  </si>
  <si>
    <t>Omnivor</t>
  </si>
  <si>
    <t>Vegetarisch</t>
  </si>
  <si>
    <t>Vegan</t>
  </si>
  <si>
    <t>ID</t>
  </si>
  <si>
    <t>Alle Gerichte</t>
  </si>
  <si>
    <t xml:space="preserve">Anteil von gesamt </t>
  </si>
  <si>
    <t>ausverkaufte Gerichte</t>
  </si>
  <si>
    <t>ausverkaufte Hauptgerichte</t>
  </si>
  <si>
    <t>Durchschnittspreis Angebote</t>
  </si>
  <si>
    <t>Durchschnittspreis Wok</t>
  </si>
  <si>
    <t>Durchschnittspreis Grill</t>
  </si>
  <si>
    <t>Durchschnittspreis Hauptgerichte</t>
  </si>
  <si>
    <t>Tage mit Angebot</t>
  </si>
  <si>
    <t>Hausgemachte Pasta</t>
  </si>
  <si>
    <t>Hauptgerichte (Angebote, WOK, GRILL, h. Pasta)</t>
  </si>
  <si>
    <t>ist Nice Preis</t>
  </si>
  <si>
    <t>hausgemachte Pasta</t>
  </si>
  <si>
    <t>Nice Preis</t>
  </si>
  <si>
    <t>0,00 =&gt; keine Gerichte (wird nicht gezählt)</t>
  </si>
  <si>
    <t>Betrachtungszeitraum nur bis 08.03.20</t>
  </si>
  <si>
    <t>Tage ohne nice Preis (keine Daten)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</si>
</sst>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€&quot;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8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/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/>
    <xf numFmtId="10" fontId="0" fillId="0" borderId="0" xfId="0" applyNumberFormat="1"/>
    <xf numFmtId="10" fontId="0" fillId="0" borderId="18" xfId="0" applyNumberFormat="1" applyBorder="1"/>
    <xf numFmtId="0" fontId="16" fillId="0" borderId="18" xfId="0" applyFont="1" applyBorder="1"/>
    <xf numFmtId="0" fontId="16" fillId="0" borderId="0" xfId="0" applyFont="1"/>
    <xf numFmtId="10" fontId="16" fillId="0" borderId="18" xfId="0" applyNumberFormat="1" applyFont="1" applyBorder="1"/>
    <xf numFmtId="10" fontId="16" fillId="0" borderId="0" xfId="0" applyNumberFormat="1" applyFont="1"/>
    <xf numFmtId="0" fontId="0" fillId="0" borderId="0" xfId="0" applyAlignment="1">
      <alignment horizontal="right"/>
    </xf>
    <xf numFmtId="0" fontId="0" fillId="0" borderId="19" xfId="0" applyBorder="1"/>
    <xf numFmtId="0" fontId="0" fillId="0" borderId="20" xfId="0" applyBorder="1"/>
    <xf numFmtId="10" fontId="0" fillId="0" borderId="20" xfId="0" applyNumberFormat="1" applyBorder="1"/>
    <xf numFmtId="10" fontId="0" fillId="0" borderId="19" xfId="0" applyNumberFormat="1" applyBorder="1"/>
    <xf numFmtId="0" fontId="0" fillId="0" borderId="21" xfId="0" applyBorder="1"/>
    <xf numFmtId="0" fontId="0" fillId="0" borderId="22" xfId="0" applyNumberFormat="1" applyBorder="1"/>
    <xf numFmtId="10" fontId="0" fillId="0" borderId="10" xfId="0" applyNumberFormat="1" applyBorder="1"/>
    <xf numFmtId="164" fontId="0" fillId="0" borderId="10" xfId="0" applyNumberFormat="1" applyBorder="1"/>
    <xf numFmtId="0" fontId="0" fillId="0" borderId="23" xfId="0" applyBorder="1"/>
    <xf numFmtId="0" fontId="0" fillId="0" borderId="24" xfId="0" applyBorder="1"/>
    <xf numFmtId="164" fontId="0" fillId="0" borderId="25" xfId="0" applyNumberFormat="1" applyBorder="1"/>
    <xf numFmtId="164" fontId="0" fillId="0" borderId="26" xfId="0" applyNumberFormat="1" applyBorder="1"/>
    <xf numFmtId="0" fontId="0" fillId="0" borderId="0" xfId="0" applyAlignment="1">
      <alignment horizontal="center"/>
    </xf>
    <xf numFmtId="0" fontId="0" fillId="0" borderId="27" xfId="0" applyBorder="1" applyAlignment="1">
      <alignment horizontal="center"/>
    </xf>
    <xf numFmtId="0" fontId="0" fillId="0" borderId="10" xfId="0" applyBorder="1" applyAlignment="1"/>
    <xf numFmtId="0" fontId="0" fillId="0" borderId="0" xfId="0" applyBorder="1" applyAlignment="1"/>
    <xf numFmtId="0" fontId="0" fillId="0" borderId="27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19"/>
  <sheetViews>
    <sheetView tabSelected="1" topLeftCell="D1" zoomScale="75" workbookViewId="0">
      <selection activeCell="I1" sqref="I1:J1048576"/>
    </sheetView>
  </sheetViews>
  <sheetFormatPr baseColWidth="10" defaultRowHeight="16" x14ac:dyDescent="0.2"/>
  <cols>
    <col min="3" max="3" width="66.1640625" bestFit="1" customWidth="1"/>
    <col min="4" max="4" width="116.6640625" bestFit="1" customWidth="1"/>
    <col min="5" max="6" width="10.83203125" style="2"/>
    <col min="10" max="10" width="11.83203125" bestFit="1" customWidth="1"/>
    <col min="13" max="13" width="41.83203125" bestFit="1" customWidth="1"/>
    <col min="18" max="18" width="16.6640625" bestFit="1" customWidth="1"/>
    <col min="24" max="24" width="19" customWidth="1"/>
  </cols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  <c r="G1" t="s">
        <v>6</v>
      </c>
      <c r="J1" s="2" t="s">
        <v>414</v>
      </c>
    </row>
    <row r="2" spans="1:21" x14ac:dyDescent="0.2">
      <c r="A2" s="1">
        <v>43836</v>
      </c>
      <c r="B2" t="s">
        <v>7</v>
      </c>
      <c r="C2" t="s">
        <v>8</v>
      </c>
      <c r="D2" t="s">
        <v>9</v>
      </c>
      <c r="E2" s="2">
        <v>5.09</v>
      </c>
      <c r="F2" s="2">
        <v>2.65</v>
      </c>
      <c r="G2">
        <v>0</v>
      </c>
      <c r="I2" s="2">
        <f>ROUND(E2*0.55-0.15,2)</f>
        <v>2.65</v>
      </c>
      <c r="J2">
        <f>IF(I2=F2,1,0)</f>
        <v>1</v>
      </c>
    </row>
    <row r="3" spans="1:21" x14ac:dyDescent="0.2">
      <c r="A3" s="1">
        <v>43836</v>
      </c>
      <c r="B3" t="s">
        <v>7</v>
      </c>
      <c r="C3" t="s">
        <v>8</v>
      </c>
      <c r="D3" t="s">
        <v>10</v>
      </c>
      <c r="E3" s="2">
        <v>4.18</v>
      </c>
      <c r="F3" s="2">
        <v>2.2999999999999998</v>
      </c>
      <c r="G3">
        <v>2</v>
      </c>
      <c r="I3" s="2">
        <f t="shared" ref="I3:I66" si="0">ROUND(E3*0.55-0.15,2)</f>
        <v>2.15</v>
      </c>
      <c r="J3">
        <f t="shared" ref="J3:J66" si="1">IF(I3=F3,1,0)</f>
        <v>0</v>
      </c>
    </row>
    <row r="4" spans="1:21" x14ac:dyDescent="0.2">
      <c r="A4" s="1">
        <v>43836</v>
      </c>
      <c r="B4" t="s">
        <v>7</v>
      </c>
      <c r="C4" t="s">
        <v>8</v>
      </c>
      <c r="D4" t="s">
        <v>11</v>
      </c>
      <c r="E4" s="2">
        <v>4.18</v>
      </c>
      <c r="F4" s="2">
        <v>2.2999999999999998</v>
      </c>
      <c r="G4">
        <v>1</v>
      </c>
      <c r="I4" s="2">
        <f t="shared" si="0"/>
        <v>2.15</v>
      </c>
      <c r="J4">
        <f t="shared" si="1"/>
        <v>0</v>
      </c>
    </row>
    <row r="5" spans="1:21" x14ac:dyDescent="0.2">
      <c r="A5" s="1">
        <v>43836</v>
      </c>
      <c r="B5" t="s">
        <v>7</v>
      </c>
      <c r="C5" t="s">
        <v>12</v>
      </c>
      <c r="D5" t="s">
        <v>13</v>
      </c>
      <c r="E5" s="2">
        <v>5.09</v>
      </c>
      <c r="F5" s="2">
        <v>2.8</v>
      </c>
      <c r="G5">
        <v>0</v>
      </c>
      <c r="I5" s="2">
        <f>ROUND(E5*0.55-0.15,2)</f>
        <v>2.65</v>
      </c>
      <c r="J5">
        <f t="shared" si="1"/>
        <v>0</v>
      </c>
    </row>
    <row r="6" spans="1:21" x14ac:dyDescent="0.2">
      <c r="A6" s="1">
        <v>43836</v>
      </c>
      <c r="B6" t="s">
        <v>7</v>
      </c>
      <c r="C6" t="s">
        <v>14</v>
      </c>
      <c r="D6" t="s">
        <v>15</v>
      </c>
      <c r="E6" s="2">
        <v>4.6900000000000004</v>
      </c>
      <c r="F6" s="2">
        <v>2.58</v>
      </c>
      <c r="G6">
        <v>0</v>
      </c>
      <c r="I6" s="2">
        <f t="shared" si="0"/>
        <v>2.4300000000000002</v>
      </c>
      <c r="J6">
        <f t="shared" si="1"/>
        <v>0</v>
      </c>
    </row>
    <row r="7" spans="1:21" x14ac:dyDescent="0.2">
      <c r="A7" s="1">
        <v>43836</v>
      </c>
      <c r="B7" t="s">
        <v>7</v>
      </c>
      <c r="C7" t="s">
        <v>14</v>
      </c>
      <c r="D7" t="s">
        <v>16</v>
      </c>
      <c r="E7" s="2">
        <v>4.6900000000000004</v>
      </c>
      <c r="F7" s="2">
        <v>2.58</v>
      </c>
      <c r="G7">
        <v>1</v>
      </c>
      <c r="I7" s="2">
        <f t="shared" si="0"/>
        <v>2.4300000000000002</v>
      </c>
      <c r="J7">
        <f t="shared" si="1"/>
        <v>0</v>
      </c>
    </row>
    <row r="8" spans="1:21" x14ac:dyDescent="0.2">
      <c r="A8" s="1">
        <v>43836</v>
      </c>
      <c r="B8" t="s">
        <v>7</v>
      </c>
      <c r="C8" t="s">
        <v>17</v>
      </c>
      <c r="D8" t="s">
        <v>18</v>
      </c>
      <c r="E8" s="2">
        <v>3.9</v>
      </c>
      <c r="F8" s="2">
        <v>2.15</v>
      </c>
      <c r="G8">
        <v>1</v>
      </c>
      <c r="I8" s="2">
        <f t="shared" si="0"/>
        <v>2</v>
      </c>
      <c r="J8">
        <f t="shared" si="1"/>
        <v>0</v>
      </c>
    </row>
    <row r="9" spans="1:21" x14ac:dyDescent="0.2">
      <c r="A9" s="1">
        <v>43836</v>
      </c>
      <c r="B9" t="s">
        <v>7</v>
      </c>
      <c r="C9" t="s">
        <v>19</v>
      </c>
      <c r="D9" t="s">
        <v>20</v>
      </c>
      <c r="E9" s="2">
        <v>3.59</v>
      </c>
      <c r="F9" s="2">
        <v>1.97</v>
      </c>
      <c r="G9">
        <v>2</v>
      </c>
      <c r="I9" s="2">
        <f t="shared" si="0"/>
        <v>1.82</v>
      </c>
      <c r="J9">
        <f t="shared" si="1"/>
        <v>0</v>
      </c>
      <c r="M9" s="3"/>
      <c r="N9" s="4" t="s">
        <v>396</v>
      </c>
      <c r="O9" s="5"/>
      <c r="P9" s="5"/>
      <c r="Q9" s="6"/>
      <c r="R9" s="4" t="s">
        <v>397</v>
      </c>
      <c r="S9" s="5"/>
      <c r="T9" s="5"/>
      <c r="U9" s="6"/>
    </row>
    <row r="10" spans="1:21" ht="17" thickBot="1" x14ac:dyDescent="0.25">
      <c r="A10" s="1">
        <v>43837</v>
      </c>
      <c r="B10" t="s">
        <v>21</v>
      </c>
      <c r="C10" t="s">
        <v>8</v>
      </c>
      <c r="D10" t="s">
        <v>22</v>
      </c>
      <c r="E10" s="2">
        <v>5</v>
      </c>
      <c r="F10" s="2">
        <v>2.75</v>
      </c>
      <c r="G10">
        <v>0</v>
      </c>
      <c r="I10" s="2">
        <f t="shared" si="0"/>
        <v>2.6</v>
      </c>
      <c r="J10">
        <f t="shared" si="1"/>
        <v>0</v>
      </c>
      <c r="M10" s="7"/>
      <c r="N10" s="8" t="s">
        <v>398</v>
      </c>
      <c r="O10" s="9" t="s">
        <v>399</v>
      </c>
      <c r="P10" s="8" t="s">
        <v>400</v>
      </c>
      <c r="Q10" s="10" t="s">
        <v>401</v>
      </c>
      <c r="R10" s="11"/>
      <c r="S10" s="8" t="s">
        <v>399</v>
      </c>
      <c r="T10" s="9" t="s">
        <v>400</v>
      </c>
      <c r="U10" s="8" t="s">
        <v>401</v>
      </c>
    </row>
    <row r="11" spans="1:21" x14ac:dyDescent="0.2">
      <c r="A11" s="1">
        <v>43837</v>
      </c>
      <c r="B11" t="s">
        <v>21</v>
      </c>
      <c r="C11" t="s">
        <v>8</v>
      </c>
      <c r="D11" t="s">
        <v>23</v>
      </c>
      <c r="G11">
        <v>1</v>
      </c>
      <c r="I11" s="2">
        <f t="shared" si="0"/>
        <v>-0.15</v>
      </c>
      <c r="J11">
        <f t="shared" si="1"/>
        <v>0</v>
      </c>
      <c r="M11" s="12" t="s">
        <v>402</v>
      </c>
      <c r="O11" s="12">
        <v>0</v>
      </c>
      <c r="P11">
        <v>1</v>
      </c>
      <c r="Q11" s="12">
        <v>2</v>
      </c>
      <c r="S11" s="12"/>
      <c r="U11" s="12"/>
    </row>
    <row r="12" spans="1:21" x14ac:dyDescent="0.2">
      <c r="A12" s="1">
        <v>43837</v>
      </c>
      <c r="B12" t="s">
        <v>21</v>
      </c>
      <c r="C12" t="s">
        <v>24</v>
      </c>
      <c r="D12" t="s">
        <v>25</v>
      </c>
      <c r="E12" s="2">
        <v>5.09</v>
      </c>
      <c r="F12" s="2">
        <v>2.65</v>
      </c>
      <c r="G12">
        <v>2</v>
      </c>
      <c r="I12" s="2">
        <f t="shared" si="0"/>
        <v>2.65</v>
      </c>
      <c r="J12">
        <f t="shared" si="1"/>
        <v>1</v>
      </c>
      <c r="M12" s="12"/>
      <c r="O12" s="12"/>
      <c r="Q12" s="12"/>
      <c r="S12" s="12"/>
      <c r="U12" s="12"/>
    </row>
    <row r="13" spans="1:21" x14ac:dyDescent="0.2">
      <c r="A13" s="1">
        <v>43837</v>
      </c>
      <c r="B13" t="s">
        <v>21</v>
      </c>
      <c r="C13" t="s">
        <v>12</v>
      </c>
      <c r="D13" t="s">
        <v>26</v>
      </c>
      <c r="E13" s="2">
        <v>5.5</v>
      </c>
      <c r="F13" s="2">
        <v>3.03</v>
      </c>
      <c r="G13">
        <v>0</v>
      </c>
      <c r="I13" s="2">
        <f t="shared" si="0"/>
        <v>2.88</v>
      </c>
      <c r="J13">
        <f t="shared" si="1"/>
        <v>0</v>
      </c>
      <c r="M13" s="12" t="s">
        <v>403</v>
      </c>
      <c r="N13">
        <f>COUNT(G:G)</f>
        <v>556</v>
      </c>
      <c r="O13" s="12">
        <f>COUNTIF($G:$G,O11)</f>
        <v>297</v>
      </c>
      <c r="P13">
        <f t="shared" ref="P13:Q13" si="2">COUNTIF($G:$G,P11)</f>
        <v>167</v>
      </c>
      <c r="Q13" s="12">
        <f t="shared" si="2"/>
        <v>92</v>
      </c>
      <c r="R13" s="13"/>
      <c r="S13" s="14">
        <f>O13/$N$13</f>
        <v>0.53417266187050361</v>
      </c>
      <c r="T13" s="13">
        <f>P13/$N$13</f>
        <v>0.30035971223021585</v>
      </c>
      <c r="U13" s="14">
        <f>Q13/$N$13</f>
        <v>0.16546762589928057</v>
      </c>
    </row>
    <row r="14" spans="1:21" x14ac:dyDescent="0.2">
      <c r="A14" s="1">
        <v>43837</v>
      </c>
      <c r="B14" t="s">
        <v>21</v>
      </c>
      <c r="C14" t="s">
        <v>14</v>
      </c>
      <c r="D14" t="s">
        <v>27</v>
      </c>
      <c r="E14" s="2">
        <v>4.6900000000000004</v>
      </c>
      <c r="F14" s="2">
        <v>2.58</v>
      </c>
      <c r="G14">
        <v>1</v>
      </c>
      <c r="I14" s="2">
        <f t="shared" si="0"/>
        <v>2.4300000000000002</v>
      </c>
      <c r="J14">
        <f t="shared" si="1"/>
        <v>0</v>
      </c>
      <c r="M14" s="12"/>
      <c r="O14" s="12"/>
      <c r="Q14" s="12"/>
      <c r="S14" s="12"/>
      <c r="U14" s="12"/>
    </row>
    <row r="15" spans="1:21" x14ac:dyDescent="0.2">
      <c r="A15" s="1">
        <v>43837</v>
      </c>
      <c r="B15" t="s">
        <v>21</v>
      </c>
      <c r="C15" t="s">
        <v>14</v>
      </c>
      <c r="D15" t="s">
        <v>28</v>
      </c>
      <c r="E15" s="2">
        <v>4.6900000000000004</v>
      </c>
      <c r="F15" s="2">
        <v>2.58</v>
      </c>
      <c r="G15">
        <v>0</v>
      </c>
      <c r="I15" s="2">
        <f t="shared" si="0"/>
        <v>2.4300000000000002</v>
      </c>
      <c r="J15">
        <f t="shared" si="1"/>
        <v>0</v>
      </c>
      <c r="M15" s="12" t="s">
        <v>8</v>
      </c>
      <c r="N15">
        <f>COUNTIF(C:C, "Angebote")</f>
        <v>211</v>
      </c>
      <c r="O15" s="12">
        <f>COUNTIFS($C:$C, "Angebote",$G:$G,O11)</f>
        <v>109</v>
      </c>
      <c r="P15">
        <f>COUNTIFS($C:$C, "Angebote",$G:$G,P11)</f>
        <v>75</v>
      </c>
      <c r="Q15" s="12">
        <f>COUNTIFS($C:$C, "Angebote",$G:$G,Q11)</f>
        <v>27</v>
      </c>
      <c r="R15" s="13"/>
      <c r="S15" s="14">
        <f>O15/$N$15</f>
        <v>0.51658767772511849</v>
      </c>
      <c r="T15" s="13">
        <f>P15/$N$15</f>
        <v>0.35545023696682465</v>
      </c>
      <c r="U15" s="14">
        <f>Q15/$N$15</f>
        <v>0.12796208530805686</v>
      </c>
    </row>
    <row r="16" spans="1:21" x14ac:dyDescent="0.2">
      <c r="A16" s="1">
        <v>43837</v>
      </c>
      <c r="B16" t="s">
        <v>21</v>
      </c>
      <c r="C16" t="s">
        <v>17</v>
      </c>
      <c r="D16" t="s">
        <v>18</v>
      </c>
      <c r="E16" s="2">
        <v>3.9</v>
      </c>
      <c r="F16" s="2">
        <v>2.15</v>
      </c>
      <c r="G16">
        <v>1</v>
      </c>
      <c r="I16" s="2">
        <f t="shared" si="0"/>
        <v>2</v>
      </c>
      <c r="J16">
        <f t="shared" si="1"/>
        <v>0</v>
      </c>
      <c r="M16" s="12" t="s">
        <v>24</v>
      </c>
      <c r="N16">
        <f>COUNTIF(C:C, "WOK")</f>
        <v>25</v>
      </c>
      <c r="O16" s="12">
        <f>COUNTIFS($C:$C, "WOK",$G:$G,O$11)</f>
        <v>17</v>
      </c>
      <c r="P16">
        <f t="shared" ref="P16:Q16" si="3">COUNTIFS($C:$C, "WOK",$G:$G,P$11)</f>
        <v>2</v>
      </c>
      <c r="Q16" s="12">
        <f t="shared" si="3"/>
        <v>6</v>
      </c>
      <c r="R16" s="13"/>
      <c r="S16" s="14">
        <f>O16/$N$16</f>
        <v>0.68</v>
      </c>
      <c r="T16" s="13">
        <f>P16/$N$16</f>
        <v>0.08</v>
      </c>
      <c r="U16" s="14">
        <f>Q16/$N$16</f>
        <v>0.24</v>
      </c>
    </row>
    <row r="17" spans="1:24" x14ac:dyDescent="0.2">
      <c r="A17" s="1">
        <v>43837</v>
      </c>
      <c r="B17" t="s">
        <v>21</v>
      </c>
      <c r="C17" t="s">
        <v>19</v>
      </c>
      <c r="D17" t="s">
        <v>20</v>
      </c>
      <c r="E17" s="2">
        <v>3.59</v>
      </c>
      <c r="F17" s="2">
        <v>1.97</v>
      </c>
      <c r="G17">
        <v>2</v>
      </c>
      <c r="I17" s="2">
        <f t="shared" si="0"/>
        <v>1.82</v>
      </c>
      <c r="J17">
        <f t="shared" si="1"/>
        <v>0</v>
      </c>
      <c r="M17" s="12" t="s">
        <v>12</v>
      </c>
      <c r="N17">
        <f>COUNTIF(C:C, "GRILL")</f>
        <v>55</v>
      </c>
      <c r="O17" s="12">
        <f>COUNTIFS($C:$C, "GRILL",$G:$G,O$11)</f>
        <v>40</v>
      </c>
      <c r="P17">
        <f t="shared" ref="P17:Q17" si="4">COUNTIFS($C:$C, "GRILL",$G:$G,P$11)</f>
        <v>3</v>
      </c>
      <c r="Q17" s="12">
        <f t="shared" si="4"/>
        <v>12</v>
      </c>
      <c r="R17" s="13"/>
      <c r="S17" s="14">
        <f>O17/$N$17</f>
        <v>0.72727272727272729</v>
      </c>
      <c r="T17" s="14">
        <f t="shared" ref="T17:U17" si="5">P17/$N$17</f>
        <v>5.4545454545454543E-2</v>
      </c>
      <c r="U17" s="14">
        <f t="shared" si="5"/>
        <v>0.21818181818181817</v>
      </c>
    </row>
    <row r="18" spans="1:24" x14ac:dyDescent="0.2">
      <c r="A18" s="1">
        <v>43838</v>
      </c>
      <c r="B18" t="s">
        <v>29</v>
      </c>
      <c r="C18" t="s">
        <v>8</v>
      </c>
      <c r="D18" t="s">
        <v>30</v>
      </c>
      <c r="E18" s="2">
        <v>4.6900000000000004</v>
      </c>
      <c r="F18" s="2">
        <v>2.58</v>
      </c>
      <c r="G18">
        <v>0</v>
      </c>
      <c r="I18" s="2">
        <f t="shared" si="0"/>
        <v>2.4300000000000002</v>
      </c>
      <c r="J18">
        <f t="shared" si="1"/>
        <v>0</v>
      </c>
      <c r="M18" s="12" t="s">
        <v>412</v>
      </c>
      <c r="N18">
        <f>COUNTIF(C:C, "hausgemachte Pasta, heute")</f>
        <v>4</v>
      </c>
      <c r="O18" s="12">
        <f>COUNTIFS($C:$C, "hausgemachte Pasta, heute",$G:$G,O$11)</f>
        <v>3</v>
      </c>
      <c r="P18" s="12">
        <f t="shared" ref="P18:Q18" si="6">COUNTIFS($C:$C, "hausgemachte Pasta, heute",$G:$G,P$11)</f>
        <v>1</v>
      </c>
      <c r="Q18" s="12">
        <f t="shared" si="6"/>
        <v>0</v>
      </c>
      <c r="R18" s="13"/>
      <c r="S18" s="14">
        <f>O18/$N$18</f>
        <v>0.75</v>
      </c>
      <c r="T18" s="13">
        <f>P18/$N$18</f>
        <v>0.25</v>
      </c>
      <c r="U18" s="14">
        <f>Q18/$N$18</f>
        <v>0</v>
      </c>
    </row>
    <row r="19" spans="1:24" x14ac:dyDescent="0.2">
      <c r="A19" s="1">
        <v>43838</v>
      </c>
      <c r="B19" t="s">
        <v>29</v>
      </c>
      <c r="C19" t="s">
        <v>8</v>
      </c>
      <c r="D19" t="s">
        <v>31</v>
      </c>
      <c r="E19" s="2">
        <v>3.8</v>
      </c>
      <c r="F19" s="2">
        <v>2.09</v>
      </c>
      <c r="G19">
        <v>2</v>
      </c>
      <c r="I19" s="2">
        <f t="shared" si="0"/>
        <v>1.94</v>
      </c>
      <c r="J19">
        <f t="shared" si="1"/>
        <v>0</v>
      </c>
      <c r="M19" s="12"/>
      <c r="O19" s="12"/>
      <c r="Q19" s="12"/>
      <c r="S19" s="12"/>
      <c r="U19" s="12"/>
    </row>
    <row r="20" spans="1:24" x14ac:dyDescent="0.2">
      <c r="A20" s="1">
        <v>43838</v>
      </c>
      <c r="B20" t="s">
        <v>29</v>
      </c>
      <c r="C20" t="s">
        <v>12</v>
      </c>
      <c r="D20" t="s">
        <v>32</v>
      </c>
      <c r="G20">
        <v>1</v>
      </c>
      <c r="I20" s="2">
        <f t="shared" si="0"/>
        <v>-0.15</v>
      </c>
      <c r="J20">
        <f t="shared" si="1"/>
        <v>0</v>
      </c>
      <c r="M20" s="15" t="s">
        <v>413</v>
      </c>
      <c r="N20" s="16">
        <f>SUM(N15:N18)</f>
        <v>295</v>
      </c>
      <c r="O20" s="15">
        <f t="shared" ref="O20:Q20" si="7">SUM(O15:O18)</f>
        <v>169</v>
      </c>
      <c r="P20" s="16">
        <f t="shared" si="7"/>
        <v>81</v>
      </c>
      <c r="Q20" s="15">
        <f t="shared" si="7"/>
        <v>45</v>
      </c>
      <c r="R20" s="13"/>
      <c r="S20" s="17">
        <f>O20/$N$20</f>
        <v>0.57288135593220335</v>
      </c>
      <c r="T20" s="18">
        <f>P20/$N$20</f>
        <v>0.27457627118644068</v>
      </c>
      <c r="U20" s="17">
        <f>Q20/$N$20</f>
        <v>0.15254237288135594</v>
      </c>
    </row>
    <row r="21" spans="1:24" x14ac:dyDescent="0.2">
      <c r="A21" s="1">
        <v>43838</v>
      </c>
      <c r="B21" t="s">
        <v>29</v>
      </c>
      <c r="C21" t="s">
        <v>33</v>
      </c>
      <c r="D21" t="s">
        <v>34</v>
      </c>
      <c r="E21" s="2">
        <v>4.2699999999999996</v>
      </c>
      <c r="F21" s="2">
        <v>2.35</v>
      </c>
      <c r="G21">
        <v>0</v>
      </c>
      <c r="I21" s="2">
        <f t="shared" si="0"/>
        <v>2.2000000000000002</v>
      </c>
      <c r="J21">
        <f t="shared" si="1"/>
        <v>0</v>
      </c>
      <c r="M21" s="12"/>
      <c r="O21" s="12"/>
      <c r="Q21" s="12"/>
      <c r="S21" s="12"/>
      <c r="U21" s="12"/>
    </row>
    <row r="22" spans="1:24" x14ac:dyDescent="0.2">
      <c r="A22" s="1">
        <v>43838</v>
      </c>
      <c r="B22" t="s">
        <v>29</v>
      </c>
      <c r="C22" t="s">
        <v>14</v>
      </c>
      <c r="D22" t="s">
        <v>35</v>
      </c>
      <c r="G22">
        <v>0</v>
      </c>
      <c r="I22" s="2">
        <f t="shared" si="0"/>
        <v>-0.15</v>
      </c>
      <c r="J22">
        <f t="shared" si="1"/>
        <v>0</v>
      </c>
      <c r="M22" s="12" t="s">
        <v>14</v>
      </c>
      <c r="N22">
        <f>COUNTIF(C:C, "PASTA")</f>
        <v>110</v>
      </c>
      <c r="O22" s="12">
        <f>COUNTIFS($C:$C, "PASTA",$G:$G,O11)</f>
        <v>55</v>
      </c>
      <c r="P22">
        <f>COUNTIFS($C:$C, "PASTA",$G:$G,P11)</f>
        <v>44</v>
      </c>
      <c r="Q22" s="12">
        <f>COUNTIFS($C:$C, "PASTA",$G:$G,Q11)</f>
        <v>11</v>
      </c>
      <c r="R22" s="13"/>
      <c r="S22" s="14">
        <f>O22/$N$22</f>
        <v>0.5</v>
      </c>
      <c r="T22" s="13">
        <f>P22/$N$22</f>
        <v>0.4</v>
      </c>
      <c r="U22" s="14">
        <f>Q22/$N$22</f>
        <v>0.1</v>
      </c>
    </row>
    <row r="23" spans="1:24" x14ac:dyDescent="0.2">
      <c r="A23" s="1">
        <v>43838</v>
      </c>
      <c r="B23" t="s">
        <v>29</v>
      </c>
      <c r="C23" t="s">
        <v>14</v>
      </c>
      <c r="D23" t="s">
        <v>36</v>
      </c>
      <c r="G23">
        <v>1</v>
      </c>
      <c r="I23" s="2">
        <f t="shared" si="0"/>
        <v>-0.15</v>
      </c>
      <c r="J23">
        <f t="shared" si="1"/>
        <v>0</v>
      </c>
      <c r="M23" s="12" t="s">
        <v>19</v>
      </c>
      <c r="N23">
        <f>COUNTIF(C:C, "TERRINE")</f>
        <v>74</v>
      </c>
      <c r="O23" s="12">
        <f>COUNTIFS($C:$C, "TERRINE",$G:$G,O11)</f>
        <v>39</v>
      </c>
      <c r="P23">
        <f>COUNTIFS($C:$C, "TERRINE",$G:$G,P11)</f>
        <v>3</v>
      </c>
      <c r="Q23" s="12">
        <f>COUNTIFS($C:$C, "TERRINE",$G:$G,Q11)</f>
        <v>32</v>
      </c>
      <c r="R23" s="13"/>
      <c r="S23" s="14">
        <f>O23/$N$23</f>
        <v>0.52702702702702697</v>
      </c>
      <c r="T23" s="13">
        <f>P23/$N$23</f>
        <v>4.0540540540540543E-2</v>
      </c>
      <c r="U23" s="14">
        <f>Q23/$N$23</f>
        <v>0.43243243243243246</v>
      </c>
    </row>
    <row r="24" spans="1:24" x14ac:dyDescent="0.2">
      <c r="A24" s="1">
        <v>43838</v>
      </c>
      <c r="B24" t="s">
        <v>29</v>
      </c>
      <c r="C24" t="s">
        <v>17</v>
      </c>
      <c r="D24" t="s">
        <v>18</v>
      </c>
      <c r="E24" s="2">
        <v>3.9</v>
      </c>
      <c r="F24" s="2">
        <v>2.15</v>
      </c>
      <c r="G24">
        <v>1</v>
      </c>
      <c r="I24" s="2">
        <f t="shared" si="0"/>
        <v>2</v>
      </c>
      <c r="J24">
        <f t="shared" si="1"/>
        <v>0</v>
      </c>
      <c r="M24" s="12" t="s">
        <v>17</v>
      </c>
      <c r="N24">
        <f>COUNTIF(C:C, "AUFLAUF")</f>
        <v>76</v>
      </c>
      <c r="O24" s="12">
        <f>COUNTIFS($C:$C, "AUFLAUF",$G:$G,O11)</f>
        <v>33</v>
      </c>
      <c r="P24">
        <f>COUNTIFS($C:$C, "AUFLAUF",$G:$G,P11)</f>
        <v>39</v>
      </c>
      <c r="Q24" s="12">
        <f>COUNTIFS($C:$C, "AUFLAUF",$G:$G,Q11)</f>
        <v>4</v>
      </c>
      <c r="R24" s="13"/>
      <c r="S24" s="14">
        <f>O24/$N$24</f>
        <v>0.43421052631578949</v>
      </c>
      <c r="T24" s="13">
        <f>P24/$N$24</f>
        <v>0.51315789473684215</v>
      </c>
      <c r="U24" s="14">
        <f>Q24/$N$24</f>
        <v>5.2631578947368418E-2</v>
      </c>
    </row>
    <row r="25" spans="1:24" x14ac:dyDescent="0.2">
      <c r="A25" s="1">
        <v>43838</v>
      </c>
      <c r="B25" t="s">
        <v>29</v>
      </c>
      <c r="C25" t="s">
        <v>19</v>
      </c>
      <c r="D25" t="s">
        <v>37</v>
      </c>
      <c r="E25" s="2">
        <v>3.59</v>
      </c>
      <c r="F25" s="2">
        <v>1.97</v>
      </c>
      <c r="G25">
        <v>2</v>
      </c>
      <c r="I25" s="2">
        <f t="shared" si="0"/>
        <v>1.82</v>
      </c>
      <c r="J25">
        <f t="shared" si="1"/>
        <v>0</v>
      </c>
      <c r="M25" s="12"/>
      <c r="O25" s="12"/>
      <c r="Q25" s="12"/>
      <c r="S25" s="12"/>
      <c r="U25" s="12"/>
    </row>
    <row r="26" spans="1:24" x14ac:dyDescent="0.2">
      <c r="A26" s="1">
        <v>43839</v>
      </c>
      <c r="B26" t="s">
        <v>38</v>
      </c>
      <c r="C26" t="s">
        <v>8</v>
      </c>
      <c r="D26" t="s">
        <v>39</v>
      </c>
      <c r="E26" s="2">
        <v>4.75</v>
      </c>
      <c r="F26" s="2">
        <v>2.61</v>
      </c>
      <c r="G26">
        <v>0</v>
      </c>
      <c r="I26" s="2">
        <f t="shared" si="0"/>
        <v>2.46</v>
      </c>
      <c r="J26">
        <f t="shared" si="1"/>
        <v>0</v>
      </c>
      <c r="M26" s="12"/>
      <c r="O26" s="12"/>
      <c r="Q26" s="12"/>
      <c r="R26" s="19" t="s">
        <v>404</v>
      </c>
      <c r="S26" s="12"/>
      <c r="U26" s="12"/>
    </row>
    <row r="27" spans="1:24" x14ac:dyDescent="0.2">
      <c r="A27" s="1">
        <v>43839</v>
      </c>
      <c r="B27" t="s">
        <v>38</v>
      </c>
      <c r="C27" t="s">
        <v>8</v>
      </c>
      <c r="D27" t="s">
        <v>40</v>
      </c>
      <c r="E27" s="2">
        <v>4.0999999999999996</v>
      </c>
      <c r="F27" s="2">
        <v>2.2599999999999998</v>
      </c>
      <c r="G27">
        <v>1</v>
      </c>
      <c r="I27" s="2">
        <f t="shared" si="0"/>
        <v>2.11</v>
      </c>
      <c r="J27">
        <f t="shared" si="1"/>
        <v>0</v>
      </c>
      <c r="M27" s="12" t="s">
        <v>405</v>
      </c>
      <c r="N27">
        <f>COUNTIF(I:I,-0.15)</f>
        <v>106</v>
      </c>
      <c r="O27" s="12">
        <f>COUNTIFS($I:$I,-0.15,$G:$G,O$11)</f>
        <v>51</v>
      </c>
      <c r="P27" s="12">
        <f t="shared" ref="P27:Q27" si="8">COUNTIFS($I:$I,-0.15,$G:$G,P$11)</f>
        <v>40</v>
      </c>
      <c r="Q27" s="12">
        <f t="shared" si="8"/>
        <v>15</v>
      </c>
      <c r="R27" s="13">
        <f>N27/N$13</f>
        <v>0.1906474820143885</v>
      </c>
      <c r="S27" s="14">
        <f>O27/O$13</f>
        <v>0.17171717171717171</v>
      </c>
      <c r="T27" s="13">
        <f>P27/P$13</f>
        <v>0.23952095808383234</v>
      </c>
      <c r="U27" s="14">
        <f>Q27/Q$13</f>
        <v>0.16304347826086957</v>
      </c>
      <c r="V27" s="36" t="s">
        <v>418</v>
      </c>
      <c r="W27" s="37"/>
      <c r="X27" s="37"/>
    </row>
    <row r="28" spans="1:24" x14ac:dyDescent="0.2">
      <c r="A28" s="1">
        <v>43839</v>
      </c>
      <c r="B28" t="s">
        <v>38</v>
      </c>
      <c r="C28" t="s">
        <v>8</v>
      </c>
      <c r="D28" t="s">
        <v>41</v>
      </c>
      <c r="E28" s="2">
        <v>5.04</v>
      </c>
      <c r="F28" s="2">
        <v>2.77</v>
      </c>
      <c r="G28">
        <v>1</v>
      </c>
      <c r="I28" s="2">
        <f t="shared" si="0"/>
        <v>2.62</v>
      </c>
      <c r="J28">
        <f t="shared" si="1"/>
        <v>0</v>
      </c>
      <c r="M28" s="12"/>
      <c r="O28" s="12"/>
      <c r="Q28" s="12"/>
      <c r="S28" s="12"/>
      <c r="U28" s="12"/>
      <c r="V28" s="36"/>
      <c r="W28" s="37"/>
      <c r="X28" s="37"/>
    </row>
    <row r="29" spans="1:24" x14ac:dyDescent="0.2">
      <c r="A29" s="1">
        <v>43839</v>
      </c>
      <c r="B29" t="s">
        <v>38</v>
      </c>
      <c r="C29" t="s">
        <v>8</v>
      </c>
      <c r="D29" t="s">
        <v>42</v>
      </c>
      <c r="E29" s="2">
        <v>5.04</v>
      </c>
      <c r="F29" s="2">
        <v>2.77</v>
      </c>
      <c r="G29">
        <v>0</v>
      </c>
      <c r="I29" s="2">
        <f t="shared" si="0"/>
        <v>2.62</v>
      </c>
      <c r="J29">
        <f t="shared" si="1"/>
        <v>0</v>
      </c>
      <c r="M29" s="20" t="s">
        <v>406</v>
      </c>
      <c r="N29" s="21">
        <f>COUNTIFS($C:$C, "Angebote",$I:$I,-0.15) + COUNTIFS($C:$C,"GRILL",$I:$I,-0.15)+COUNTIFS($C:$C,"WOK",$I:$I,-0.15)+COUNTIFS($C:$C,"WOK &amp; GRILL",$I:$I,-0.15)</f>
        <v>56</v>
      </c>
      <c r="O29" s="20">
        <f>COUNTIFS($C:$C, "Angebote",$I:$I,-0.15,$G:$G,O$11) + COUNTIFS($C:$C,"GRILL",$I:$I,-0.15,$G:$G,0)+COUNTIFS($C:$C,"WOK",$I:$I,-0.15,$G:$G,O$11)+COUNTIFS($C:$C,"WOK",$I:$I,-0.15,$G:$G,O$11)</f>
        <v>33</v>
      </c>
      <c r="P29" s="20">
        <f t="shared" ref="P29:Q29" si="9">COUNTIFS($C:$C, "Angebote",$I:$I,-0.15,$G:$G,P$11) + COUNTIFS($C:$C,"GRILL",$I:$I,-0.15,$G:$G,0)+COUNTIFS($C:$C,"WOK",$I:$I,-0.15,$G:$G,P$11)+COUNTIFS($C:$C,"WOK",$I:$I,-0.15,$G:$G,P$11)</f>
        <v>30</v>
      </c>
      <c r="Q29" s="20">
        <f t="shared" si="9"/>
        <v>23</v>
      </c>
      <c r="R29" s="22">
        <f>N29/N$13</f>
        <v>0.10071942446043165</v>
      </c>
      <c r="S29" s="23">
        <f>O29/O$13</f>
        <v>0.1111111111111111</v>
      </c>
      <c r="T29" s="22">
        <f>P29/P$13</f>
        <v>0.17964071856287425</v>
      </c>
      <c r="U29" s="23">
        <f>Q29/Q$13</f>
        <v>0.25</v>
      </c>
      <c r="V29" s="36"/>
      <c r="W29" s="37"/>
      <c r="X29" s="37"/>
    </row>
    <row r="30" spans="1:24" x14ac:dyDescent="0.2">
      <c r="A30" s="1">
        <v>43839</v>
      </c>
      <c r="B30" t="s">
        <v>38</v>
      </c>
      <c r="C30" t="s">
        <v>24</v>
      </c>
      <c r="D30" t="s">
        <v>43</v>
      </c>
      <c r="G30">
        <v>2</v>
      </c>
      <c r="I30" s="2">
        <f t="shared" si="0"/>
        <v>-0.15</v>
      </c>
      <c r="J30">
        <f t="shared" si="1"/>
        <v>0</v>
      </c>
    </row>
    <row r="31" spans="1:24" x14ac:dyDescent="0.2">
      <c r="A31" s="1">
        <v>43839</v>
      </c>
      <c r="B31" t="s">
        <v>38</v>
      </c>
      <c r="C31" t="s">
        <v>12</v>
      </c>
      <c r="D31" t="s">
        <v>44</v>
      </c>
      <c r="E31" s="2">
        <v>5.2</v>
      </c>
      <c r="F31" s="2">
        <v>2.71</v>
      </c>
      <c r="G31">
        <v>0</v>
      </c>
      <c r="I31" s="2">
        <f t="shared" si="0"/>
        <v>2.71</v>
      </c>
      <c r="J31">
        <f t="shared" si="1"/>
        <v>1</v>
      </c>
      <c r="M31" s="3" t="s">
        <v>416</v>
      </c>
      <c r="N31" s="3">
        <f>COUNTIF(J:J,1)</f>
        <v>40</v>
      </c>
      <c r="O31" s="3">
        <f>COUNTIFS($G:$G,O$11,$J:$J,1)</f>
        <v>25</v>
      </c>
      <c r="P31" s="3">
        <f>COUNTIFS($G:$G,P$11,$J:$J,1)</f>
        <v>4</v>
      </c>
      <c r="Q31" s="3">
        <f>COUNTIFS($G:$G,Q$11,$J:$J,1)</f>
        <v>11</v>
      </c>
      <c r="R31" s="3"/>
      <c r="S31" s="26">
        <f>O31/$N$31</f>
        <v>0.625</v>
      </c>
      <c r="T31" s="26">
        <f>P31/$N$31</f>
        <v>0.1</v>
      </c>
      <c r="U31" s="26">
        <f>Q31/$N$31</f>
        <v>0.27500000000000002</v>
      </c>
    </row>
    <row r="32" spans="1:24" x14ac:dyDescent="0.2">
      <c r="A32" s="1">
        <v>43839</v>
      </c>
      <c r="B32" t="s">
        <v>38</v>
      </c>
      <c r="C32" t="s">
        <v>14</v>
      </c>
      <c r="D32" t="s">
        <v>45</v>
      </c>
      <c r="E32" s="2">
        <v>4.6900000000000004</v>
      </c>
      <c r="F32" s="2">
        <v>2.58</v>
      </c>
      <c r="G32">
        <v>1</v>
      </c>
      <c r="I32" s="2">
        <f t="shared" si="0"/>
        <v>2.4300000000000002</v>
      </c>
      <c r="J32">
        <f t="shared" si="1"/>
        <v>0</v>
      </c>
    </row>
    <row r="33" spans="1:21" x14ac:dyDescent="0.2">
      <c r="A33" s="1">
        <v>43839</v>
      </c>
      <c r="B33" t="s">
        <v>38</v>
      </c>
      <c r="C33" t="s">
        <v>14</v>
      </c>
      <c r="D33" t="s">
        <v>46</v>
      </c>
      <c r="E33" s="2">
        <v>4.6900000000000004</v>
      </c>
      <c r="F33" s="2">
        <v>2.58</v>
      </c>
      <c r="G33">
        <v>0</v>
      </c>
      <c r="I33" s="2">
        <f t="shared" si="0"/>
        <v>2.4300000000000002</v>
      </c>
      <c r="J33">
        <f t="shared" si="1"/>
        <v>0</v>
      </c>
      <c r="M33" s="34" t="s">
        <v>419</v>
      </c>
      <c r="N33" s="3">
        <f>N35-N31</f>
        <v>15.000000000000455</v>
      </c>
      <c r="O33" s="35"/>
    </row>
    <row r="34" spans="1:21" ht="17" thickBot="1" x14ac:dyDescent="0.25">
      <c r="A34" s="1">
        <v>43839</v>
      </c>
      <c r="B34" t="s">
        <v>38</v>
      </c>
      <c r="C34" t="s">
        <v>17</v>
      </c>
      <c r="D34" t="s">
        <v>18</v>
      </c>
      <c r="E34" s="2">
        <v>3.9</v>
      </c>
      <c r="F34" s="2">
        <v>2.15</v>
      </c>
      <c r="G34">
        <v>1</v>
      </c>
      <c r="I34" s="2">
        <f t="shared" si="0"/>
        <v>2</v>
      </c>
      <c r="J34">
        <f t="shared" si="1"/>
        <v>0</v>
      </c>
    </row>
    <row r="35" spans="1:21" ht="17" thickBot="1" x14ac:dyDescent="0.25">
      <c r="A35" s="1">
        <v>43839</v>
      </c>
      <c r="B35" t="s">
        <v>38</v>
      </c>
      <c r="C35" t="s">
        <v>17</v>
      </c>
      <c r="D35" t="s">
        <v>47</v>
      </c>
      <c r="E35" s="2">
        <v>3.9</v>
      </c>
      <c r="F35" s="2">
        <v>2.15</v>
      </c>
      <c r="G35">
        <v>1</v>
      </c>
      <c r="I35" s="2">
        <f t="shared" si="0"/>
        <v>2</v>
      </c>
      <c r="J35">
        <f t="shared" si="1"/>
        <v>0</v>
      </c>
      <c r="M35" s="24" t="s">
        <v>411</v>
      </c>
      <c r="N35" s="25">
        <f t="array" ref="N35">SUM(1/COUNTIF(A2:A557, A2:A557))</f>
        <v>55.000000000000455</v>
      </c>
    </row>
    <row r="36" spans="1:21" x14ac:dyDescent="0.2">
      <c r="A36" s="1">
        <v>43839</v>
      </c>
      <c r="B36" t="s">
        <v>38</v>
      </c>
      <c r="C36" t="s">
        <v>19</v>
      </c>
      <c r="D36" t="s">
        <v>37</v>
      </c>
      <c r="E36" s="2">
        <v>3.59</v>
      </c>
      <c r="F36" s="2">
        <v>1.97</v>
      </c>
      <c r="G36">
        <v>2</v>
      </c>
      <c r="I36" s="2">
        <f t="shared" si="0"/>
        <v>1.82</v>
      </c>
      <c r="J36">
        <f t="shared" si="1"/>
        <v>0</v>
      </c>
    </row>
    <row r="37" spans="1:21" x14ac:dyDescent="0.2">
      <c r="A37" s="1">
        <v>43840</v>
      </c>
      <c r="B37" t="s">
        <v>48</v>
      </c>
      <c r="C37" t="s">
        <v>8</v>
      </c>
      <c r="D37" t="s">
        <v>49</v>
      </c>
      <c r="E37" s="2">
        <v>5</v>
      </c>
      <c r="F37" s="2">
        <v>2.6</v>
      </c>
      <c r="G37">
        <v>0</v>
      </c>
      <c r="I37" s="2">
        <f t="shared" si="0"/>
        <v>2.6</v>
      </c>
      <c r="J37">
        <f t="shared" si="1"/>
        <v>1</v>
      </c>
    </row>
    <row r="38" spans="1:21" x14ac:dyDescent="0.2">
      <c r="A38" s="1">
        <v>43840</v>
      </c>
      <c r="B38" t="s">
        <v>48</v>
      </c>
      <c r="C38" t="s">
        <v>8</v>
      </c>
      <c r="D38" t="s">
        <v>50</v>
      </c>
      <c r="E38" s="2">
        <v>4</v>
      </c>
      <c r="F38" s="2">
        <v>2.2000000000000002</v>
      </c>
      <c r="G38">
        <v>1</v>
      </c>
      <c r="I38" s="2">
        <f t="shared" si="0"/>
        <v>2.0499999999999998</v>
      </c>
      <c r="J38">
        <f t="shared" si="1"/>
        <v>0</v>
      </c>
    </row>
    <row r="39" spans="1:21" x14ac:dyDescent="0.2">
      <c r="A39" s="1">
        <v>43840</v>
      </c>
      <c r="B39" t="s">
        <v>48</v>
      </c>
      <c r="C39" t="s">
        <v>8</v>
      </c>
      <c r="D39" t="s">
        <v>51</v>
      </c>
      <c r="E39" s="2">
        <v>5.04</v>
      </c>
      <c r="F39" s="2">
        <v>2.77</v>
      </c>
      <c r="G39">
        <v>1</v>
      </c>
      <c r="I39" s="2">
        <f t="shared" si="0"/>
        <v>2.62</v>
      </c>
      <c r="J39">
        <f t="shared" si="1"/>
        <v>0</v>
      </c>
    </row>
    <row r="40" spans="1:21" x14ac:dyDescent="0.2">
      <c r="A40" s="1">
        <v>43840</v>
      </c>
      <c r="B40" t="s">
        <v>48</v>
      </c>
      <c r="C40" t="s">
        <v>8</v>
      </c>
      <c r="D40" t="s">
        <v>52</v>
      </c>
      <c r="E40" s="2">
        <v>5.04</v>
      </c>
      <c r="F40" s="2">
        <v>2.77</v>
      </c>
      <c r="G40">
        <v>0</v>
      </c>
      <c r="I40" s="2">
        <f t="shared" si="0"/>
        <v>2.62</v>
      </c>
      <c r="J40">
        <f t="shared" si="1"/>
        <v>0</v>
      </c>
      <c r="M40" s="3" t="s">
        <v>407</v>
      </c>
      <c r="N40" s="27">
        <f>SUMIFS($F:$F,$C:$C,"Angebote") / COUNTIFS($C:$C,"Angebote",$F:$F,"&gt;0")</f>
        <v>2.699447513812153</v>
      </c>
      <c r="O40" s="27">
        <f>SUMIFS($F:$F,$G:$G,O$11,$C:$C,"Angebote") / COUNTIFS($G:$G,O$11,$C:$C,"Angebote",$F:$F,"&gt;0")</f>
        <v>2.7958823529411769</v>
      </c>
      <c r="P40" s="27">
        <f t="shared" ref="P30:Q45" si="10">SUMIFS($F:$F,$G:$G,P$11,$C:$C,"Angebote") / COUNTIFS($G:$G,P$11,$C:$C,"Angebote",$F:$F,"&gt;0")</f>
        <v>2.6177966101694912</v>
      </c>
      <c r="Q40" s="27">
        <f t="shared" si="10"/>
        <v>2.4485000000000006</v>
      </c>
    </row>
    <row r="41" spans="1:21" x14ac:dyDescent="0.2">
      <c r="A41" s="1">
        <v>43840</v>
      </c>
      <c r="B41" t="s">
        <v>48</v>
      </c>
      <c r="C41" t="s">
        <v>24</v>
      </c>
      <c r="D41" t="s">
        <v>53</v>
      </c>
      <c r="E41" s="2">
        <v>5.0999999999999996</v>
      </c>
      <c r="F41" s="2">
        <v>2.81</v>
      </c>
      <c r="G41">
        <v>0</v>
      </c>
      <c r="I41" s="2">
        <f t="shared" si="0"/>
        <v>2.66</v>
      </c>
      <c r="J41">
        <f t="shared" si="1"/>
        <v>0</v>
      </c>
      <c r="M41" s="3" t="s">
        <v>415</v>
      </c>
      <c r="N41" s="27">
        <f>SUMIFS($F:$F,$C:$C,"hausgemachte Pasta, heute") / COUNTIFS($C:$C,"hausgemachte Pasta, heute",$F:$F,"&gt;0")</f>
        <v>2.35</v>
      </c>
      <c r="O41" s="27">
        <f t="shared" ref="O31:P46" si="11">IF(COUNTIFS($G:$G,O$11,$C:$C,"hausgemachte Pasta, heute",$F:$F,"&gt;0"), SUMIFS($F:$F,$G:$G,O$11,$C:$C,"hausgemachte Pasta, heute") / COUNTIFS($G:$G,O$11,$C:$C,"hausgemachte Pasta, heute",$F:$F,"&gt;0"), 0)</f>
        <v>2.35</v>
      </c>
      <c r="P41" s="27">
        <f t="shared" si="11"/>
        <v>2.35</v>
      </c>
      <c r="Q41" s="27">
        <f>IF(COUNTIFS($G:$G,Q$11,$C:$C,"hausgemachte Pasta, heute",$F:$F,"&gt;0"), SUMIFS($F:$F,$G:$G,Q$11,$C:$C,"hausgemachte Pasta, heute") / COUNTIFS($G:$G,Q$11,$C:$C,"hausgemachte Pasta, heute",$F:$F,"&gt;0"), 0)</f>
        <v>0</v>
      </c>
    </row>
    <row r="42" spans="1:21" x14ac:dyDescent="0.2">
      <c r="A42" s="1">
        <v>43840</v>
      </c>
      <c r="B42" t="s">
        <v>48</v>
      </c>
      <c r="C42" t="s">
        <v>12</v>
      </c>
      <c r="D42" t="s">
        <v>54</v>
      </c>
      <c r="E42" s="2">
        <v>5.5</v>
      </c>
      <c r="F42" s="2">
        <v>3.03</v>
      </c>
      <c r="G42">
        <v>2</v>
      </c>
      <c r="I42" s="2">
        <f t="shared" si="0"/>
        <v>2.88</v>
      </c>
      <c r="J42">
        <f t="shared" si="1"/>
        <v>0</v>
      </c>
      <c r="M42" s="3" t="s">
        <v>408</v>
      </c>
      <c r="N42" s="27">
        <f>SUMIFS($F:$F,$C:$C,"WOK") / COUNTIFS($C:$C,"WOK",$F:$F,"&gt;0")</f>
        <v>2.9800000000000004</v>
      </c>
      <c r="O42" s="27">
        <f t="shared" ref="O32:P47" si="12">IF(COUNTIFS($G:$G,O$11,$C:$C,"Wok",$F:$F,"&gt;0"), SUMIFS($F:$F,$G:$G,O$11,$C:$C,"Wok") / COUNTIFS($G:$G,O$11,$C:$C,"Wok",$F:$F,"&gt;0"), 0)</f>
        <v>3.0633333333333335</v>
      </c>
      <c r="P42" s="27">
        <f t="shared" si="12"/>
        <v>0</v>
      </c>
      <c r="Q42" s="27">
        <f>IF(COUNTIFS($G:$G,Q$11,$C:$C,"Wok",$F:$F,"&gt;0"), SUMIFS($F:$F,$G:$G,Q$11,$C:$C,"Wok") / COUNTIFS($G:$G,Q$11,$C:$C,"Wok",$F:$F,"&gt;0"), 0)</f>
        <v>2.73</v>
      </c>
      <c r="R42" s="33" t="s">
        <v>417</v>
      </c>
      <c r="S42" s="32"/>
      <c r="T42" s="32"/>
      <c r="U42" s="32"/>
    </row>
    <row r="43" spans="1:21" x14ac:dyDescent="0.2">
      <c r="A43" s="1">
        <v>43840</v>
      </c>
      <c r="B43" t="s">
        <v>48</v>
      </c>
      <c r="C43" t="s">
        <v>14</v>
      </c>
      <c r="D43" t="s">
        <v>55</v>
      </c>
      <c r="E43" s="2">
        <v>4.6900000000000004</v>
      </c>
      <c r="F43" s="2">
        <v>2.58</v>
      </c>
      <c r="G43">
        <v>1</v>
      </c>
      <c r="I43" s="2">
        <f t="shared" si="0"/>
        <v>2.4300000000000002</v>
      </c>
      <c r="J43">
        <f t="shared" si="1"/>
        <v>0</v>
      </c>
      <c r="M43" s="3" t="s">
        <v>409</v>
      </c>
      <c r="N43" s="27">
        <f>SUMIFS($F:$F,$C:$C,"GRILL") / COUNTIFS($C:$C,"GRILL",$F:$F,"&gt;0")</f>
        <v>2.9897619047619037</v>
      </c>
      <c r="O43" s="27">
        <f>SUMIFS($F:$F,$G:$G,O$11,$C:$C,"GRILL") / COUNTIFS($G:$G,O$11,$C:$C,"GRILL",$F:$F,"&gt;0")</f>
        <v>3.1096666666666666</v>
      </c>
      <c r="P43" s="27">
        <f t="shared" ref="P33:Q48" si="13">SUMIFS($F:$F,$G:$G,P$11,$C:$C,"GRILL") / COUNTIFS($G:$G,P$11,$C:$C,"GRILL",$F:$F,"&gt;0")</f>
        <v>2.5449999999999999</v>
      </c>
      <c r="Q43" s="27">
        <f t="shared" si="13"/>
        <v>2.7190000000000003</v>
      </c>
    </row>
    <row r="44" spans="1:21" ht="17" thickBot="1" x14ac:dyDescent="0.25">
      <c r="A44" s="1">
        <v>43840</v>
      </c>
      <c r="B44" t="s">
        <v>48</v>
      </c>
      <c r="C44" t="s">
        <v>14</v>
      </c>
      <c r="D44" t="s">
        <v>56</v>
      </c>
      <c r="E44" s="2">
        <v>4.6900000000000004</v>
      </c>
      <c r="F44" s="2">
        <v>2.58</v>
      </c>
      <c r="G44">
        <v>0</v>
      </c>
      <c r="I44" s="2">
        <f t="shared" si="0"/>
        <v>2.4300000000000002</v>
      </c>
      <c r="J44">
        <f t="shared" si="1"/>
        <v>0</v>
      </c>
      <c r="M44" s="28"/>
      <c r="N44" s="28"/>
      <c r="O44" s="28"/>
      <c r="P44" s="28"/>
      <c r="Q44" s="28"/>
    </row>
    <row r="45" spans="1:21" ht="17" thickBot="1" x14ac:dyDescent="0.25">
      <c r="A45" s="1">
        <v>43840</v>
      </c>
      <c r="B45" t="s">
        <v>48</v>
      </c>
      <c r="C45" t="s">
        <v>17</v>
      </c>
      <c r="D45" t="s">
        <v>18</v>
      </c>
      <c r="E45" s="2">
        <v>3.9</v>
      </c>
      <c r="F45" s="2">
        <v>2.15</v>
      </c>
      <c r="G45">
        <v>1</v>
      </c>
      <c r="I45" s="2">
        <f t="shared" si="0"/>
        <v>2</v>
      </c>
      <c r="J45">
        <f t="shared" si="1"/>
        <v>0</v>
      </c>
      <c r="M45" s="29" t="s">
        <v>410</v>
      </c>
      <c r="N45" s="30">
        <f>SUM(N40:N43) / COUNT(N40:N43)</f>
        <v>2.7548023546435143</v>
      </c>
      <c r="O45" s="30">
        <f t="shared" ref="O45:Q45" si="14">SUM(O40:O43) / COUNT(O40:O43)</f>
        <v>2.8297205882352943</v>
      </c>
      <c r="P45" s="30">
        <f>SUM(P40:P43) / COUNTIF(P40:P43,"&gt;0")</f>
        <v>2.5042655367231639</v>
      </c>
      <c r="Q45" s="31">
        <f>SUM(Q40:Q43) / COUNTIF(Q40:Q43,"&gt;0")</f>
        <v>2.6325000000000003</v>
      </c>
    </row>
    <row r="46" spans="1:21" x14ac:dyDescent="0.2">
      <c r="A46" s="1">
        <v>43840</v>
      </c>
      <c r="B46" t="s">
        <v>48</v>
      </c>
      <c r="C46" t="s">
        <v>19</v>
      </c>
      <c r="D46" t="s">
        <v>37</v>
      </c>
      <c r="E46" s="2">
        <v>3.59</v>
      </c>
      <c r="F46" s="2">
        <v>1.97</v>
      </c>
      <c r="G46">
        <v>1</v>
      </c>
      <c r="I46" s="2">
        <f t="shared" si="0"/>
        <v>1.82</v>
      </c>
      <c r="J46">
        <f t="shared" si="1"/>
        <v>0</v>
      </c>
    </row>
    <row r="47" spans="1:21" x14ac:dyDescent="0.2">
      <c r="A47" s="1">
        <v>43840</v>
      </c>
      <c r="B47" t="s">
        <v>48</v>
      </c>
      <c r="C47" t="s">
        <v>19</v>
      </c>
      <c r="D47" t="s">
        <v>57</v>
      </c>
      <c r="E47" s="2">
        <v>3.59</v>
      </c>
      <c r="F47" s="2">
        <v>1.97</v>
      </c>
      <c r="G47">
        <v>0</v>
      </c>
      <c r="I47" s="2">
        <f t="shared" si="0"/>
        <v>1.82</v>
      </c>
      <c r="J47">
        <f t="shared" si="1"/>
        <v>0</v>
      </c>
    </row>
    <row r="48" spans="1:21" x14ac:dyDescent="0.2">
      <c r="A48" s="1">
        <v>43843</v>
      </c>
      <c r="B48" t="s">
        <v>7</v>
      </c>
      <c r="C48" t="s">
        <v>8</v>
      </c>
      <c r="D48" t="s">
        <v>58</v>
      </c>
      <c r="E48" s="2">
        <v>4.75</v>
      </c>
      <c r="F48" s="2">
        <v>2.61</v>
      </c>
      <c r="G48">
        <v>0</v>
      </c>
      <c r="I48" s="2">
        <f t="shared" si="0"/>
        <v>2.46</v>
      </c>
      <c r="J48">
        <f t="shared" si="1"/>
        <v>0</v>
      </c>
    </row>
    <row r="49" spans="1:10" x14ac:dyDescent="0.2">
      <c r="A49" s="1">
        <v>43843</v>
      </c>
      <c r="B49" t="s">
        <v>7</v>
      </c>
      <c r="C49" t="s">
        <v>8</v>
      </c>
      <c r="D49" t="s">
        <v>59</v>
      </c>
      <c r="E49" s="2">
        <v>4.55</v>
      </c>
      <c r="F49" s="2">
        <v>2.35</v>
      </c>
      <c r="G49">
        <v>2</v>
      </c>
      <c r="I49" s="2">
        <f t="shared" si="0"/>
        <v>2.35</v>
      </c>
      <c r="J49">
        <f t="shared" si="1"/>
        <v>1</v>
      </c>
    </row>
    <row r="50" spans="1:10" x14ac:dyDescent="0.2">
      <c r="A50" s="1">
        <v>43843</v>
      </c>
      <c r="B50" t="s">
        <v>7</v>
      </c>
      <c r="C50" t="s">
        <v>8</v>
      </c>
      <c r="D50" t="s">
        <v>60</v>
      </c>
      <c r="E50" s="2">
        <v>4.4000000000000004</v>
      </c>
      <c r="F50" s="2">
        <v>2.42</v>
      </c>
      <c r="G50">
        <v>0</v>
      </c>
      <c r="I50" s="2">
        <f t="shared" si="0"/>
        <v>2.27</v>
      </c>
      <c r="J50">
        <f t="shared" si="1"/>
        <v>0</v>
      </c>
    </row>
    <row r="51" spans="1:10" x14ac:dyDescent="0.2">
      <c r="A51" s="1">
        <v>43843</v>
      </c>
      <c r="B51" t="s">
        <v>7</v>
      </c>
      <c r="C51" t="s">
        <v>8</v>
      </c>
      <c r="D51" t="s">
        <v>61</v>
      </c>
      <c r="E51" s="2">
        <v>5.04</v>
      </c>
      <c r="F51" s="2">
        <v>2.77</v>
      </c>
      <c r="G51">
        <v>1</v>
      </c>
      <c r="I51" s="2">
        <f t="shared" si="0"/>
        <v>2.62</v>
      </c>
      <c r="J51">
        <f t="shared" si="1"/>
        <v>0</v>
      </c>
    </row>
    <row r="52" spans="1:10" x14ac:dyDescent="0.2">
      <c r="A52" s="1">
        <v>43843</v>
      </c>
      <c r="B52" t="s">
        <v>7</v>
      </c>
      <c r="C52" t="s">
        <v>8</v>
      </c>
      <c r="D52" t="s">
        <v>62</v>
      </c>
      <c r="E52" s="2">
        <v>5.04</v>
      </c>
      <c r="F52" s="2">
        <v>2.77</v>
      </c>
      <c r="G52">
        <v>0</v>
      </c>
      <c r="I52" s="2">
        <f t="shared" si="0"/>
        <v>2.62</v>
      </c>
      <c r="J52">
        <f t="shared" si="1"/>
        <v>0</v>
      </c>
    </row>
    <row r="53" spans="1:10" x14ac:dyDescent="0.2">
      <c r="A53" s="1">
        <v>43843</v>
      </c>
      <c r="B53" t="s">
        <v>7</v>
      </c>
      <c r="C53" t="s">
        <v>12</v>
      </c>
      <c r="D53" t="s">
        <v>63</v>
      </c>
      <c r="E53" s="2">
        <v>5.27</v>
      </c>
      <c r="F53" s="2">
        <v>2.9</v>
      </c>
      <c r="G53">
        <v>0</v>
      </c>
      <c r="I53" s="2">
        <f t="shared" si="0"/>
        <v>2.75</v>
      </c>
      <c r="J53">
        <f t="shared" si="1"/>
        <v>0</v>
      </c>
    </row>
    <row r="54" spans="1:10" x14ac:dyDescent="0.2">
      <c r="A54" s="1">
        <v>43843</v>
      </c>
      <c r="B54" t="s">
        <v>7</v>
      </c>
      <c r="C54" t="s">
        <v>14</v>
      </c>
      <c r="D54" t="s">
        <v>64</v>
      </c>
      <c r="E54" s="2">
        <v>4.6900000000000004</v>
      </c>
      <c r="F54" s="2">
        <v>2.58</v>
      </c>
      <c r="G54">
        <v>0</v>
      </c>
      <c r="I54" s="2">
        <f t="shared" si="0"/>
        <v>2.4300000000000002</v>
      </c>
      <c r="J54">
        <f t="shared" si="1"/>
        <v>0</v>
      </c>
    </row>
    <row r="55" spans="1:10" x14ac:dyDescent="0.2">
      <c r="A55" s="1">
        <v>43843</v>
      </c>
      <c r="B55" t="s">
        <v>7</v>
      </c>
      <c r="C55" t="s">
        <v>14</v>
      </c>
      <c r="D55" t="s">
        <v>65</v>
      </c>
      <c r="E55" s="2">
        <v>4.6900000000000004</v>
      </c>
      <c r="F55" s="2">
        <v>2.58</v>
      </c>
      <c r="G55">
        <v>1</v>
      </c>
      <c r="I55" s="2">
        <f t="shared" si="0"/>
        <v>2.4300000000000002</v>
      </c>
      <c r="J55">
        <f t="shared" si="1"/>
        <v>0</v>
      </c>
    </row>
    <row r="56" spans="1:10" x14ac:dyDescent="0.2">
      <c r="A56" s="1">
        <v>43843</v>
      </c>
      <c r="B56" t="s">
        <v>7</v>
      </c>
      <c r="C56" t="s">
        <v>17</v>
      </c>
      <c r="D56" t="s">
        <v>66</v>
      </c>
      <c r="E56" s="2">
        <v>3.9</v>
      </c>
      <c r="F56" s="2">
        <v>2.15</v>
      </c>
      <c r="G56">
        <v>2</v>
      </c>
      <c r="I56" s="2">
        <f t="shared" si="0"/>
        <v>2</v>
      </c>
      <c r="J56">
        <f t="shared" si="1"/>
        <v>0</v>
      </c>
    </row>
    <row r="57" spans="1:10" x14ac:dyDescent="0.2">
      <c r="A57" s="1">
        <v>43843</v>
      </c>
      <c r="B57" t="s">
        <v>7</v>
      </c>
      <c r="C57" t="s">
        <v>19</v>
      </c>
      <c r="D57" t="s">
        <v>67</v>
      </c>
      <c r="E57" s="2">
        <v>3.59</v>
      </c>
      <c r="F57" s="2">
        <v>1.97</v>
      </c>
      <c r="G57">
        <v>2</v>
      </c>
      <c r="I57" s="2">
        <f t="shared" si="0"/>
        <v>1.82</v>
      </c>
      <c r="J57">
        <f t="shared" si="1"/>
        <v>0</v>
      </c>
    </row>
    <row r="58" spans="1:10" x14ac:dyDescent="0.2">
      <c r="A58" s="1">
        <v>43844</v>
      </c>
      <c r="B58" t="s">
        <v>21</v>
      </c>
      <c r="C58" t="s">
        <v>8</v>
      </c>
      <c r="D58" t="s">
        <v>68</v>
      </c>
      <c r="E58" s="2">
        <v>4.21</v>
      </c>
      <c r="F58" s="2">
        <v>2.3199999999999998</v>
      </c>
      <c r="G58">
        <v>0</v>
      </c>
      <c r="I58" s="2">
        <f t="shared" si="0"/>
        <v>2.17</v>
      </c>
      <c r="J58">
        <f t="shared" si="1"/>
        <v>0</v>
      </c>
    </row>
    <row r="59" spans="1:10" x14ac:dyDescent="0.2">
      <c r="A59" s="1">
        <v>43844</v>
      </c>
      <c r="B59" t="s">
        <v>21</v>
      </c>
      <c r="C59" t="s">
        <v>8</v>
      </c>
      <c r="D59" t="s">
        <v>69</v>
      </c>
      <c r="E59" s="2">
        <v>4.2699999999999996</v>
      </c>
      <c r="F59" s="2">
        <v>2.35</v>
      </c>
      <c r="G59">
        <v>2</v>
      </c>
      <c r="I59" s="2">
        <f t="shared" si="0"/>
        <v>2.2000000000000002</v>
      </c>
      <c r="J59">
        <f t="shared" si="1"/>
        <v>0</v>
      </c>
    </row>
    <row r="60" spans="1:10" x14ac:dyDescent="0.2">
      <c r="A60" s="1">
        <v>43844</v>
      </c>
      <c r="B60" t="s">
        <v>21</v>
      </c>
      <c r="C60" t="s">
        <v>8</v>
      </c>
      <c r="D60" t="s">
        <v>61</v>
      </c>
      <c r="E60" s="2">
        <v>5.04</v>
      </c>
      <c r="F60" s="2">
        <v>2.77</v>
      </c>
      <c r="G60">
        <v>1</v>
      </c>
      <c r="I60" s="2">
        <f t="shared" si="0"/>
        <v>2.62</v>
      </c>
      <c r="J60">
        <f t="shared" si="1"/>
        <v>0</v>
      </c>
    </row>
    <row r="61" spans="1:10" x14ac:dyDescent="0.2">
      <c r="A61" s="1">
        <v>43844</v>
      </c>
      <c r="B61" t="s">
        <v>21</v>
      </c>
      <c r="C61" t="s">
        <v>8</v>
      </c>
      <c r="D61" t="s">
        <v>62</v>
      </c>
      <c r="E61" s="2">
        <v>5.04</v>
      </c>
      <c r="F61" s="2">
        <v>2.77</v>
      </c>
      <c r="G61">
        <v>0</v>
      </c>
      <c r="I61" s="2">
        <f t="shared" si="0"/>
        <v>2.62</v>
      </c>
      <c r="J61">
        <f t="shared" si="1"/>
        <v>0</v>
      </c>
    </row>
    <row r="62" spans="1:10" x14ac:dyDescent="0.2">
      <c r="A62" s="1">
        <v>43844</v>
      </c>
      <c r="B62" t="s">
        <v>21</v>
      </c>
      <c r="C62" t="s">
        <v>24</v>
      </c>
      <c r="D62" t="s">
        <v>70</v>
      </c>
      <c r="G62">
        <v>1</v>
      </c>
      <c r="I62" s="2">
        <f t="shared" si="0"/>
        <v>-0.15</v>
      </c>
      <c r="J62">
        <f t="shared" si="1"/>
        <v>0</v>
      </c>
    </row>
    <row r="63" spans="1:10" x14ac:dyDescent="0.2">
      <c r="A63" s="1">
        <v>43844</v>
      </c>
      <c r="B63" t="s">
        <v>21</v>
      </c>
      <c r="C63" t="s">
        <v>12</v>
      </c>
      <c r="D63" t="s">
        <v>71</v>
      </c>
      <c r="E63" s="2">
        <v>6.18</v>
      </c>
      <c r="F63" s="2">
        <v>3.4</v>
      </c>
      <c r="G63">
        <v>0</v>
      </c>
      <c r="I63" s="2">
        <f t="shared" si="0"/>
        <v>3.25</v>
      </c>
      <c r="J63">
        <f t="shared" si="1"/>
        <v>0</v>
      </c>
    </row>
    <row r="64" spans="1:10" x14ac:dyDescent="0.2">
      <c r="A64" s="1">
        <v>43844</v>
      </c>
      <c r="B64" t="s">
        <v>21</v>
      </c>
      <c r="C64" t="s">
        <v>14</v>
      </c>
      <c r="D64" t="s">
        <v>72</v>
      </c>
      <c r="E64" s="2">
        <v>4.6900000000000004</v>
      </c>
      <c r="F64" s="2">
        <v>2.58</v>
      </c>
      <c r="G64">
        <v>1</v>
      </c>
      <c r="I64" s="2">
        <f t="shared" si="0"/>
        <v>2.4300000000000002</v>
      </c>
      <c r="J64">
        <f t="shared" si="1"/>
        <v>0</v>
      </c>
    </row>
    <row r="65" spans="1:10" x14ac:dyDescent="0.2">
      <c r="A65" s="1">
        <v>43844</v>
      </c>
      <c r="B65" t="s">
        <v>21</v>
      </c>
      <c r="C65" t="s">
        <v>14</v>
      </c>
      <c r="D65" t="s">
        <v>73</v>
      </c>
      <c r="E65" s="2">
        <v>4.6900000000000004</v>
      </c>
      <c r="F65" s="2">
        <v>2.58</v>
      </c>
      <c r="G65">
        <v>0</v>
      </c>
      <c r="I65" s="2">
        <f t="shared" si="0"/>
        <v>2.4300000000000002</v>
      </c>
      <c r="J65">
        <f t="shared" si="1"/>
        <v>0</v>
      </c>
    </row>
    <row r="66" spans="1:10" x14ac:dyDescent="0.2">
      <c r="A66" s="1">
        <v>43844</v>
      </c>
      <c r="B66" t="s">
        <v>21</v>
      </c>
      <c r="C66" t="s">
        <v>17</v>
      </c>
      <c r="D66" t="s">
        <v>66</v>
      </c>
      <c r="E66" s="2">
        <v>3.9</v>
      </c>
      <c r="F66" s="2">
        <v>2.15</v>
      </c>
      <c r="G66">
        <v>2</v>
      </c>
      <c r="I66" s="2">
        <f t="shared" si="0"/>
        <v>2</v>
      </c>
      <c r="J66">
        <f t="shared" si="1"/>
        <v>0</v>
      </c>
    </row>
    <row r="67" spans="1:10" x14ac:dyDescent="0.2">
      <c r="A67" s="1">
        <v>43844</v>
      </c>
      <c r="B67" t="s">
        <v>21</v>
      </c>
      <c r="C67" t="s">
        <v>17</v>
      </c>
      <c r="D67" t="s">
        <v>74</v>
      </c>
      <c r="G67">
        <v>1</v>
      </c>
      <c r="I67" s="2">
        <f t="shared" ref="I67:I130" si="15">ROUND(E67*0.55-0.15,2)</f>
        <v>-0.15</v>
      </c>
      <c r="J67">
        <f t="shared" ref="J67:J130" si="16">IF(I67=F67,1,0)</f>
        <v>0</v>
      </c>
    </row>
    <row r="68" spans="1:10" x14ac:dyDescent="0.2">
      <c r="A68" s="1">
        <v>43844</v>
      </c>
      <c r="B68" t="s">
        <v>21</v>
      </c>
      <c r="C68" t="s">
        <v>19</v>
      </c>
      <c r="D68" t="s">
        <v>67</v>
      </c>
      <c r="E68" s="2">
        <v>3.59</v>
      </c>
      <c r="F68" s="2">
        <v>1.97</v>
      </c>
      <c r="G68">
        <v>2</v>
      </c>
      <c r="I68" s="2">
        <f t="shared" si="15"/>
        <v>1.82</v>
      </c>
      <c r="J68">
        <f t="shared" si="16"/>
        <v>0</v>
      </c>
    </row>
    <row r="69" spans="1:10" x14ac:dyDescent="0.2">
      <c r="A69" s="1">
        <v>43845</v>
      </c>
      <c r="B69" t="s">
        <v>29</v>
      </c>
      <c r="C69" t="s">
        <v>8</v>
      </c>
      <c r="D69" t="s">
        <v>75</v>
      </c>
      <c r="E69" s="2">
        <v>4.82</v>
      </c>
      <c r="F69" s="2">
        <v>2.65</v>
      </c>
      <c r="G69">
        <v>0</v>
      </c>
      <c r="I69" s="2">
        <f t="shared" si="15"/>
        <v>2.5</v>
      </c>
      <c r="J69">
        <f t="shared" si="16"/>
        <v>0</v>
      </c>
    </row>
    <row r="70" spans="1:10" x14ac:dyDescent="0.2">
      <c r="A70" s="1">
        <v>43845</v>
      </c>
      <c r="B70" t="s">
        <v>29</v>
      </c>
      <c r="C70" t="s">
        <v>8</v>
      </c>
      <c r="D70" t="s">
        <v>76</v>
      </c>
      <c r="E70" s="2">
        <v>4.3600000000000003</v>
      </c>
      <c r="F70" s="2">
        <v>2.4</v>
      </c>
      <c r="G70">
        <v>2</v>
      </c>
      <c r="I70" s="2">
        <f t="shared" si="15"/>
        <v>2.25</v>
      </c>
      <c r="J70">
        <f t="shared" si="16"/>
        <v>0</v>
      </c>
    </row>
    <row r="71" spans="1:10" x14ac:dyDescent="0.2">
      <c r="A71" s="1">
        <v>43845</v>
      </c>
      <c r="B71" t="s">
        <v>29</v>
      </c>
      <c r="C71" t="s">
        <v>8</v>
      </c>
      <c r="D71" t="s">
        <v>77</v>
      </c>
      <c r="E71" s="2">
        <v>5.04</v>
      </c>
      <c r="F71" s="2">
        <v>2.77</v>
      </c>
      <c r="G71">
        <v>0</v>
      </c>
      <c r="I71" s="2">
        <f t="shared" si="15"/>
        <v>2.62</v>
      </c>
      <c r="J71">
        <f t="shared" si="16"/>
        <v>0</v>
      </c>
    </row>
    <row r="72" spans="1:10" x14ac:dyDescent="0.2">
      <c r="A72" s="1">
        <v>43845</v>
      </c>
      <c r="B72" t="s">
        <v>29</v>
      </c>
      <c r="C72" t="s">
        <v>8</v>
      </c>
      <c r="D72" t="s">
        <v>78</v>
      </c>
      <c r="E72" s="2">
        <v>5.04</v>
      </c>
      <c r="F72" s="2">
        <v>2.77</v>
      </c>
      <c r="G72">
        <v>1</v>
      </c>
      <c r="I72" s="2">
        <f t="shared" si="15"/>
        <v>2.62</v>
      </c>
      <c r="J72">
        <f t="shared" si="16"/>
        <v>0</v>
      </c>
    </row>
    <row r="73" spans="1:10" x14ac:dyDescent="0.2">
      <c r="A73" s="1">
        <v>43845</v>
      </c>
      <c r="B73" t="s">
        <v>29</v>
      </c>
      <c r="C73" t="s">
        <v>12</v>
      </c>
      <c r="D73" t="s">
        <v>79</v>
      </c>
      <c r="E73" s="2">
        <v>5.36</v>
      </c>
      <c r="F73" s="2">
        <v>2.8</v>
      </c>
      <c r="G73">
        <v>0</v>
      </c>
      <c r="I73" s="2">
        <f t="shared" si="15"/>
        <v>2.8</v>
      </c>
      <c r="J73">
        <f t="shared" si="16"/>
        <v>1</v>
      </c>
    </row>
    <row r="74" spans="1:10" x14ac:dyDescent="0.2">
      <c r="A74" s="1">
        <v>43845</v>
      </c>
      <c r="B74" t="s">
        <v>29</v>
      </c>
      <c r="C74" t="s">
        <v>33</v>
      </c>
      <c r="D74" t="s">
        <v>80</v>
      </c>
      <c r="E74" s="2">
        <v>4.2699999999999996</v>
      </c>
      <c r="F74" s="2">
        <v>2.35</v>
      </c>
      <c r="G74">
        <v>1</v>
      </c>
      <c r="I74" s="2">
        <f t="shared" si="15"/>
        <v>2.2000000000000002</v>
      </c>
      <c r="J74">
        <f t="shared" si="16"/>
        <v>0</v>
      </c>
    </row>
    <row r="75" spans="1:10" x14ac:dyDescent="0.2">
      <c r="A75" s="1">
        <v>43845</v>
      </c>
      <c r="B75" t="s">
        <v>29</v>
      </c>
      <c r="C75" t="s">
        <v>14</v>
      </c>
      <c r="D75" t="s">
        <v>81</v>
      </c>
      <c r="E75" s="2">
        <v>4.6900000000000004</v>
      </c>
      <c r="F75" s="2">
        <v>2.58</v>
      </c>
      <c r="G75">
        <v>0</v>
      </c>
      <c r="I75" s="2">
        <f t="shared" si="15"/>
        <v>2.4300000000000002</v>
      </c>
      <c r="J75">
        <f t="shared" si="16"/>
        <v>0</v>
      </c>
    </row>
    <row r="76" spans="1:10" x14ac:dyDescent="0.2">
      <c r="A76" s="1">
        <v>43845</v>
      </c>
      <c r="B76" t="s">
        <v>29</v>
      </c>
      <c r="C76" t="s">
        <v>14</v>
      </c>
      <c r="D76" t="s">
        <v>82</v>
      </c>
      <c r="E76" s="2">
        <v>4.6900000000000004</v>
      </c>
      <c r="F76" s="2">
        <v>2.58</v>
      </c>
      <c r="G76">
        <v>2</v>
      </c>
      <c r="I76" s="2">
        <f t="shared" si="15"/>
        <v>2.4300000000000002</v>
      </c>
      <c r="J76">
        <f t="shared" si="16"/>
        <v>0</v>
      </c>
    </row>
    <row r="77" spans="1:10" x14ac:dyDescent="0.2">
      <c r="A77" s="1">
        <v>43845</v>
      </c>
      <c r="B77" t="s">
        <v>29</v>
      </c>
      <c r="C77" t="s">
        <v>17</v>
      </c>
      <c r="D77" t="s">
        <v>66</v>
      </c>
      <c r="E77" s="2">
        <v>3.9</v>
      </c>
      <c r="F77" s="2">
        <v>2.15</v>
      </c>
      <c r="G77">
        <v>2</v>
      </c>
      <c r="I77" s="2">
        <f t="shared" si="15"/>
        <v>2</v>
      </c>
      <c r="J77">
        <f t="shared" si="16"/>
        <v>0</v>
      </c>
    </row>
    <row r="78" spans="1:10" x14ac:dyDescent="0.2">
      <c r="A78" s="1">
        <v>43845</v>
      </c>
      <c r="B78" t="s">
        <v>29</v>
      </c>
      <c r="C78" t="s">
        <v>19</v>
      </c>
      <c r="D78" t="s">
        <v>83</v>
      </c>
      <c r="E78" s="2">
        <v>3.59</v>
      </c>
      <c r="F78" s="2">
        <v>1.97</v>
      </c>
      <c r="G78">
        <v>0</v>
      </c>
      <c r="I78" s="2">
        <f t="shared" si="15"/>
        <v>1.82</v>
      </c>
      <c r="J78">
        <f t="shared" si="16"/>
        <v>0</v>
      </c>
    </row>
    <row r="79" spans="1:10" x14ac:dyDescent="0.2">
      <c r="A79" s="1">
        <v>43846</v>
      </c>
      <c r="B79" t="s">
        <v>38</v>
      </c>
      <c r="C79" t="s">
        <v>8</v>
      </c>
      <c r="D79" t="s">
        <v>84</v>
      </c>
      <c r="E79" s="2">
        <v>5.09</v>
      </c>
      <c r="F79" s="2">
        <v>2.8</v>
      </c>
      <c r="G79">
        <v>0</v>
      </c>
      <c r="I79" s="2">
        <f t="shared" si="15"/>
        <v>2.65</v>
      </c>
      <c r="J79">
        <f t="shared" si="16"/>
        <v>0</v>
      </c>
    </row>
    <row r="80" spans="1:10" x14ac:dyDescent="0.2">
      <c r="A80" s="1">
        <v>43846</v>
      </c>
      <c r="B80" t="s">
        <v>38</v>
      </c>
      <c r="C80" t="s">
        <v>8</v>
      </c>
      <c r="D80" t="s">
        <v>85</v>
      </c>
      <c r="G80">
        <v>1</v>
      </c>
      <c r="I80" s="2">
        <f t="shared" si="15"/>
        <v>-0.15</v>
      </c>
      <c r="J80">
        <f t="shared" si="16"/>
        <v>0</v>
      </c>
    </row>
    <row r="81" spans="1:10" x14ac:dyDescent="0.2">
      <c r="A81" s="1">
        <v>43846</v>
      </c>
      <c r="B81" t="s">
        <v>38</v>
      </c>
      <c r="C81" t="s">
        <v>8</v>
      </c>
      <c r="D81" t="s">
        <v>77</v>
      </c>
      <c r="E81" s="2">
        <v>5.04</v>
      </c>
      <c r="F81" s="2">
        <v>2.77</v>
      </c>
      <c r="G81">
        <v>0</v>
      </c>
      <c r="I81" s="2">
        <f t="shared" si="15"/>
        <v>2.62</v>
      </c>
      <c r="J81">
        <f t="shared" si="16"/>
        <v>0</v>
      </c>
    </row>
    <row r="82" spans="1:10" x14ac:dyDescent="0.2">
      <c r="A82" s="1">
        <v>43846</v>
      </c>
      <c r="B82" t="s">
        <v>38</v>
      </c>
      <c r="C82" t="s">
        <v>8</v>
      </c>
      <c r="D82" t="s">
        <v>78</v>
      </c>
      <c r="G82">
        <v>1</v>
      </c>
      <c r="I82" s="2">
        <f t="shared" si="15"/>
        <v>-0.15</v>
      </c>
      <c r="J82">
        <f t="shared" si="16"/>
        <v>0</v>
      </c>
    </row>
    <row r="83" spans="1:10" x14ac:dyDescent="0.2">
      <c r="A83" s="1">
        <v>43846</v>
      </c>
      <c r="B83" t="s">
        <v>38</v>
      </c>
      <c r="C83" t="s">
        <v>24</v>
      </c>
      <c r="D83" t="s">
        <v>86</v>
      </c>
      <c r="E83" s="2">
        <v>5.36</v>
      </c>
      <c r="F83" s="2">
        <v>2.8</v>
      </c>
      <c r="G83">
        <v>0</v>
      </c>
      <c r="I83" s="2">
        <f t="shared" si="15"/>
        <v>2.8</v>
      </c>
      <c r="J83">
        <f t="shared" si="16"/>
        <v>1</v>
      </c>
    </row>
    <row r="84" spans="1:10" x14ac:dyDescent="0.2">
      <c r="A84" s="1">
        <v>43846</v>
      </c>
      <c r="B84" t="s">
        <v>38</v>
      </c>
      <c r="C84" t="s">
        <v>12</v>
      </c>
      <c r="D84" t="s">
        <v>87</v>
      </c>
      <c r="G84">
        <v>2</v>
      </c>
      <c r="I84" s="2">
        <f t="shared" si="15"/>
        <v>-0.15</v>
      </c>
      <c r="J84">
        <f t="shared" si="16"/>
        <v>0</v>
      </c>
    </row>
    <row r="85" spans="1:10" x14ac:dyDescent="0.2">
      <c r="A85" s="1">
        <v>43846</v>
      </c>
      <c r="B85" t="s">
        <v>38</v>
      </c>
      <c r="C85" t="s">
        <v>14</v>
      </c>
      <c r="D85" t="s">
        <v>88</v>
      </c>
      <c r="G85">
        <v>0</v>
      </c>
      <c r="I85" s="2">
        <f t="shared" si="15"/>
        <v>-0.15</v>
      </c>
      <c r="J85">
        <f t="shared" si="16"/>
        <v>0</v>
      </c>
    </row>
    <row r="86" spans="1:10" x14ac:dyDescent="0.2">
      <c r="A86" s="1">
        <v>43846</v>
      </c>
      <c r="B86" t="s">
        <v>38</v>
      </c>
      <c r="C86" t="s">
        <v>14</v>
      </c>
      <c r="D86" t="s">
        <v>89</v>
      </c>
      <c r="G86">
        <v>1</v>
      </c>
      <c r="I86" s="2">
        <f t="shared" si="15"/>
        <v>-0.15</v>
      </c>
      <c r="J86">
        <f t="shared" si="16"/>
        <v>0</v>
      </c>
    </row>
    <row r="87" spans="1:10" x14ac:dyDescent="0.2">
      <c r="A87" s="1">
        <v>43846</v>
      </c>
      <c r="B87" t="s">
        <v>38</v>
      </c>
      <c r="C87" t="s">
        <v>17</v>
      </c>
      <c r="D87" t="s">
        <v>66</v>
      </c>
      <c r="E87" s="2">
        <v>3.9</v>
      </c>
      <c r="F87" s="2">
        <v>2.15</v>
      </c>
      <c r="G87">
        <v>2</v>
      </c>
      <c r="I87" s="2">
        <f t="shared" si="15"/>
        <v>2</v>
      </c>
      <c r="J87">
        <f t="shared" si="16"/>
        <v>0</v>
      </c>
    </row>
    <row r="88" spans="1:10" x14ac:dyDescent="0.2">
      <c r="A88" s="1">
        <v>43846</v>
      </c>
      <c r="B88" t="s">
        <v>38</v>
      </c>
      <c r="C88" t="s">
        <v>19</v>
      </c>
      <c r="D88" t="s">
        <v>90</v>
      </c>
      <c r="E88" s="2">
        <v>3.59</v>
      </c>
      <c r="F88" s="2">
        <v>1.97</v>
      </c>
      <c r="G88">
        <v>1</v>
      </c>
      <c r="I88" s="2">
        <f t="shared" si="15"/>
        <v>1.82</v>
      </c>
      <c r="J88">
        <f t="shared" si="16"/>
        <v>0</v>
      </c>
    </row>
    <row r="89" spans="1:10" x14ac:dyDescent="0.2">
      <c r="A89" s="1">
        <v>43847</v>
      </c>
      <c r="B89" t="s">
        <v>48</v>
      </c>
      <c r="C89" t="s">
        <v>8</v>
      </c>
      <c r="D89" t="s">
        <v>91</v>
      </c>
      <c r="E89" s="2">
        <v>4.55</v>
      </c>
      <c r="F89" s="2">
        <v>2.35</v>
      </c>
      <c r="G89">
        <v>0</v>
      </c>
      <c r="I89" s="2">
        <f t="shared" si="15"/>
        <v>2.35</v>
      </c>
      <c r="J89">
        <f t="shared" si="16"/>
        <v>1</v>
      </c>
    </row>
    <row r="90" spans="1:10" x14ac:dyDescent="0.2">
      <c r="A90" s="1">
        <v>43847</v>
      </c>
      <c r="B90" t="s">
        <v>48</v>
      </c>
      <c r="C90" t="s">
        <v>8</v>
      </c>
      <c r="D90" t="s">
        <v>92</v>
      </c>
      <c r="E90" s="2">
        <v>5.36</v>
      </c>
      <c r="F90" s="2">
        <v>2.95</v>
      </c>
      <c r="G90">
        <v>0</v>
      </c>
      <c r="I90" s="2">
        <f t="shared" si="15"/>
        <v>2.8</v>
      </c>
      <c r="J90">
        <f t="shared" si="16"/>
        <v>0</v>
      </c>
    </row>
    <row r="91" spans="1:10" x14ac:dyDescent="0.2">
      <c r="A91" s="1">
        <v>43847</v>
      </c>
      <c r="B91" t="s">
        <v>48</v>
      </c>
      <c r="C91" t="s">
        <v>8</v>
      </c>
      <c r="D91" t="s">
        <v>93</v>
      </c>
      <c r="E91" s="2">
        <v>4.55</v>
      </c>
      <c r="F91" s="2">
        <v>2.5</v>
      </c>
      <c r="G91">
        <v>1</v>
      </c>
      <c r="I91" s="2">
        <f t="shared" si="15"/>
        <v>2.35</v>
      </c>
      <c r="J91">
        <f t="shared" si="16"/>
        <v>0</v>
      </c>
    </row>
    <row r="92" spans="1:10" x14ac:dyDescent="0.2">
      <c r="A92" s="1">
        <v>43847</v>
      </c>
      <c r="B92" t="s">
        <v>48</v>
      </c>
      <c r="C92" t="s">
        <v>8</v>
      </c>
      <c r="D92" t="s">
        <v>77</v>
      </c>
      <c r="G92">
        <v>0</v>
      </c>
      <c r="I92" s="2">
        <f t="shared" si="15"/>
        <v>-0.15</v>
      </c>
      <c r="J92">
        <f t="shared" si="16"/>
        <v>0</v>
      </c>
    </row>
    <row r="93" spans="1:10" x14ac:dyDescent="0.2">
      <c r="A93" s="1">
        <v>43847</v>
      </c>
      <c r="B93" t="s">
        <v>48</v>
      </c>
      <c r="C93" t="s">
        <v>12</v>
      </c>
      <c r="D93" t="s">
        <v>94</v>
      </c>
      <c r="E93" s="2">
        <v>4.82</v>
      </c>
      <c r="F93" s="2">
        <v>2.65</v>
      </c>
      <c r="G93">
        <v>2</v>
      </c>
      <c r="I93" s="2">
        <f t="shared" si="15"/>
        <v>2.5</v>
      </c>
      <c r="J93">
        <f t="shared" si="16"/>
        <v>0</v>
      </c>
    </row>
    <row r="94" spans="1:10" x14ac:dyDescent="0.2">
      <c r="A94" s="1">
        <v>43847</v>
      </c>
      <c r="B94" t="s">
        <v>48</v>
      </c>
      <c r="C94" t="s">
        <v>14</v>
      </c>
      <c r="D94" t="s">
        <v>95</v>
      </c>
      <c r="G94">
        <v>2</v>
      </c>
      <c r="I94" s="2">
        <f t="shared" si="15"/>
        <v>-0.15</v>
      </c>
      <c r="J94">
        <f t="shared" si="16"/>
        <v>0</v>
      </c>
    </row>
    <row r="95" spans="1:10" x14ac:dyDescent="0.2">
      <c r="A95" s="1">
        <v>43847</v>
      </c>
      <c r="B95" t="s">
        <v>48</v>
      </c>
      <c r="C95" t="s">
        <v>14</v>
      </c>
      <c r="D95" t="s">
        <v>96</v>
      </c>
      <c r="G95">
        <v>0</v>
      </c>
      <c r="I95" s="2">
        <f t="shared" si="15"/>
        <v>-0.15</v>
      </c>
      <c r="J95">
        <f t="shared" si="16"/>
        <v>0</v>
      </c>
    </row>
    <row r="96" spans="1:10" x14ac:dyDescent="0.2">
      <c r="A96" s="1">
        <v>43847</v>
      </c>
      <c r="B96" t="s">
        <v>48</v>
      </c>
      <c r="C96" t="s">
        <v>17</v>
      </c>
      <c r="D96" t="s">
        <v>97</v>
      </c>
      <c r="G96">
        <v>1</v>
      </c>
      <c r="I96" s="2">
        <f t="shared" si="15"/>
        <v>-0.15</v>
      </c>
      <c r="J96">
        <f t="shared" si="16"/>
        <v>0</v>
      </c>
    </row>
    <row r="97" spans="1:10" x14ac:dyDescent="0.2">
      <c r="A97" s="1">
        <v>43847</v>
      </c>
      <c r="B97" t="s">
        <v>48</v>
      </c>
      <c r="C97" t="s">
        <v>17</v>
      </c>
      <c r="D97" t="s">
        <v>98</v>
      </c>
      <c r="G97">
        <v>0</v>
      </c>
      <c r="I97" s="2">
        <f t="shared" si="15"/>
        <v>-0.15</v>
      </c>
      <c r="J97">
        <f t="shared" si="16"/>
        <v>0</v>
      </c>
    </row>
    <row r="98" spans="1:10" x14ac:dyDescent="0.2">
      <c r="A98" s="1">
        <v>43847</v>
      </c>
      <c r="B98" t="s">
        <v>48</v>
      </c>
      <c r="C98" t="s">
        <v>19</v>
      </c>
      <c r="D98" t="s">
        <v>90</v>
      </c>
      <c r="E98" s="2">
        <v>3.59</v>
      </c>
      <c r="F98" s="2">
        <v>1.97</v>
      </c>
      <c r="G98">
        <v>1</v>
      </c>
      <c r="I98" s="2">
        <f t="shared" si="15"/>
        <v>1.82</v>
      </c>
      <c r="J98">
        <f t="shared" si="16"/>
        <v>0</v>
      </c>
    </row>
    <row r="99" spans="1:10" x14ac:dyDescent="0.2">
      <c r="A99" s="1">
        <v>43850</v>
      </c>
      <c r="B99" t="s">
        <v>7</v>
      </c>
      <c r="C99" t="s">
        <v>8</v>
      </c>
      <c r="D99" t="s">
        <v>99</v>
      </c>
      <c r="E99" s="2">
        <v>5</v>
      </c>
      <c r="F99" s="2">
        <v>2.75</v>
      </c>
      <c r="G99">
        <v>0</v>
      </c>
      <c r="I99" s="2">
        <f t="shared" si="15"/>
        <v>2.6</v>
      </c>
      <c r="J99">
        <f t="shared" si="16"/>
        <v>0</v>
      </c>
    </row>
    <row r="100" spans="1:10" x14ac:dyDescent="0.2">
      <c r="A100" s="1">
        <v>43850</v>
      </c>
      <c r="B100" t="s">
        <v>7</v>
      </c>
      <c r="C100" t="s">
        <v>8</v>
      </c>
      <c r="D100" t="s">
        <v>100</v>
      </c>
      <c r="G100">
        <v>2</v>
      </c>
      <c r="I100" s="2">
        <f t="shared" si="15"/>
        <v>-0.15</v>
      </c>
      <c r="J100">
        <f t="shared" si="16"/>
        <v>0</v>
      </c>
    </row>
    <row r="101" spans="1:10" x14ac:dyDescent="0.2">
      <c r="A101" s="1">
        <v>43850</v>
      </c>
      <c r="B101" t="s">
        <v>7</v>
      </c>
      <c r="C101" t="s">
        <v>8</v>
      </c>
      <c r="D101" t="s">
        <v>101</v>
      </c>
      <c r="E101" s="2">
        <v>5.04</v>
      </c>
      <c r="F101" s="2">
        <v>2.77</v>
      </c>
      <c r="G101">
        <v>0</v>
      </c>
      <c r="I101" s="2">
        <f t="shared" si="15"/>
        <v>2.62</v>
      </c>
      <c r="J101">
        <f t="shared" si="16"/>
        <v>0</v>
      </c>
    </row>
    <row r="102" spans="1:10" x14ac:dyDescent="0.2">
      <c r="A102" s="1">
        <v>43850</v>
      </c>
      <c r="B102" t="s">
        <v>7</v>
      </c>
      <c r="C102" t="s">
        <v>8</v>
      </c>
      <c r="D102" t="s">
        <v>102</v>
      </c>
      <c r="E102" s="2">
        <v>5.04</v>
      </c>
      <c r="F102" s="2">
        <v>2.77</v>
      </c>
      <c r="G102">
        <v>1</v>
      </c>
      <c r="I102" s="2">
        <f t="shared" si="15"/>
        <v>2.62</v>
      </c>
      <c r="J102">
        <f t="shared" si="16"/>
        <v>0</v>
      </c>
    </row>
    <row r="103" spans="1:10" x14ac:dyDescent="0.2">
      <c r="A103" s="1">
        <v>43850</v>
      </c>
      <c r="B103" t="s">
        <v>7</v>
      </c>
      <c r="C103" t="s">
        <v>12</v>
      </c>
      <c r="D103" t="s">
        <v>103</v>
      </c>
      <c r="E103" s="2">
        <v>4.82</v>
      </c>
      <c r="F103" s="2">
        <v>2.5</v>
      </c>
      <c r="G103">
        <v>2</v>
      </c>
      <c r="I103" s="2">
        <f t="shared" si="15"/>
        <v>2.5</v>
      </c>
      <c r="J103">
        <f t="shared" si="16"/>
        <v>1</v>
      </c>
    </row>
    <row r="104" spans="1:10" x14ac:dyDescent="0.2">
      <c r="A104" s="1">
        <v>43850</v>
      </c>
      <c r="B104" t="s">
        <v>7</v>
      </c>
      <c r="C104" t="s">
        <v>33</v>
      </c>
      <c r="D104" t="s">
        <v>104</v>
      </c>
      <c r="E104" s="2">
        <v>4.2699999999999996</v>
      </c>
      <c r="F104" s="2">
        <v>2.35</v>
      </c>
      <c r="G104">
        <v>0</v>
      </c>
      <c r="I104" s="2">
        <f t="shared" si="15"/>
        <v>2.2000000000000002</v>
      </c>
      <c r="J104">
        <f t="shared" si="16"/>
        <v>0</v>
      </c>
    </row>
    <row r="105" spans="1:10" x14ac:dyDescent="0.2">
      <c r="A105" s="1">
        <v>43850</v>
      </c>
      <c r="B105" t="s">
        <v>7</v>
      </c>
      <c r="C105" t="s">
        <v>14</v>
      </c>
      <c r="D105" t="s">
        <v>105</v>
      </c>
      <c r="G105">
        <v>0</v>
      </c>
      <c r="I105" s="2">
        <f t="shared" si="15"/>
        <v>-0.15</v>
      </c>
      <c r="J105">
        <f t="shared" si="16"/>
        <v>0</v>
      </c>
    </row>
    <row r="106" spans="1:10" x14ac:dyDescent="0.2">
      <c r="A106" s="1">
        <v>43850</v>
      </c>
      <c r="B106" t="s">
        <v>7</v>
      </c>
      <c r="C106" t="s">
        <v>14</v>
      </c>
      <c r="D106" t="s">
        <v>106</v>
      </c>
      <c r="G106">
        <v>1</v>
      </c>
      <c r="I106" s="2">
        <f t="shared" si="15"/>
        <v>-0.15</v>
      </c>
      <c r="J106">
        <f t="shared" si="16"/>
        <v>0</v>
      </c>
    </row>
    <row r="107" spans="1:10" x14ac:dyDescent="0.2">
      <c r="A107" s="1">
        <v>43850</v>
      </c>
      <c r="B107" t="s">
        <v>7</v>
      </c>
      <c r="C107" t="s">
        <v>17</v>
      </c>
      <c r="D107" t="s">
        <v>107</v>
      </c>
      <c r="E107" s="2">
        <v>3.9</v>
      </c>
      <c r="F107" s="2">
        <v>2.15</v>
      </c>
      <c r="G107">
        <v>1</v>
      </c>
      <c r="I107" s="2">
        <f t="shared" si="15"/>
        <v>2</v>
      </c>
      <c r="J107">
        <f t="shared" si="16"/>
        <v>0</v>
      </c>
    </row>
    <row r="108" spans="1:10" x14ac:dyDescent="0.2">
      <c r="A108" s="1">
        <v>43850</v>
      </c>
      <c r="B108" t="s">
        <v>7</v>
      </c>
      <c r="C108" t="s">
        <v>19</v>
      </c>
      <c r="D108" t="s">
        <v>108</v>
      </c>
      <c r="E108" s="2">
        <v>3.59</v>
      </c>
      <c r="F108" s="2">
        <v>1.97</v>
      </c>
      <c r="G108">
        <v>0</v>
      </c>
      <c r="I108" s="2">
        <f t="shared" si="15"/>
        <v>1.82</v>
      </c>
      <c r="J108">
        <f t="shared" si="16"/>
        <v>0</v>
      </c>
    </row>
    <row r="109" spans="1:10" x14ac:dyDescent="0.2">
      <c r="A109" s="1">
        <v>43851</v>
      </c>
      <c r="B109" t="s">
        <v>21</v>
      </c>
      <c r="C109" t="s">
        <v>8</v>
      </c>
      <c r="D109" t="s">
        <v>109</v>
      </c>
      <c r="E109" s="2">
        <v>5.14</v>
      </c>
      <c r="F109" s="2">
        <v>2.83</v>
      </c>
      <c r="G109">
        <v>0</v>
      </c>
      <c r="I109" s="2">
        <f t="shared" si="15"/>
        <v>2.68</v>
      </c>
      <c r="J109">
        <f t="shared" si="16"/>
        <v>0</v>
      </c>
    </row>
    <row r="110" spans="1:10" x14ac:dyDescent="0.2">
      <c r="A110" s="1">
        <v>43851</v>
      </c>
      <c r="B110" t="s">
        <v>21</v>
      </c>
      <c r="C110" t="s">
        <v>8</v>
      </c>
      <c r="D110" t="s">
        <v>110</v>
      </c>
      <c r="E110" s="2">
        <v>4.2699999999999996</v>
      </c>
      <c r="F110" s="2">
        <v>2.35</v>
      </c>
      <c r="G110">
        <v>2</v>
      </c>
      <c r="I110" s="2">
        <f t="shared" si="15"/>
        <v>2.2000000000000002</v>
      </c>
      <c r="J110">
        <f t="shared" si="16"/>
        <v>0</v>
      </c>
    </row>
    <row r="111" spans="1:10" x14ac:dyDescent="0.2">
      <c r="A111" s="1">
        <v>43851</v>
      </c>
      <c r="B111" t="s">
        <v>21</v>
      </c>
      <c r="C111" t="s">
        <v>8</v>
      </c>
      <c r="D111" t="s">
        <v>101</v>
      </c>
      <c r="E111" s="2">
        <v>5.04</v>
      </c>
      <c r="F111" s="2">
        <v>2.77</v>
      </c>
      <c r="G111">
        <v>0</v>
      </c>
      <c r="I111" s="2">
        <f t="shared" si="15"/>
        <v>2.62</v>
      </c>
      <c r="J111">
        <f t="shared" si="16"/>
        <v>0</v>
      </c>
    </row>
    <row r="112" spans="1:10" x14ac:dyDescent="0.2">
      <c r="A112" s="1">
        <v>43851</v>
      </c>
      <c r="B112" t="s">
        <v>21</v>
      </c>
      <c r="C112" t="s">
        <v>8</v>
      </c>
      <c r="D112" t="s">
        <v>102</v>
      </c>
      <c r="E112" s="2">
        <v>5.04</v>
      </c>
      <c r="F112" s="2">
        <v>2.77</v>
      </c>
      <c r="G112">
        <v>1</v>
      </c>
      <c r="I112" s="2">
        <f t="shared" si="15"/>
        <v>2.62</v>
      </c>
      <c r="J112">
        <f t="shared" si="16"/>
        <v>0</v>
      </c>
    </row>
    <row r="113" spans="1:10" x14ac:dyDescent="0.2">
      <c r="A113" s="1">
        <v>43851</v>
      </c>
      <c r="B113" t="s">
        <v>21</v>
      </c>
      <c r="C113" t="s">
        <v>24</v>
      </c>
      <c r="D113" t="s">
        <v>111</v>
      </c>
      <c r="E113" s="2">
        <v>5.44</v>
      </c>
      <c r="F113" s="2">
        <v>2.99</v>
      </c>
      <c r="G113">
        <v>0</v>
      </c>
      <c r="I113" s="2">
        <f t="shared" si="15"/>
        <v>2.84</v>
      </c>
      <c r="J113">
        <f t="shared" si="16"/>
        <v>0</v>
      </c>
    </row>
    <row r="114" spans="1:10" x14ac:dyDescent="0.2">
      <c r="A114" s="1">
        <v>43851</v>
      </c>
      <c r="B114" t="s">
        <v>21</v>
      </c>
      <c r="C114" t="s">
        <v>12</v>
      </c>
      <c r="D114" t="s">
        <v>112</v>
      </c>
      <c r="E114" s="2">
        <v>6.64</v>
      </c>
      <c r="F114" s="2">
        <v>3.5</v>
      </c>
      <c r="G114">
        <v>0</v>
      </c>
      <c r="I114" s="2">
        <f t="shared" si="15"/>
        <v>3.5</v>
      </c>
      <c r="J114">
        <f t="shared" si="16"/>
        <v>1</v>
      </c>
    </row>
    <row r="115" spans="1:10" x14ac:dyDescent="0.2">
      <c r="A115" s="1">
        <v>43851</v>
      </c>
      <c r="B115" t="s">
        <v>21</v>
      </c>
      <c r="C115" t="s">
        <v>14</v>
      </c>
      <c r="D115" t="s">
        <v>113</v>
      </c>
      <c r="G115">
        <v>0</v>
      </c>
      <c r="I115" s="2">
        <f t="shared" si="15"/>
        <v>-0.15</v>
      </c>
      <c r="J115">
        <f t="shared" si="16"/>
        <v>0</v>
      </c>
    </row>
    <row r="116" spans="1:10" x14ac:dyDescent="0.2">
      <c r="A116" s="1">
        <v>43851</v>
      </c>
      <c r="B116" t="s">
        <v>21</v>
      </c>
      <c r="C116" t="s">
        <v>14</v>
      </c>
      <c r="D116" t="s">
        <v>114</v>
      </c>
      <c r="G116">
        <v>1</v>
      </c>
      <c r="I116" s="2">
        <f t="shared" si="15"/>
        <v>-0.15</v>
      </c>
      <c r="J116">
        <f t="shared" si="16"/>
        <v>0</v>
      </c>
    </row>
    <row r="117" spans="1:10" x14ac:dyDescent="0.2">
      <c r="A117" s="1">
        <v>43851</v>
      </c>
      <c r="B117" t="s">
        <v>21</v>
      </c>
      <c r="C117" t="s">
        <v>17</v>
      </c>
      <c r="D117" t="s">
        <v>107</v>
      </c>
      <c r="E117" s="2">
        <v>3.9</v>
      </c>
      <c r="F117" s="2">
        <v>2.15</v>
      </c>
      <c r="G117">
        <v>1</v>
      </c>
      <c r="I117" s="2">
        <f t="shared" si="15"/>
        <v>2</v>
      </c>
      <c r="J117">
        <f t="shared" si="16"/>
        <v>0</v>
      </c>
    </row>
    <row r="118" spans="1:10" x14ac:dyDescent="0.2">
      <c r="A118" s="1">
        <v>43851</v>
      </c>
      <c r="B118" t="s">
        <v>21</v>
      </c>
      <c r="C118" t="s">
        <v>19</v>
      </c>
      <c r="D118" t="s">
        <v>108</v>
      </c>
      <c r="E118" s="2">
        <v>3.59</v>
      </c>
      <c r="F118" s="2">
        <v>1.97</v>
      </c>
      <c r="G118">
        <v>0</v>
      </c>
      <c r="I118" s="2">
        <f t="shared" si="15"/>
        <v>1.82</v>
      </c>
      <c r="J118">
        <f t="shared" si="16"/>
        <v>0</v>
      </c>
    </row>
    <row r="119" spans="1:10" x14ac:dyDescent="0.2">
      <c r="A119" s="1">
        <v>43852</v>
      </c>
      <c r="B119" t="s">
        <v>29</v>
      </c>
      <c r="C119" t="s">
        <v>8</v>
      </c>
      <c r="D119" t="s">
        <v>115</v>
      </c>
      <c r="E119" s="2">
        <v>5.44</v>
      </c>
      <c r="F119" s="2">
        <v>2.84</v>
      </c>
      <c r="G119">
        <v>0</v>
      </c>
      <c r="I119" s="2">
        <f t="shared" si="15"/>
        <v>2.84</v>
      </c>
      <c r="J119">
        <f t="shared" si="16"/>
        <v>1</v>
      </c>
    </row>
    <row r="120" spans="1:10" x14ac:dyDescent="0.2">
      <c r="A120" s="1">
        <v>43852</v>
      </c>
      <c r="B120" t="s">
        <v>29</v>
      </c>
      <c r="C120" t="s">
        <v>8</v>
      </c>
      <c r="D120" t="s">
        <v>116</v>
      </c>
      <c r="E120" s="2">
        <v>4</v>
      </c>
      <c r="F120" s="2">
        <v>2.2000000000000002</v>
      </c>
      <c r="G120">
        <v>1</v>
      </c>
      <c r="I120" s="2">
        <f t="shared" si="15"/>
        <v>2.0499999999999998</v>
      </c>
      <c r="J120">
        <f t="shared" si="16"/>
        <v>0</v>
      </c>
    </row>
    <row r="121" spans="1:10" x14ac:dyDescent="0.2">
      <c r="A121" s="1">
        <v>43852</v>
      </c>
      <c r="B121" t="s">
        <v>29</v>
      </c>
      <c r="C121" t="s">
        <v>8</v>
      </c>
      <c r="D121" t="s">
        <v>117</v>
      </c>
      <c r="E121" s="2">
        <v>5.04</v>
      </c>
      <c r="F121" s="2">
        <v>2.77</v>
      </c>
      <c r="G121">
        <v>0</v>
      </c>
      <c r="I121" s="2">
        <f t="shared" si="15"/>
        <v>2.62</v>
      </c>
      <c r="J121">
        <f t="shared" si="16"/>
        <v>0</v>
      </c>
    </row>
    <row r="122" spans="1:10" x14ac:dyDescent="0.2">
      <c r="A122" s="1">
        <v>43852</v>
      </c>
      <c r="B122" t="s">
        <v>29</v>
      </c>
      <c r="C122" t="s">
        <v>8</v>
      </c>
      <c r="D122" t="s">
        <v>118</v>
      </c>
      <c r="E122" s="2">
        <v>5.04</v>
      </c>
      <c r="F122" s="2">
        <v>2.77</v>
      </c>
      <c r="G122">
        <v>1</v>
      </c>
      <c r="I122" s="2">
        <f t="shared" si="15"/>
        <v>2.62</v>
      </c>
      <c r="J122">
        <f t="shared" si="16"/>
        <v>0</v>
      </c>
    </row>
    <row r="123" spans="1:10" x14ac:dyDescent="0.2">
      <c r="A123" s="1">
        <v>43852</v>
      </c>
      <c r="B123" t="s">
        <v>29</v>
      </c>
      <c r="C123" t="s">
        <v>12</v>
      </c>
      <c r="D123" t="s">
        <v>119</v>
      </c>
      <c r="E123" s="2">
        <v>6.18</v>
      </c>
      <c r="F123" s="2">
        <v>3.4</v>
      </c>
      <c r="G123">
        <v>0</v>
      </c>
      <c r="I123" s="2">
        <f t="shared" si="15"/>
        <v>3.25</v>
      </c>
      <c r="J123">
        <f t="shared" si="16"/>
        <v>0</v>
      </c>
    </row>
    <row r="124" spans="1:10" x14ac:dyDescent="0.2">
      <c r="A124" s="1">
        <v>43852</v>
      </c>
      <c r="B124" t="s">
        <v>29</v>
      </c>
      <c r="C124" t="s">
        <v>33</v>
      </c>
      <c r="D124" t="s">
        <v>120</v>
      </c>
      <c r="E124" s="2">
        <v>4.2699999999999996</v>
      </c>
      <c r="F124" s="2">
        <v>2.35</v>
      </c>
      <c r="G124">
        <v>0</v>
      </c>
      <c r="I124" s="2">
        <f t="shared" si="15"/>
        <v>2.2000000000000002</v>
      </c>
      <c r="J124">
        <f t="shared" si="16"/>
        <v>0</v>
      </c>
    </row>
    <row r="125" spans="1:10" x14ac:dyDescent="0.2">
      <c r="A125" s="1">
        <v>43852</v>
      </c>
      <c r="B125" t="s">
        <v>29</v>
      </c>
      <c r="C125" t="s">
        <v>14</v>
      </c>
      <c r="D125" t="s">
        <v>35</v>
      </c>
      <c r="G125">
        <v>0</v>
      </c>
      <c r="I125" s="2">
        <f t="shared" si="15"/>
        <v>-0.15</v>
      </c>
      <c r="J125">
        <f t="shared" si="16"/>
        <v>0</v>
      </c>
    </row>
    <row r="126" spans="1:10" x14ac:dyDescent="0.2">
      <c r="A126" s="1">
        <v>43852</v>
      </c>
      <c r="B126" t="s">
        <v>29</v>
      </c>
      <c r="C126" t="s">
        <v>14</v>
      </c>
      <c r="D126" t="s">
        <v>121</v>
      </c>
      <c r="G126">
        <v>1</v>
      </c>
      <c r="I126" s="2">
        <f t="shared" si="15"/>
        <v>-0.15</v>
      </c>
      <c r="J126">
        <f t="shared" si="16"/>
        <v>0</v>
      </c>
    </row>
    <row r="127" spans="1:10" x14ac:dyDescent="0.2">
      <c r="A127" s="1">
        <v>43852</v>
      </c>
      <c r="B127" t="s">
        <v>29</v>
      </c>
      <c r="C127" t="s">
        <v>17</v>
      </c>
      <c r="D127" t="s">
        <v>107</v>
      </c>
      <c r="E127" s="2">
        <v>3.9</v>
      </c>
      <c r="F127" s="2">
        <v>2.15</v>
      </c>
      <c r="G127">
        <v>1</v>
      </c>
      <c r="I127" s="2">
        <f t="shared" si="15"/>
        <v>2</v>
      </c>
      <c r="J127">
        <f t="shared" si="16"/>
        <v>0</v>
      </c>
    </row>
    <row r="128" spans="1:10" x14ac:dyDescent="0.2">
      <c r="A128" s="1">
        <v>43852</v>
      </c>
      <c r="B128" t="s">
        <v>29</v>
      </c>
      <c r="C128" t="s">
        <v>19</v>
      </c>
      <c r="D128" t="s">
        <v>108</v>
      </c>
      <c r="E128" s="2">
        <v>3.59</v>
      </c>
      <c r="F128" s="2">
        <v>1.97</v>
      </c>
      <c r="G128">
        <v>0</v>
      </c>
      <c r="I128" s="2">
        <f t="shared" si="15"/>
        <v>1.82</v>
      </c>
      <c r="J128">
        <f t="shared" si="16"/>
        <v>0</v>
      </c>
    </row>
    <row r="129" spans="1:10" x14ac:dyDescent="0.2">
      <c r="A129" s="1">
        <v>43853</v>
      </c>
      <c r="B129" t="s">
        <v>38</v>
      </c>
      <c r="C129" t="s">
        <v>8</v>
      </c>
      <c r="D129" t="s">
        <v>122</v>
      </c>
      <c r="E129" s="2">
        <v>4.91</v>
      </c>
      <c r="F129" s="2">
        <v>2.7</v>
      </c>
      <c r="G129">
        <v>0</v>
      </c>
      <c r="I129" s="2">
        <f t="shared" si="15"/>
        <v>2.5499999999999998</v>
      </c>
      <c r="J129">
        <f t="shared" si="16"/>
        <v>0</v>
      </c>
    </row>
    <row r="130" spans="1:10" x14ac:dyDescent="0.2">
      <c r="A130" s="1">
        <v>43853</v>
      </c>
      <c r="B130" t="s">
        <v>38</v>
      </c>
      <c r="C130" t="s">
        <v>8</v>
      </c>
      <c r="D130" t="s">
        <v>123</v>
      </c>
      <c r="E130" s="2">
        <v>4.3600000000000003</v>
      </c>
      <c r="F130" s="2">
        <v>2.4</v>
      </c>
      <c r="G130">
        <v>1</v>
      </c>
      <c r="I130" s="2">
        <f t="shared" si="15"/>
        <v>2.25</v>
      </c>
      <c r="J130">
        <f t="shared" si="16"/>
        <v>0</v>
      </c>
    </row>
    <row r="131" spans="1:10" x14ac:dyDescent="0.2">
      <c r="A131" s="1">
        <v>43853</v>
      </c>
      <c r="B131" t="s">
        <v>38</v>
      </c>
      <c r="C131" t="s">
        <v>8</v>
      </c>
      <c r="D131" t="s">
        <v>117</v>
      </c>
      <c r="E131" s="2">
        <v>5.04</v>
      </c>
      <c r="F131" s="2">
        <v>2.77</v>
      </c>
      <c r="G131">
        <v>0</v>
      </c>
      <c r="I131" s="2">
        <f t="shared" ref="I131:I194" si="17">ROUND(E131*0.55-0.15,2)</f>
        <v>2.62</v>
      </c>
      <c r="J131">
        <f t="shared" ref="J131:J194" si="18">IF(I131=F131,1,0)</f>
        <v>0</v>
      </c>
    </row>
    <row r="132" spans="1:10" x14ac:dyDescent="0.2">
      <c r="A132" s="1">
        <v>43853</v>
      </c>
      <c r="B132" t="s">
        <v>38</v>
      </c>
      <c r="C132" t="s">
        <v>8</v>
      </c>
      <c r="D132" t="s">
        <v>118</v>
      </c>
      <c r="G132">
        <v>1</v>
      </c>
      <c r="I132" s="2">
        <f t="shared" si="17"/>
        <v>-0.15</v>
      </c>
      <c r="J132">
        <f t="shared" si="18"/>
        <v>0</v>
      </c>
    </row>
    <row r="133" spans="1:10" x14ac:dyDescent="0.2">
      <c r="A133" s="1">
        <v>43853</v>
      </c>
      <c r="B133" t="s">
        <v>38</v>
      </c>
      <c r="C133" t="s">
        <v>24</v>
      </c>
      <c r="D133" t="s">
        <v>124</v>
      </c>
      <c r="G133">
        <v>2</v>
      </c>
      <c r="I133" s="2">
        <f t="shared" si="17"/>
        <v>-0.15</v>
      </c>
      <c r="J133">
        <f t="shared" si="18"/>
        <v>0</v>
      </c>
    </row>
    <row r="134" spans="1:10" x14ac:dyDescent="0.2">
      <c r="A134" s="1">
        <v>43853</v>
      </c>
      <c r="B134" t="s">
        <v>38</v>
      </c>
      <c r="C134" t="s">
        <v>12</v>
      </c>
      <c r="D134" t="s">
        <v>125</v>
      </c>
      <c r="E134" s="2">
        <v>5.09</v>
      </c>
      <c r="F134" s="2">
        <v>2.8</v>
      </c>
      <c r="G134">
        <v>0</v>
      </c>
      <c r="I134" s="2">
        <f t="shared" si="17"/>
        <v>2.65</v>
      </c>
      <c r="J134">
        <f t="shared" si="18"/>
        <v>0</v>
      </c>
    </row>
    <row r="135" spans="1:10" x14ac:dyDescent="0.2">
      <c r="A135" s="1">
        <v>43853</v>
      </c>
      <c r="B135" t="s">
        <v>38</v>
      </c>
      <c r="C135" t="s">
        <v>14</v>
      </c>
      <c r="D135" t="s">
        <v>126</v>
      </c>
      <c r="G135">
        <v>0</v>
      </c>
      <c r="I135" s="2">
        <f t="shared" si="17"/>
        <v>-0.15</v>
      </c>
      <c r="J135">
        <f t="shared" si="18"/>
        <v>0</v>
      </c>
    </row>
    <row r="136" spans="1:10" x14ac:dyDescent="0.2">
      <c r="A136" s="1">
        <v>43853</v>
      </c>
      <c r="B136" t="s">
        <v>38</v>
      </c>
      <c r="C136" t="s">
        <v>14</v>
      </c>
      <c r="D136" t="s">
        <v>127</v>
      </c>
      <c r="G136">
        <v>2</v>
      </c>
      <c r="I136" s="2">
        <f t="shared" si="17"/>
        <v>-0.15</v>
      </c>
      <c r="J136">
        <f t="shared" si="18"/>
        <v>0</v>
      </c>
    </row>
    <row r="137" spans="1:10" x14ac:dyDescent="0.2">
      <c r="A137" s="1">
        <v>43853</v>
      </c>
      <c r="B137" t="s">
        <v>38</v>
      </c>
      <c r="C137" t="s">
        <v>17</v>
      </c>
      <c r="D137" t="s">
        <v>107</v>
      </c>
      <c r="E137" s="2">
        <v>3.9</v>
      </c>
      <c r="F137" s="2">
        <v>2.15</v>
      </c>
      <c r="G137">
        <v>1</v>
      </c>
      <c r="I137" s="2">
        <f t="shared" si="17"/>
        <v>2</v>
      </c>
      <c r="J137">
        <f t="shared" si="18"/>
        <v>0</v>
      </c>
    </row>
    <row r="138" spans="1:10" x14ac:dyDescent="0.2">
      <c r="A138" s="1">
        <v>43853</v>
      </c>
      <c r="B138" t="s">
        <v>38</v>
      </c>
      <c r="C138" t="s">
        <v>17</v>
      </c>
      <c r="D138" t="s">
        <v>128</v>
      </c>
      <c r="G138">
        <v>0</v>
      </c>
      <c r="I138" s="2">
        <f t="shared" si="17"/>
        <v>-0.15</v>
      </c>
      <c r="J138">
        <f t="shared" si="18"/>
        <v>0</v>
      </c>
    </row>
    <row r="139" spans="1:10" x14ac:dyDescent="0.2">
      <c r="A139" s="1">
        <v>43853</v>
      </c>
      <c r="B139" t="s">
        <v>38</v>
      </c>
      <c r="C139" t="s">
        <v>19</v>
      </c>
      <c r="D139" t="s">
        <v>108</v>
      </c>
      <c r="E139" s="2">
        <v>3.59</v>
      </c>
      <c r="F139" s="2">
        <v>1.97</v>
      </c>
      <c r="G139">
        <v>0</v>
      </c>
      <c r="I139" s="2">
        <f t="shared" si="17"/>
        <v>1.82</v>
      </c>
      <c r="J139">
        <f t="shared" si="18"/>
        <v>0</v>
      </c>
    </row>
    <row r="140" spans="1:10" x14ac:dyDescent="0.2">
      <c r="A140" s="1">
        <v>43854</v>
      </c>
      <c r="B140" t="s">
        <v>48</v>
      </c>
      <c r="C140" t="s">
        <v>8</v>
      </c>
      <c r="D140" t="s">
        <v>129</v>
      </c>
      <c r="E140" s="2">
        <v>4.7300000000000004</v>
      </c>
      <c r="F140" s="2">
        <v>2.4500000000000002</v>
      </c>
      <c r="G140">
        <v>0</v>
      </c>
      <c r="I140" s="2">
        <f t="shared" si="17"/>
        <v>2.4500000000000002</v>
      </c>
      <c r="J140">
        <f t="shared" si="18"/>
        <v>1</v>
      </c>
    </row>
    <row r="141" spans="1:10" x14ac:dyDescent="0.2">
      <c r="A141" s="1">
        <v>43854</v>
      </c>
      <c r="B141" t="s">
        <v>48</v>
      </c>
      <c r="C141" t="s">
        <v>8</v>
      </c>
      <c r="D141" t="s">
        <v>130</v>
      </c>
      <c r="E141" s="2">
        <v>3.91</v>
      </c>
      <c r="F141" s="2">
        <v>2.15</v>
      </c>
      <c r="G141">
        <v>1</v>
      </c>
      <c r="I141" s="2">
        <f t="shared" si="17"/>
        <v>2</v>
      </c>
      <c r="J141">
        <f t="shared" si="18"/>
        <v>0</v>
      </c>
    </row>
    <row r="142" spans="1:10" x14ac:dyDescent="0.2">
      <c r="A142" s="1">
        <v>43854</v>
      </c>
      <c r="B142" t="s">
        <v>48</v>
      </c>
      <c r="C142" t="s">
        <v>24</v>
      </c>
      <c r="D142" t="s">
        <v>131</v>
      </c>
      <c r="G142">
        <v>0</v>
      </c>
      <c r="I142" s="2">
        <f t="shared" si="17"/>
        <v>-0.15</v>
      </c>
      <c r="J142">
        <f t="shared" si="18"/>
        <v>0</v>
      </c>
    </row>
    <row r="143" spans="1:10" x14ac:dyDescent="0.2">
      <c r="A143" s="1">
        <v>43854</v>
      </c>
      <c r="B143" t="s">
        <v>48</v>
      </c>
      <c r="C143" t="s">
        <v>12</v>
      </c>
      <c r="D143" t="s">
        <v>132</v>
      </c>
      <c r="E143" s="2">
        <v>5.44</v>
      </c>
      <c r="F143" s="2">
        <v>2.99</v>
      </c>
      <c r="G143">
        <v>2</v>
      </c>
      <c r="I143" s="2">
        <f t="shared" si="17"/>
        <v>2.84</v>
      </c>
      <c r="J143">
        <f t="shared" si="18"/>
        <v>0</v>
      </c>
    </row>
    <row r="144" spans="1:10" x14ac:dyDescent="0.2">
      <c r="A144" s="1">
        <v>43854</v>
      </c>
      <c r="B144" t="s">
        <v>48</v>
      </c>
      <c r="C144" t="s">
        <v>14</v>
      </c>
      <c r="D144" t="s">
        <v>133</v>
      </c>
      <c r="E144" s="2">
        <v>4.6900000000000004</v>
      </c>
      <c r="F144" s="2">
        <v>2.58</v>
      </c>
      <c r="G144">
        <v>2</v>
      </c>
      <c r="I144" s="2">
        <f t="shared" si="17"/>
        <v>2.4300000000000002</v>
      </c>
      <c r="J144">
        <f t="shared" si="18"/>
        <v>0</v>
      </c>
    </row>
    <row r="145" spans="1:10" x14ac:dyDescent="0.2">
      <c r="A145" s="1">
        <v>43854</v>
      </c>
      <c r="B145" t="s">
        <v>48</v>
      </c>
      <c r="C145" t="s">
        <v>14</v>
      </c>
      <c r="D145" t="s">
        <v>134</v>
      </c>
      <c r="E145" s="2">
        <v>4.6900000000000004</v>
      </c>
      <c r="F145" s="2">
        <v>2.58</v>
      </c>
      <c r="G145">
        <v>0</v>
      </c>
      <c r="I145" s="2">
        <f t="shared" si="17"/>
        <v>2.4300000000000002</v>
      </c>
      <c r="J145">
        <f t="shared" si="18"/>
        <v>0</v>
      </c>
    </row>
    <row r="146" spans="1:10" x14ac:dyDescent="0.2">
      <c r="A146" s="1">
        <v>43854</v>
      </c>
      <c r="B146" t="s">
        <v>48</v>
      </c>
      <c r="C146" t="s">
        <v>17</v>
      </c>
      <c r="D146" t="s">
        <v>135</v>
      </c>
      <c r="G146">
        <v>0</v>
      </c>
      <c r="I146" s="2">
        <f t="shared" si="17"/>
        <v>-0.15</v>
      </c>
      <c r="J146">
        <f t="shared" si="18"/>
        <v>0</v>
      </c>
    </row>
    <row r="147" spans="1:10" x14ac:dyDescent="0.2">
      <c r="A147" s="1">
        <v>43854</v>
      </c>
      <c r="B147" t="s">
        <v>48</v>
      </c>
      <c r="C147" t="s">
        <v>17</v>
      </c>
      <c r="D147" t="s">
        <v>136</v>
      </c>
      <c r="G147">
        <v>0</v>
      </c>
      <c r="I147" s="2">
        <f t="shared" si="17"/>
        <v>-0.15</v>
      </c>
      <c r="J147">
        <f t="shared" si="18"/>
        <v>0</v>
      </c>
    </row>
    <row r="148" spans="1:10" x14ac:dyDescent="0.2">
      <c r="A148" s="1">
        <v>43854</v>
      </c>
      <c r="B148" t="s">
        <v>48</v>
      </c>
      <c r="C148" t="s">
        <v>17</v>
      </c>
      <c r="D148" t="s">
        <v>137</v>
      </c>
      <c r="E148" s="2">
        <v>3.9</v>
      </c>
      <c r="F148" s="2">
        <v>2.15</v>
      </c>
      <c r="G148">
        <v>1</v>
      </c>
      <c r="I148" s="2">
        <f t="shared" si="17"/>
        <v>2</v>
      </c>
      <c r="J148">
        <f t="shared" si="18"/>
        <v>0</v>
      </c>
    </row>
    <row r="149" spans="1:10" x14ac:dyDescent="0.2">
      <c r="A149" s="1">
        <v>43857</v>
      </c>
      <c r="B149" t="s">
        <v>7</v>
      </c>
      <c r="C149" t="s">
        <v>8</v>
      </c>
      <c r="D149" t="s">
        <v>138</v>
      </c>
      <c r="G149">
        <v>0</v>
      </c>
      <c r="I149" s="2">
        <f t="shared" si="17"/>
        <v>-0.15</v>
      </c>
      <c r="J149">
        <f t="shared" si="18"/>
        <v>0</v>
      </c>
    </row>
    <row r="150" spans="1:10" x14ac:dyDescent="0.2">
      <c r="A150" s="1">
        <v>43857</v>
      </c>
      <c r="B150" t="s">
        <v>7</v>
      </c>
      <c r="C150" t="s">
        <v>8</v>
      </c>
      <c r="D150" t="s">
        <v>139</v>
      </c>
      <c r="E150" s="2">
        <v>4.68</v>
      </c>
      <c r="F150" s="2">
        <v>2.57</v>
      </c>
      <c r="G150">
        <v>1</v>
      </c>
      <c r="I150" s="2">
        <f t="shared" si="17"/>
        <v>2.42</v>
      </c>
      <c r="J150">
        <f t="shared" si="18"/>
        <v>0</v>
      </c>
    </row>
    <row r="151" spans="1:10" x14ac:dyDescent="0.2">
      <c r="A151" s="1">
        <v>43857</v>
      </c>
      <c r="B151" t="s">
        <v>7</v>
      </c>
      <c r="C151" t="s">
        <v>8</v>
      </c>
      <c r="D151" t="s">
        <v>140</v>
      </c>
      <c r="E151" s="2">
        <v>4.2699999999999996</v>
      </c>
      <c r="F151" s="2">
        <v>2.2000000000000002</v>
      </c>
      <c r="G151">
        <v>1</v>
      </c>
      <c r="I151" s="2">
        <f t="shared" si="17"/>
        <v>2.2000000000000002</v>
      </c>
      <c r="J151">
        <f t="shared" si="18"/>
        <v>1</v>
      </c>
    </row>
    <row r="152" spans="1:10" x14ac:dyDescent="0.2">
      <c r="A152" s="1">
        <v>43857</v>
      </c>
      <c r="B152" t="s">
        <v>7</v>
      </c>
      <c r="C152" t="s">
        <v>8</v>
      </c>
      <c r="D152" t="s">
        <v>41</v>
      </c>
      <c r="E152" s="2">
        <v>5.04</v>
      </c>
      <c r="F152" s="2">
        <v>2.77</v>
      </c>
      <c r="G152">
        <v>1</v>
      </c>
      <c r="I152" s="2">
        <f t="shared" si="17"/>
        <v>2.62</v>
      </c>
      <c r="J152">
        <f t="shared" si="18"/>
        <v>0</v>
      </c>
    </row>
    <row r="153" spans="1:10" x14ac:dyDescent="0.2">
      <c r="A153" s="1">
        <v>43857</v>
      </c>
      <c r="B153" t="s">
        <v>7</v>
      </c>
      <c r="C153" t="s">
        <v>8</v>
      </c>
      <c r="D153" t="s">
        <v>141</v>
      </c>
      <c r="E153" s="2">
        <v>5.04</v>
      </c>
      <c r="F153" s="2">
        <v>2.77</v>
      </c>
      <c r="G153">
        <v>0</v>
      </c>
      <c r="I153" s="2">
        <f t="shared" si="17"/>
        <v>2.62</v>
      </c>
      <c r="J153">
        <f t="shared" si="18"/>
        <v>0</v>
      </c>
    </row>
    <row r="154" spans="1:10" x14ac:dyDescent="0.2">
      <c r="A154" s="1">
        <v>43857</v>
      </c>
      <c r="B154" t="s">
        <v>7</v>
      </c>
      <c r="C154" t="s">
        <v>12</v>
      </c>
      <c r="D154" t="s">
        <v>142</v>
      </c>
      <c r="E154" s="2">
        <v>5.59</v>
      </c>
      <c r="F154" s="2">
        <v>3.07</v>
      </c>
      <c r="G154">
        <v>0</v>
      </c>
      <c r="I154" s="2">
        <f t="shared" si="17"/>
        <v>2.92</v>
      </c>
      <c r="J154">
        <f t="shared" si="18"/>
        <v>0</v>
      </c>
    </row>
    <row r="155" spans="1:10" x14ac:dyDescent="0.2">
      <c r="A155" s="1">
        <v>43857</v>
      </c>
      <c r="B155" t="s">
        <v>7</v>
      </c>
      <c r="C155" t="s">
        <v>14</v>
      </c>
      <c r="D155" t="s">
        <v>143</v>
      </c>
      <c r="E155" s="2">
        <v>4.6900000000000004</v>
      </c>
      <c r="F155" s="2">
        <v>2.58</v>
      </c>
      <c r="G155">
        <v>1</v>
      </c>
      <c r="I155" s="2">
        <f t="shared" si="17"/>
        <v>2.4300000000000002</v>
      </c>
      <c r="J155">
        <f t="shared" si="18"/>
        <v>0</v>
      </c>
    </row>
    <row r="156" spans="1:10" x14ac:dyDescent="0.2">
      <c r="A156" s="1">
        <v>43857</v>
      </c>
      <c r="B156" t="s">
        <v>7</v>
      </c>
      <c r="C156" t="s">
        <v>14</v>
      </c>
      <c r="D156" t="s">
        <v>144</v>
      </c>
      <c r="E156" s="2">
        <v>4.6900000000000004</v>
      </c>
      <c r="F156" s="2">
        <v>2.58</v>
      </c>
      <c r="G156">
        <v>0</v>
      </c>
      <c r="I156" s="2">
        <f t="shared" si="17"/>
        <v>2.4300000000000002</v>
      </c>
      <c r="J156">
        <f t="shared" si="18"/>
        <v>0</v>
      </c>
    </row>
    <row r="157" spans="1:10" x14ac:dyDescent="0.2">
      <c r="A157" s="1">
        <v>43857</v>
      </c>
      <c r="B157" t="s">
        <v>7</v>
      </c>
      <c r="C157" t="s">
        <v>17</v>
      </c>
      <c r="D157" t="s">
        <v>145</v>
      </c>
      <c r="E157" s="2">
        <v>3.9</v>
      </c>
      <c r="F157" s="2">
        <v>2.15</v>
      </c>
      <c r="G157">
        <v>1</v>
      </c>
      <c r="I157" s="2">
        <f t="shared" si="17"/>
        <v>2</v>
      </c>
      <c r="J157">
        <f t="shared" si="18"/>
        <v>0</v>
      </c>
    </row>
    <row r="158" spans="1:10" x14ac:dyDescent="0.2">
      <c r="A158" s="1">
        <v>43857</v>
      </c>
      <c r="B158" t="s">
        <v>7</v>
      </c>
      <c r="C158" t="s">
        <v>19</v>
      </c>
      <c r="D158" t="s">
        <v>146</v>
      </c>
      <c r="E158" s="2">
        <v>3.59</v>
      </c>
      <c r="F158" s="2">
        <v>1.97</v>
      </c>
      <c r="G158">
        <v>2</v>
      </c>
      <c r="I158" s="2">
        <f t="shared" si="17"/>
        <v>1.82</v>
      </c>
      <c r="J158">
        <f t="shared" si="18"/>
        <v>0</v>
      </c>
    </row>
    <row r="159" spans="1:10" x14ac:dyDescent="0.2">
      <c r="A159" s="1">
        <v>43858</v>
      </c>
      <c r="B159" t="s">
        <v>21</v>
      </c>
      <c r="C159" t="s">
        <v>8</v>
      </c>
      <c r="D159" t="s">
        <v>147</v>
      </c>
      <c r="E159" s="2">
        <v>5.36</v>
      </c>
      <c r="F159" s="2">
        <v>2.95</v>
      </c>
      <c r="G159">
        <v>0</v>
      </c>
      <c r="I159" s="2">
        <f t="shared" si="17"/>
        <v>2.8</v>
      </c>
      <c r="J159">
        <f t="shared" si="18"/>
        <v>0</v>
      </c>
    </row>
    <row r="160" spans="1:10" x14ac:dyDescent="0.2">
      <c r="A160" s="1">
        <v>43858</v>
      </c>
      <c r="B160" t="s">
        <v>21</v>
      </c>
      <c r="C160" t="s">
        <v>8</v>
      </c>
      <c r="D160" t="s">
        <v>148</v>
      </c>
      <c r="E160" s="2">
        <v>5.2</v>
      </c>
      <c r="F160" s="2">
        <v>2.71</v>
      </c>
      <c r="G160">
        <v>2</v>
      </c>
      <c r="I160" s="2">
        <f t="shared" si="17"/>
        <v>2.71</v>
      </c>
      <c r="J160">
        <f t="shared" si="18"/>
        <v>1</v>
      </c>
    </row>
    <row r="161" spans="1:10" x14ac:dyDescent="0.2">
      <c r="A161" s="1">
        <v>43858</v>
      </c>
      <c r="B161" t="s">
        <v>21</v>
      </c>
      <c r="C161" t="s">
        <v>8</v>
      </c>
      <c r="D161" t="s">
        <v>41</v>
      </c>
      <c r="E161" s="2">
        <v>5.04</v>
      </c>
      <c r="F161" s="2">
        <v>2.77</v>
      </c>
      <c r="G161">
        <v>1</v>
      </c>
      <c r="I161" s="2">
        <f t="shared" si="17"/>
        <v>2.62</v>
      </c>
      <c r="J161">
        <f t="shared" si="18"/>
        <v>0</v>
      </c>
    </row>
    <row r="162" spans="1:10" x14ac:dyDescent="0.2">
      <c r="A162" s="1">
        <v>43858</v>
      </c>
      <c r="B162" t="s">
        <v>21</v>
      </c>
      <c r="C162" t="s">
        <v>8</v>
      </c>
      <c r="D162" t="s">
        <v>141</v>
      </c>
      <c r="E162" s="2">
        <v>5.04</v>
      </c>
      <c r="F162" s="2">
        <v>2.77</v>
      </c>
      <c r="G162">
        <v>0</v>
      </c>
      <c r="I162" s="2">
        <f t="shared" si="17"/>
        <v>2.62</v>
      </c>
      <c r="J162">
        <f t="shared" si="18"/>
        <v>0</v>
      </c>
    </row>
    <row r="163" spans="1:10" x14ac:dyDescent="0.2">
      <c r="A163" s="1">
        <v>43858</v>
      </c>
      <c r="B163" t="s">
        <v>21</v>
      </c>
      <c r="C163" t="s">
        <v>24</v>
      </c>
      <c r="D163" t="s">
        <v>149</v>
      </c>
      <c r="E163" s="2">
        <v>6.05</v>
      </c>
      <c r="F163" s="2">
        <v>3.33</v>
      </c>
      <c r="G163">
        <v>0</v>
      </c>
      <c r="I163" s="2">
        <f t="shared" si="17"/>
        <v>3.18</v>
      </c>
      <c r="J163">
        <f t="shared" si="18"/>
        <v>0</v>
      </c>
    </row>
    <row r="164" spans="1:10" x14ac:dyDescent="0.2">
      <c r="A164" s="1">
        <v>43858</v>
      </c>
      <c r="B164" t="s">
        <v>21</v>
      </c>
      <c r="C164" t="s">
        <v>12</v>
      </c>
      <c r="D164" t="s">
        <v>150</v>
      </c>
      <c r="E164" s="2">
        <v>5.55</v>
      </c>
      <c r="F164" s="2">
        <v>3.05</v>
      </c>
      <c r="G164">
        <v>0</v>
      </c>
      <c r="I164" s="2">
        <f t="shared" si="17"/>
        <v>2.9</v>
      </c>
      <c r="J164">
        <f t="shared" si="18"/>
        <v>0</v>
      </c>
    </row>
    <row r="165" spans="1:10" x14ac:dyDescent="0.2">
      <c r="A165" s="1">
        <v>43858</v>
      </c>
      <c r="B165" t="s">
        <v>21</v>
      </c>
      <c r="C165" t="s">
        <v>14</v>
      </c>
      <c r="D165" t="s">
        <v>151</v>
      </c>
      <c r="E165" s="2">
        <v>4.6900000000000004</v>
      </c>
      <c r="F165" s="2">
        <v>2.58</v>
      </c>
      <c r="G165">
        <v>1</v>
      </c>
      <c r="I165" s="2">
        <f t="shared" si="17"/>
        <v>2.4300000000000002</v>
      </c>
      <c r="J165">
        <f t="shared" si="18"/>
        <v>0</v>
      </c>
    </row>
    <row r="166" spans="1:10" x14ac:dyDescent="0.2">
      <c r="A166" s="1">
        <v>43858</v>
      </c>
      <c r="B166" t="s">
        <v>21</v>
      </c>
      <c r="C166" t="s">
        <v>14</v>
      </c>
      <c r="D166" t="s">
        <v>152</v>
      </c>
      <c r="E166" s="2">
        <v>4.6900000000000004</v>
      </c>
      <c r="F166" s="2">
        <v>2.58</v>
      </c>
      <c r="G166">
        <v>0</v>
      </c>
      <c r="I166" s="2">
        <f t="shared" si="17"/>
        <v>2.4300000000000002</v>
      </c>
      <c r="J166">
        <f t="shared" si="18"/>
        <v>0</v>
      </c>
    </row>
    <row r="167" spans="1:10" x14ac:dyDescent="0.2">
      <c r="A167" s="1">
        <v>43858</v>
      </c>
      <c r="B167" t="s">
        <v>21</v>
      </c>
      <c r="C167" t="s">
        <v>17</v>
      </c>
      <c r="D167" t="s">
        <v>145</v>
      </c>
      <c r="E167" s="2">
        <v>3.9</v>
      </c>
      <c r="F167" s="2">
        <v>2.15</v>
      </c>
      <c r="G167">
        <v>1</v>
      </c>
      <c r="I167" s="2">
        <f t="shared" si="17"/>
        <v>2</v>
      </c>
      <c r="J167">
        <f t="shared" si="18"/>
        <v>0</v>
      </c>
    </row>
    <row r="168" spans="1:10" x14ac:dyDescent="0.2">
      <c r="A168" s="1">
        <v>43858</v>
      </c>
      <c r="B168" t="s">
        <v>21</v>
      </c>
      <c r="C168" t="s">
        <v>19</v>
      </c>
      <c r="D168" t="s">
        <v>146</v>
      </c>
      <c r="E168" s="2">
        <v>3.59</v>
      </c>
      <c r="F168" s="2">
        <v>1.97</v>
      </c>
      <c r="G168">
        <v>2</v>
      </c>
      <c r="I168" s="2">
        <f t="shared" si="17"/>
        <v>1.82</v>
      </c>
      <c r="J168">
        <f t="shared" si="18"/>
        <v>0</v>
      </c>
    </row>
    <row r="169" spans="1:10" x14ac:dyDescent="0.2">
      <c r="A169" s="1">
        <v>43859</v>
      </c>
      <c r="B169" t="s">
        <v>29</v>
      </c>
      <c r="C169" t="s">
        <v>8</v>
      </c>
      <c r="D169" t="s">
        <v>153</v>
      </c>
      <c r="E169" s="2">
        <v>5.8</v>
      </c>
      <c r="F169" s="2">
        <v>3.19</v>
      </c>
      <c r="G169">
        <v>0</v>
      </c>
      <c r="I169" s="2">
        <f t="shared" si="17"/>
        <v>3.04</v>
      </c>
      <c r="J169">
        <f t="shared" si="18"/>
        <v>0</v>
      </c>
    </row>
    <row r="170" spans="1:10" x14ac:dyDescent="0.2">
      <c r="A170" s="1">
        <v>43859</v>
      </c>
      <c r="B170" t="s">
        <v>29</v>
      </c>
      <c r="C170" t="s">
        <v>8</v>
      </c>
      <c r="D170" t="s">
        <v>154</v>
      </c>
      <c r="E170" s="2">
        <v>4.2</v>
      </c>
      <c r="F170" s="2">
        <v>2.31</v>
      </c>
      <c r="G170">
        <v>1</v>
      </c>
      <c r="I170" s="2">
        <f t="shared" si="17"/>
        <v>2.16</v>
      </c>
      <c r="J170">
        <f t="shared" si="18"/>
        <v>0</v>
      </c>
    </row>
    <row r="171" spans="1:10" x14ac:dyDescent="0.2">
      <c r="A171" s="1">
        <v>43859</v>
      </c>
      <c r="B171" t="s">
        <v>29</v>
      </c>
      <c r="C171" t="s">
        <v>8</v>
      </c>
      <c r="D171" t="s">
        <v>155</v>
      </c>
      <c r="E171" s="2">
        <v>4.2699999999999996</v>
      </c>
      <c r="F171" s="2">
        <v>2.35</v>
      </c>
      <c r="G171">
        <v>0</v>
      </c>
      <c r="I171" s="2">
        <f t="shared" si="17"/>
        <v>2.2000000000000002</v>
      </c>
      <c r="J171">
        <f t="shared" si="18"/>
        <v>0</v>
      </c>
    </row>
    <row r="172" spans="1:10" x14ac:dyDescent="0.2">
      <c r="A172" s="1">
        <v>43859</v>
      </c>
      <c r="B172" t="s">
        <v>29</v>
      </c>
      <c r="C172" t="s">
        <v>8</v>
      </c>
      <c r="D172" t="s">
        <v>156</v>
      </c>
      <c r="E172" s="2">
        <v>5.04</v>
      </c>
      <c r="F172" s="2">
        <v>2.77</v>
      </c>
      <c r="G172">
        <v>0</v>
      </c>
      <c r="I172" s="2">
        <f t="shared" si="17"/>
        <v>2.62</v>
      </c>
      <c r="J172">
        <f t="shared" si="18"/>
        <v>0</v>
      </c>
    </row>
    <row r="173" spans="1:10" x14ac:dyDescent="0.2">
      <c r="A173" s="1">
        <v>43859</v>
      </c>
      <c r="B173" t="s">
        <v>29</v>
      </c>
      <c r="C173" t="s">
        <v>8</v>
      </c>
      <c r="D173" t="s">
        <v>157</v>
      </c>
      <c r="E173" s="2">
        <v>5.04</v>
      </c>
      <c r="F173" s="2">
        <v>2.77</v>
      </c>
      <c r="G173">
        <v>1</v>
      </c>
      <c r="I173" s="2">
        <f t="shared" si="17"/>
        <v>2.62</v>
      </c>
      <c r="J173">
        <f t="shared" si="18"/>
        <v>0</v>
      </c>
    </row>
    <row r="174" spans="1:10" x14ac:dyDescent="0.2">
      <c r="A174" s="1">
        <v>43859</v>
      </c>
      <c r="B174" t="s">
        <v>29</v>
      </c>
      <c r="C174" t="s">
        <v>12</v>
      </c>
      <c r="D174" t="s">
        <v>158</v>
      </c>
      <c r="G174">
        <v>0</v>
      </c>
      <c r="I174" s="2">
        <f t="shared" si="17"/>
        <v>-0.15</v>
      </c>
      <c r="J174">
        <f t="shared" si="18"/>
        <v>0</v>
      </c>
    </row>
    <row r="175" spans="1:10" x14ac:dyDescent="0.2">
      <c r="A175" s="1">
        <v>43859</v>
      </c>
      <c r="B175" t="s">
        <v>29</v>
      </c>
      <c r="C175" t="s">
        <v>14</v>
      </c>
      <c r="D175" t="s">
        <v>159</v>
      </c>
      <c r="E175" s="2">
        <v>4.6900000000000004</v>
      </c>
      <c r="F175" s="2">
        <v>2.58</v>
      </c>
      <c r="G175">
        <v>1</v>
      </c>
      <c r="I175" s="2">
        <f t="shared" si="17"/>
        <v>2.4300000000000002</v>
      </c>
      <c r="J175">
        <f t="shared" si="18"/>
        <v>0</v>
      </c>
    </row>
    <row r="176" spans="1:10" x14ac:dyDescent="0.2">
      <c r="A176" s="1">
        <v>43859</v>
      </c>
      <c r="B176" t="s">
        <v>29</v>
      </c>
      <c r="C176" t="s">
        <v>14</v>
      </c>
      <c r="D176" t="s">
        <v>83</v>
      </c>
      <c r="E176" s="2">
        <v>4.6900000000000004</v>
      </c>
      <c r="F176" s="2">
        <v>2.58</v>
      </c>
      <c r="G176">
        <v>0</v>
      </c>
      <c r="I176" s="2">
        <f t="shared" si="17"/>
        <v>2.4300000000000002</v>
      </c>
      <c r="J176">
        <f t="shared" si="18"/>
        <v>0</v>
      </c>
    </row>
    <row r="177" spans="1:10" x14ac:dyDescent="0.2">
      <c r="A177" s="1">
        <v>43859</v>
      </c>
      <c r="B177" t="s">
        <v>29</v>
      </c>
      <c r="C177" t="s">
        <v>17</v>
      </c>
      <c r="D177" t="s">
        <v>145</v>
      </c>
      <c r="E177" s="2">
        <v>3.9</v>
      </c>
      <c r="F177" s="2">
        <v>2.15</v>
      </c>
      <c r="G177">
        <v>1</v>
      </c>
      <c r="I177" s="2">
        <f t="shared" si="17"/>
        <v>2</v>
      </c>
      <c r="J177">
        <f t="shared" si="18"/>
        <v>0</v>
      </c>
    </row>
    <row r="178" spans="1:10" x14ac:dyDescent="0.2">
      <c r="A178" s="1">
        <v>43859</v>
      </c>
      <c r="B178" t="s">
        <v>29</v>
      </c>
      <c r="C178" t="s">
        <v>17</v>
      </c>
      <c r="D178" t="s">
        <v>160</v>
      </c>
      <c r="G178">
        <v>1</v>
      </c>
      <c r="I178" s="2">
        <f t="shared" si="17"/>
        <v>-0.15</v>
      </c>
      <c r="J178">
        <f t="shared" si="18"/>
        <v>0</v>
      </c>
    </row>
    <row r="179" spans="1:10" x14ac:dyDescent="0.2">
      <c r="A179" s="1">
        <v>43859</v>
      </c>
      <c r="B179" t="s">
        <v>29</v>
      </c>
      <c r="C179" t="s">
        <v>19</v>
      </c>
      <c r="D179" t="s">
        <v>161</v>
      </c>
      <c r="E179" s="2">
        <v>3.59</v>
      </c>
      <c r="F179" s="2">
        <v>1.97</v>
      </c>
      <c r="G179">
        <v>2</v>
      </c>
      <c r="I179" s="2">
        <f t="shared" si="17"/>
        <v>1.82</v>
      </c>
      <c r="J179">
        <f t="shared" si="18"/>
        <v>0</v>
      </c>
    </row>
    <row r="180" spans="1:10" x14ac:dyDescent="0.2">
      <c r="A180" s="1">
        <v>43860</v>
      </c>
      <c r="B180" t="s">
        <v>38</v>
      </c>
      <c r="C180" t="s">
        <v>8</v>
      </c>
      <c r="D180" t="s">
        <v>162</v>
      </c>
      <c r="E180" s="2">
        <v>6.19</v>
      </c>
      <c r="F180" s="2">
        <v>3.4</v>
      </c>
      <c r="G180">
        <v>0</v>
      </c>
      <c r="I180" s="2">
        <f t="shared" si="17"/>
        <v>3.25</v>
      </c>
      <c r="J180">
        <f t="shared" si="18"/>
        <v>0</v>
      </c>
    </row>
    <row r="181" spans="1:10" x14ac:dyDescent="0.2">
      <c r="A181" s="1">
        <v>43860</v>
      </c>
      <c r="B181" t="s">
        <v>38</v>
      </c>
      <c r="C181" t="s">
        <v>8</v>
      </c>
      <c r="D181" t="s">
        <v>163</v>
      </c>
      <c r="G181">
        <v>2</v>
      </c>
      <c r="I181" s="2">
        <f t="shared" si="17"/>
        <v>-0.15</v>
      </c>
      <c r="J181">
        <f t="shared" si="18"/>
        <v>0</v>
      </c>
    </row>
    <row r="182" spans="1:10" x14ac:dyDescent="0.2">
      <c r="A182" s="1">
        <v>43860</v>
      </c>
      <c r="B182" t="s">
        <v>38</v>
      </c>
      <c r="C182" t="s">
        <v>8</v>
      </c>
      <c r="D182" t="s">
        <v>156</v>
      </c>
      <c r="E182" s="2">
        <v>5.04</v>
      </c>
      <c r="F182" s="2">
        <v>2.77</v>
      </c>
      <c r="G182">
        <v>0</v>
      </c>
      <c r="I182" s="2">
        <f t="shared" si="17"/>
        <v>2.62</v>
      </c>
      <c r="J182">
        <f t="shared" si="18"/>
        <v>0</v>
      </c>
    </row>
    <row r="183" spans="1:10" x14ac:dyDescent="0.2">
      <c r="A183" s="1">
        <v>43860</v>
      </c>
      <c r="B183" t="s">
        <v>38</v>
      </c>
      <c r="C183" t="s">
        <v>8</v>
      </c>
      <c r="D183" t="s">
        <v>157</v>
      </c>
      <c r="G183">
        <v>1</v>
      </c>
      <c r="I183" s="2">
        <f t="shared" si="17"/>
        <v>-0.15</v>
      </c>
      <c r="J183">
        <f t="shared" si="18"/>
        <v>0</v>
      </c>
    </row>
    <row r="184" spans="1:10" x14ac:dyDescent="0.2">
      <c r="A184" s="1">
        <v>43860</v>
      </c>
      <c r="B184" t="s">
        <v>38</v>
      </c>
      <c r="C184" t="s">
        <v>12</v>
      </c>
      <c r="D184" t="s">
        <v>164</v>
      </c>
      <c r="G184">
        <v>0</v>
      </c>
      <c r="I184" s="2">
        <f t="shared" si="17"/>
        <v>-0.15</v>
      </c>
      <c r="J184">
        <f t="shared" si="18"/>
        <v>0</v>
      </c>
    </row>
    <row r="185" spans="1:10" x14ac:dyDescent="0.2">
      <c r="A185" s="1">
        <v>43860</v>
      </c>
      <c r="B185" t="s">
        <v>38</v>
      </c>
      <c r="C185" t="s">
        <v>14</v>
      </c>
      <c r="D185" t="s">
        <v>165</v>
      </c>
      <c r="E185" s="2">
        <v>4.6900000000000004</v>
      </c>
      <c r="F185" s="2">
        <v>2.58</v>
      </c>
      <c r="G185">
        <v>1</v>
      </c>
      <c r="I185" s="2">
        <f t="shared" si="17"/>
        <v>2.4300000000000002</v>
      </c>
      <c r="J185">
        <f t="shared" si="18"/>
        <v>0</v>
      </c>
    </row>
    <row r="186" spans="1:10" x14ac:dyDescent="0.2">
      <c r="A186" s="1">
        <v>43860</v>
      </c>
      <c r="B186" t="s">
        <v>38</v>
      </c>
      <c r="C186" t="s">
        <v>14</v>
      </c>
      <c r="D186" t="s">
        <v>166</v>
      </c>
      <c r="E186" s="2">
        <v>4.6900000000000004</v>
      </c>
      <c r="F186" s="2">
        <v>2.58</v>
      </c>
      <c r="G186">
        <v>0</v>
      </c>
      <c r="I186" s="2">
        <f t="shared" si="17"/>
        <v>2.4300000000000002</v>
      </c>
      <c r="J186">
        <f t="shared" si="18"/>
        <v>0</v>
      </c>
    </row>
    <row r="187" spans="1:10" x14ac:dyDescent="0.2">
      <c r="A187" s="1">
        <v>43860</v>
      </c>
      <c r="B187" t="s">
        <v>38</v>
      </c>
      <c r="C187" t="s">
        <v>17</v>
      </c>
      <c r="D187" t="s">
        <v>167</v>
      </c>
      <c r="E187" s="2">
        <v>3.9</v>
      </c>
      <c r="F187" s="2">
        <v>2.15</v>
      </c>
      <c r="G187">
        <v>1</v>
      </c>
      <c r="I187" s="2">
        <f t="shared" si="17"/>
        <v>2</v>
      </c>
      <c r="J187">
        <f t="shared" si="18"/>
        <v>0</v>
      </c>
    </row>
    <row r="188" spans="1:10" x14ac:dyDescent="0.2">
      <c r="A188" s="1">
        <v>43860</v>
      </c>
      <c r="B188" t="s">
        <v>38</v>
      </c>
      <c r="C188" t="s">
        <v>17</v>
      </c>
      <c r="D188" t="s">
        <v>145</v>
      </c>
      <c r="G188">
        <v>1</v>
      </c>
      <c r="I188" s="2">
        <f t="shared" si="17"/>
        <v>-0.15</v>
      </c>
      <c r="J188">
        <f t="shared" si="18"/>
        <v>0</v>
      </c>
    </row>
    <row r="189" spans="1:10" x14ac:dyDescent="0.2">
      <c r="A189" s="1">
        <v>43860</v>
      </c>
      <c r="B189" t="s">
        <v>38</v>
      </c>
      <c r="C189" t="s">
        <v>19</v>
      </c>
      <c r="D189" t="s">
        <v>161</v>
      </c>
      <c r="E189" s="2">
        <v>3.59</v>
      </c>
      <c r="F189" s="2">
        <v>1.97</v>
      </c>
      <c r="G189">
        <v>2</v>
      </c>
      <c r="I189" s="2">
        <f t="shared" si="17"/>
        <v>1.82</v>
      </c>
      <c r="J189">
        <f t="shared" si="18"/>
        <v>0</v>
      </c>
    </row>
    <row r="190" spans="1:10" x14ac:dyDescent="0.2">
      <c r="A190" s="1">
        <v>43861</v>
      </c>
      <c r="B190" t="s">
        <v>48</v>
      </c>
      <c r="C190" t="s">
        <v>8</v>
      </c>
      <c r="D190" t="s">
        <v>168</v>
      </c>
      <c r="E190" s="2">
        <v>5.44</v>
      </c>
      <c r="F190" s="2">
        <v>2.99</v>
      </c>
      <c r="G190">
        <v>0</v>
      </c>
      <c r="I190" s="2">
        <f t="shared" si="17"/>
        <v>2.84</v>
      </c>
      <c r="J190">
        <f t="shared" si="18"/>
        <v>0</v>
      </c>
    </row>
    <row r="191" spans="1:10" x14ac:dyDescent="0.2">
      <c r="A191" s="1">
        <v>43861</v>
      </c>
      <c r="B191" t="s">
        <v>48</v>
      </c>
      <c r="C191" t="s">
        <v>8</v>
      </c>
      <c r="D191" t="s">
        <v>169</v>
      </c>
      <c r="E191" s="2">
        <v>5.09</v>
      </c>
      <c r="F191" s="2">
        <v>2.8</v>
      </c>
      <c r="G191">
        <v>1</v>
      </c>
      <c r="I191" s="2">
        <f t="shared" si="17"/>
        <v>2.65</v>
      </c>
      <c r="J191">
        <f t="shared" si="18"/>
        <v>0</v>
      </c>
    </row>
    <row r="192" spans="1:10" x14ac:dyDescent="0.2">
      <c r="A192" s="1">
        <v>43861</v>
      </c>
      <c r="B192" t="s">
        <v>48</v>
      </c>
      <c r="C192" t="s">
        <v>8</v>
      </c>
      <c r="D192" t="s">
        <v>170</v>
      </c>
      <c r="E192" s="2">
        <v>5.04</v>
      </c>
      <c r="F192" s="2">
        <v>2.77</v>
      </c>
      <c r="G192">
        <v>0</v>
      </c>
      <c r="I192" s="2">
        <f t="shared" si="17"/>
        <v>2.62</v>
      </c>
      <c r="J192">
        <f t="shared" si="18"/>
        <v>0</v>
      </c>
    </row>
    <row r="193" spans="1:10" x14ac:dyDescent="0.2">
      <c r="A193" s="1">
        <v>43861</v>
      </c>
      <c r="B193" t="s">
        <v>48</v>
      </c>
      <c r="C193" t="s">
        <v>24</v>
      </c>
      <c r="D193" t="s">
        <v>171</v>
      </c>
      <c r="G193">
        <v>0</v>
      </c>
      <c r="I193" s="2">
        <f t="shared" si="17"/>
        <v>-0.15</v>
      </c>
      <c r="J193">
        <f t="shared" si="18"/>
        <v>0</v>
      </c>
    </row>
    <row r="194" spans="1:10" x14ac:dyDescent="0.2">
      <c r="A194" s="1">
        <v>43861</v>
      </c>
      <c r="B194" t="s">
        <v>48</v>
      </c>
      <c r="C194" t="s">
        <v>12</v>
      </c>
      <c r="D194" t="s">
        <v>172</v>
      </c>
      <c r="G194">
        <v>0</v>
      </c>
      <c r="I194" s="2">
        <f t="shared" si="17"/>
        <v>-0.15</v>
      </c>
      <c r="J194">
        <f t="shared" si="18"/>
        <v>0</v>
      </c>
    </row>
    <row r="195" spans="1:10" x14ac:dyDescent="0.2">
      <c r="A195" s="1">
        <v>43861</v>
      </c>
      <c r="B195" t="s">
        <v>48</v>
      </c>
      <c r="C195" t="s">
        <v>14</v>
      </c>
      <c r="D195" t="s">
        <v>173</v>
      </c>
      <c r="E195" s="2">
        <v>4.6900000000000004</v>
      </c>
      <c r="F195" s="2">
        <v>2.58</v>
      </c>
      <c r="G195">
        <v>1</v>
      </c>
      <c r="I195" s="2">
        <f t="shared" ref="I195:I258" si="19">ROUND(E195*0.55-0.15,2)</f>
        <v>2.4300000000000002</v>
      </c>
      <c r="J195">
        <f t="shared" ref="J195:J258" si="20">IF(I195=F195,1,0)</f>
        <v>0</v>
      </c>
    </row>
    <row r="196" spans="1:10" x14ac:dyDescent="0.2">
      <c r="A196" s="1">
        <v>43861</v>
      </c>
      <c r="B196" t="s">
        <v>48</v>
      </c>
      <c r="C196" t="s">
        <v>14</v>
      </c>
      <c r="D196" t="s">
        <v>174</v>
      </c>
      <c r="E196" s="2">
        <v>4.6900000000000004</v>
      </c>
      <c r="F196" s="2">
        <v>2.58</v>
      </c>
      <c r="G196">
        <v>2</v>
      </c>
      <c r="I196" s="2">
        <f t="shared" si="19"/>
        <v>2.4300000000000002</v>
      </c>
      <c r="J196">
        <f t="shared" si="20"/>
        <v>0</v>
      </c>
    </row>
    <row r="197" spans="1:10" x14ac:dyDescent="0.2">
      <c r="A197" s="1">
        <v>43861</v>
      </c>
      <c r="B197" t="s">
        <v>48</v>
      </c>
      <c r="C197" t="s">
        <v>17</v>
      </c>
      <c r="D197" t="s">
        <v>167</v>
      </c>
      <c r="G197">
        <v>1</v>
      </c>
      <c r="I197" s="2">
        <f t="shared" si="19"/>
        <v>-0.15</v>
      </c>
      <c r="J197">
        <f t="shared" si="20"/>
        <v>0</v>
      </c>
    </row>
    <row r="198" spans="1:10" x14ac:dyDescent="0.2">
      <c r="A198" s="1">
        <v>43861</v>
      </c>
      <c r="B198" t="s">
        <v>48</v>
      </c>
      <c r="C198" t="s">
        <v>17</v>
      </c>
      <c r="D198" t="s">
        <v>175</v>
      </c>
      <c r="G198">
        <v>0</v>
      </c>
      <c r="I198" s="2">
        <f t="shared" si="19"/>
        <v>-0.15</v>
      </c>
      <c r="J198">
        <f t="shared" si="20"/>
        <v>0</v>
      </c>
    </row>
    <row r="199" spans="1:10" x14ac:dyDescent="0.2">
      <c r="A199" s="1">
        <v>43861</v>
      </c>
      <c r="B199" t="s">
        <v>48</v>
      </c>
      <c r="C199" t="s">
        <v>19</v>
      </c>
      <c r="D199" t="s">
        <v>176</v>
      </c>
      <c r="E199" s="2">
        <v>3.59</v>
      </c>
      <c r="F199" s="2">
        <v>1.97</v>
      </c>
      <c r="G199">
        <v>2</v>
      </c>
      <c r="I199" s="2">
        <f t="shared" si="19"/>
        <v>1.82</v>
      </c>
      <c r="J199">
        <f t="shared" si="20"/>
        <v>0</v>
      </c>
    </row>
    <row r="200" spans="1:10" x14ac:dyDescent="0.2">
      <c r="A200" s="1">
        <v>43861</v>
      </c>
      <c r="B200" t="s">
        <v>48</v>
      </c>
      <c r="C200" t="s">
        <v>19</v>
      </c>
      <c r="D200" t="s">
        <v>177</v>
      </c>
      <c r="E200" s="2">
        <v>3.59</v>
      </c>
      <c r="F200" s="2">
        <v>1.97</v>
      </c>
      <c r="G200">
        <v>0</v>
      </c>
      <c r="I200" s="2">
        <f t="shared" si="19"/>
        <v>1.82</v>
      </c>
      <c r="J200">
        <f t="shared" si="20"/>
        <v>0</v>
      </c>
    </row>
    <row r="201" spans="1:10" x14ac:dyDescent="0.2">
      <c r="A201" s="1">
        <v>43864</v>
      </c>
      <c r="B201" t="s">
        <v>7</v>
      </c>
      <c r="C201" t="s">
        <v>8</v>
      </c>
      <c r="D201" t="s">
        <v>178</v>
      </c>
      <c r="E201" s="2">
        <v>5.78</v>
      </c>
      <c r="F201" s="2">
        <v>3.18</v>
      </c>
      <c r="G201">
        <v>0</v>
      </c>
      <c r="I201" s="2">
        <f t="shared" si="19"/>
        <v>3.03</v>
      </c>
      <c r="J201">
        <f t="shared" si="20"/>
        <v>0</v>
      </c>
    </row>
    <row r="202" spans="1:10" x14ac:dyDescent="0.2">
      <c r="A202" s="1">
        <v>43864</v>
      </c>
      <c r="B202" t="s">
        <v>7</v>
      </c>
      <c r="C202" t="s">
        <v>8</v>
      </c>
      <c r="D202" t="s">
        <v>179</v>
      </c>
      <c r="E202" s="2">
        <v>5.19</v>
      </c>
      <c r="F202" s="2">
        <v>2.85</v>
      </c>
      <c r="G202">
        <v>1</v>
      </c>
      <c r="I202" s="2">
        <f t="shared" si="19"/>
        <v>2.7</v>
      </c>
      <c r="J202">
        <f t="shared" si="20"/>
        <v>0</v>
      </c>
    </row>
    <row r="203" spans="1:10" x14ac:dyDescent="0.2">
      <c r="A203" s="1">
        <v>43864</v>
      </c>
      <c r="B203" t="s">
        <v>7</v>
      </c>
      <c r="C203" t="s">
        <v>8</v>
      </c>
      <c r="D203" t="s">
        <v>180</v>
      </c>
      <c r="E203" s="2">
        <v>4.2699999999999996</v>
      </c>
      <c r="F203" s="2">
        <v>2.2000000000000002</v>
      </c>
      <c r="G203">
        <v>0</v>
      </c>
      <c r="I203" s="2">
        <f t="shared" si="19"/>
        <v>2.2000000000000002</v>
      </c>
      <c r="J203">
        <f t="shared" si="20"/>
        <v>1</v>
      </c>
    </row>
    <row r="204" spans="1:10" x14ac:dyDescent="0.2">
      <c r="A204" s="1">
        <v>43864</v>
      </c>
      <c r="B204" t="s">
        <v>7</v>
      </c>
      <c r="C204" t="s">
        <v>8</v>
      </c>
      <c r="D204" t="s">
        <v>181</v>
      </c>
      <c r="E204" s="2">
        <v>5.04</v>
      </c>
      <c r="F204" s="2">
        <v>2.77</v>
      </c>
      <c r="G204">
        <v>1</v>
      </c>
      <c r="I204" s="2">
        <f t="shared" si="19"/>
        <v>2.62</v>
      </c>
      <c r="J204">
        <f t="shared" si="20"/>
        <v>0</v>
      </c>
    </row>
    <row r="205" spans="1:10" x14ac:dyDescent="0.2">
      <c r="A205" s="1">
        <v>43864</v>
      </c>
      <c r="B205" t="s">
        <v>7</v>
      </c>
      <c r="C205" t="s">
        <v>8</v>
      </c>
      <c r="D205" t="s">
        <v>182</v>
      </c>
      <c r="E205" s="2">
        <v>5.04</v>
      </c>
      <c r="F205" s="2">
        <v>2.77</v>
      </c>
      <c r="G205">
        <v>0</v>
      </c>
      <c r="I205" s="2">
        <f t="shared" si="19"/>
        <v>2.62</v>
      </c>
      <c r="J205">
        <f t="shared" si="20"/>
        <v>0</v>
      </c>
    </row>
    <row r="206" spans="1:10" x14ac:dyDescent="0.2">
      <c r="A206" s="1">
        <v>43864</v>
      </c>
      <c r="B206" t="s">
        <v>7</v>
      </c>
      <c r="C206" t="s">
        <v>12</v>
      </c>
      <c r="D206" t="s">
        <v>183</v>
      </c>
      <c r="E206" s="2">
        <v>6.05</v>
      </c>
      <c r="F206" s="2">
        <v>3.33</v>
      </c>
      <c r="G206">
        <v>0</v>
      </c>
      <c r="I206" s="2">
        <f t="shared" si="19"/>
        <v>3.18</v>
      </c>
      <c r="J206">
        <f t="shared" si="20"/>
        <v>0</v>
      </c>
    </row>
    <row r="207" spans="1:10" x14ac:dyDescent="0.2">
      <c r="A207" s="1">
        <v>43864</v>
      </c>
      <c r="B207" t="s">
        <v>7</v>
      </c>
      <c r="C207" t="s">
        <v>14</v>
      </c>
      <c r="D207" t="s">
        <v>184</v>
      </c>
      <c r="E207" s="2">
        <v>4.6900000000000004</v>
      </c>
      <c r="F207" s="2">
        <v>2.58</v>
      </c>
      <c r="G207">
        <v>0</v>
      </c>
      <c r="I207" s="2">
        <f t="shared" si="19"/>
        <v>2.4300000000000002</v>
      </c>
      <c r="J207">
        <f t="shared" si="20"/>
        <v>0</v>
      </c>
    </row>
    <row r="208" spans="1:10" x14ac:dyDescent="0.2">
      <c r="A208" s="1">
        <v>43864</v>
      </c>
      <c r="B208" t="s">
        <v>7</v>
      </c>
      <c r="C208" t="s">
        <v>14</v>
      </c>
      <c r="D208" t="s">
        <v>185</v>
      </c>
      <c r="E208" s="2">
        <v>4.6900000000000004</v>
      </c>
      <c r="F208" s="2">
        <v>2.58</v>
      </c>
      <c r="G208">
        <v>1</v>
      </c>
      <c r="I208" s="2">
        <f t="shared" si="19"/>
        <v>2.4300000000000002</v>
      </c>
      <c r="J208">
        <f t="shared" si="20"/>
        <v>0</v>
      </c>
    </row>
    <row r="209" spans="1:10" x14ac:dyDescent="0.2">
      <c r="A209" s="1">
        <v>43864</v>
      </c>
      <c r="B209" t="s">
        <v>7</v>
      </c>
      <c r="C209" t="s">
        <v>17</v>
      </c>
      <c r="D209" t="s">
        <v>186</v>
      </c>
      <c r="E209" s="2">
        <v>3.9</v>
      </c>
      <c r="F209" s="2">
        <v>2.15</v>
      </c>
      <c r="G209">
        <v>0</v>
      </c>
      <c r="I209" s="2">
        <f t="shared" si="19"/>
        <v>2</v>
      </c>
      <c r="J209">
        <f t="shared" si="20"/>
        <v>0</v>
      </c>
    </row>
    <row r="210" spans="1:10" x14ac:dyDescent="0.2">
      <c r="A210" s="1">
        <v>43864</v>
      </c>
      <c r="B210" t="s">
        <v>7</v>
      </c>
      <c r="C210" t="s">
        <v>19</v>
      </c>
      <c r="D210" t="s">
        <v>187</v>
      </c>
      <c r="E210" s="2">
        <v>3.59</v>
      </c>
      <c r="F210" s="2">
        <v>1.97</v>
      </c>
      <c r="G210">
        <v>0</v>
      </c>
      <c r="I210" s="2">
        <f t="shared" si="19"/>
        <v>1.82</v>
      </c>
      <c r="J210">
        <f t="shared" si="20"/>
        <v>0</v>
      </c>
    </row>
    <row r="211" spans="1:10" x14ac:dyDescent="0.2">
      <c r="A211" s="1">
        <v>43865</v>
      </c>
      <c r="B211" t="s">
        <v>21</v>
      </c>
      <c r="C211" t="s">
        <v>8</v>
      </c>
      <c r="D211" t="s">
        <v>188</v>
      </c>
      <c r="E211" s="2">
        <v>5.35</v>
      </c>
      <c r="F211" s="2">
        <v>2.94</v>
      </c>
      <c r="G211">
        <v>0</v>
      </c>
      <c r="I211" s="2">
        <f t="shared" si="19"/>
        <v>2.79</v>
      </c>
      <c r="J211">
        <f t="shared" si="20"/>
        <v>0</v>
      </c>
    </row>
    <row r="212" spans="1:10" x14ac:dyDescent="0.2">
      <c r="A212" s="1">
        <v>43865</v>
      </c>
      <c r="B212" t="s">
        <v>21</v>
      </c>
      <c r="C212" t="s">
        <v>8</v>
      </c>
      <c r="D212" t="s">
        <v>189</v>
      </c>
      <c r="G212">
        <v>2</v>
      </c>
      <c r="I212" s="2">
        <f t="shared" si="19"/>
        <v>-0.15</v>
      </c>
      <c r="J212">
        <f t="shared" si="20"/>
        <v>0</v>
      </c>
    </row>
    <row r="213" spans="1:10" x14ac:dyDescent="0.2">
      <c r="A213" s="1">
        <v>43865</v>
      </c>
      <c r="B213" t="s">
        <v>21</v>
      </c>
      <c r="C213" t="s">
        <v>8</v>
      </c>
      <c r="D213" t="s">
        <v>182</v>
      </c>
      <c r="E213" s="2">
        <v>5.04</v>
      </c>
      <c r="F213" s="2">
        <v>2.77</v>
      </c>
      <c r="G213">
        <v>0</v>
      </c>
      <c r="I213" s="2">
        <f t="shared" si="19"/>
        <v>2.62</v>
      </c>
      <c r="J213">
        <f t="shared" si="20"/>
        <v>0</v>
      </c>
    </row>
    <row r="214" spans="1:10" x14ac:dyDescent="0.2">
      <c r="A214" s="1">
        <v>43865</v>
      </c>
      <c r="B214" t="s">
        <v>21</v>
      </c>
      <c r="C214" t="s">
        <v>8</v>
      </c>
      <c r="D214" t="s">
        <v>190</v>
      </c>
      <c r="E214" s="2">
        <v>5.04</v>
      </c>
      <c r="F214" s="2">
        <v>2.77</v>
      </c>
      <c r="G214">
        <v>0</v>
      </c>
      <c r="I214" s="2">
        <f t="shared" si="19"/>
        <v>2.62</v>
      </c>
      <c r="J214">
        <f t="shared" si="20"/>
        <v>0</v>
      </c>
    </row>
    <row r="215" spans="1:10" x14ac:dyDescent="0.2">
      <c r="A215" s="1">
        <v>43865</v>
      </c>
      <c r="B215" t="s">
        <v>21</v>
      </c>
      <c r="C215" t="s">
        <v>24</v>
      </c>
      <c r="D215" t="s">
        <v>191</v>
      </c>
      <c r="G215">
        <v>0</v>
      </c>
      <c r="I215" s="2">
        <f t="shared" si="19"/>
        <v>-0.15</v>
      </c>
      <c r="J215">
        <f t="shared" si="20"/>
        <v>0</v>
      </c>
    </row>
    <row r="216" spans="1:10" x14ac:dyDescent="0.2">
      <c r="A216" s="1">
        <v>43865</v>
      </c>
      <c r="B216" t="s">
        <v>21</v>
      </c>
      <c r="C216" t="s">
        <v>12</v>
      </c>
      <c r="D216" t="s">
        <v>192</v>
      </c>
      <c r="G216">
        <v>0</v>
      </c>
      <c r="I216" s="2">
        <f t="shared" si="19"/>
        <v>-0.15</v>
      </c>
      <c r="J216">
        <f t="shared" si="20"/>
        <v>0</v>
      </c>
    </row>
    <row r="217" spans="1:10" x14ac:dyDescent="0.2">
      <c r="A217" s="1">
        <v>43865</v>
      </c>
      <c r="B217" t="s">
        <v>21</v>
      </c>
      <c r="C217" t="s">
        <v>14</v>
      </c>
      <c r="D217" t="s">
        <v>193</v>
      </c>
      <c r="E217" s="2">
        <v>4.6900000000000004</v>
      </c>
      <c r="F217" s="2">
        <v>2.58</v>
      </c>
      <c r="G217">
        <v>1</v>
      </c>
      <c r="I217" s="2">
        <f t="shared" si="19"/>
        <v>2.4300000000000002</v>
      </c>
      <c r="J217">
        <f t="shared" si="20"/>
        <v>0</v>
      </c>
    </row>
    <row r="218" spans="1:10" x14ac:dyDescent="0.2">
      <c r="A218" s="1">
        <v>43865</v>
      </c>
      <c r="B218" t="s">
        <v>21</v>
      </c>
      <c r="C218" t="s">
        <v>14</v>
      </c>
      <c r="D218" t="s">
        <v>194</v>
      </c>
      <c r="E218" s="2">
        <v>4.6900000000000004</v>
      </c>
      <c r="F218" s="2">
        <v>2.58</v>
      </c>
      <c r="G218">
        <v>0</v>
      </c>
      <c r="I218" s="2">
        <f t="shared" si="19"/>
        <v>2.4300000000000002</v>
      </c>
      <c r="J218">
        <f t="shared" si="20"/>
        <v>0</v>
      </c>
    </row>
    <row r="219" spans="1:10" x14ac:dyDescent="0.2">
      <c r="A219" s="1">
        <v>43865</v>
      </c>
      <c r="B219" t="s">
        <v>21</v>
      </c>
      <c r="C219" t="s">
        <v>17</v>
      </c>
      <c r="D219" t="s">
        <v>186</v>
      </c>
      <c r="G219">
        <v>0</v>
      </c>
      <c r="I219" s="2">
        <f t="shared" si="19"/>
        <v>-0.15</v>
      </c>
      <c r="J219">
        <f t="shared" si="20"/>
        <v>0</v>
      </c>
    </row>
    <row r="220" spans="1:10" x14ac:dyDescent="0.2">
      <c r="A220" s="1">
        <v>43865</v>
      </c>
      <c r="B220" t="s">
        <v>21</v>
      </c>
      <c r="C220" t="s">
        <v>17</v>
      </c>
      <c r="D220" t="s">
        <v>195</v>
      </c>
      <c r="G220">
        <v>1</v>
      </c>
      <c r="I220" s="2">
        <f t="shared" si="19"/>
        <v>-0.15</v>
      </c>
      <c r="J220">
        <f t="shared" si="20"/>
        <v>0</v>
      </c>
    </row>
    <row r="221" spans="1:10" x14ac:dyDescent="0.2">
      <c r="A221" s="1">
        <v>43865</v>
      </c>
      <c r="B221" t="s">
        <v>21</v>
      </c>
      <c r="C221" t="s">
        <v>17</v>
      </c>
      <c r="D221" t="s">
        <v>196</v>
      </c>
      <c r="G221">
        <v>0</v>
      </c>
      <c r="I221" s="2">
        <f t="shared" si="19"/>
        <v>-0.15</v>
      </c>
      <c r="J221">
        <f t="shared" si="20"/>
        <v>0</v>
      </c>
    </row>
    <row r="222" spans="1:10" x14ac:dyDescent="0.2">
      <c r="A222" s="1">
        <v>43865</v>
      </c>
      <c r="B222" t="s">
        <v>21</v>
      </c>
      <c r="C222" t="s">
        <v>19</v>
      </c>
      <c r="D222" t="s">
        <v>187</v>
      </c>
      <c r="E222" s="2">
        <v>3.59</v>
      </c>
      <c r="F222" s="2">
        <v>1.97</v>
      </c>
      <c r="G222">
        <v>0</v>
      </c>
      <c r="I222" s="2">
        <f t="shared" si="19"/>
        <v>1.82</v>
      </c>
      <c r="J222">
        <f t="shared" si="20"/>
        <v>0</v>
      </c>
    </row>
    <row r="223" spans="1:10" x14ac:dyDescent="0.2">
      <c r="A223" s="1">
        <v>43866</v>
      </c>
      <c r="B223" t="s">
        <v>29</v>
      </c>
      <c r="C223" t="s">
        <v>8</v>
      </c>
      <c r="D223" t="s">
        <v>197</v>
      </c>
      <c r="E223" s="2">
        <v>6.05</v>
      </c>
      <c r="F223" s="2">
        <v>3.33</v>
      </c>
      <c r="G223">
        <v>0</v>
      </c>
      <c r="I223" s="2">
        <f t="shared" si="19"/>
        <v>3.18</v>
      </c>
      <c r="J223">
        <f t="shared" si="20"/>
        <v>0</v>
      </c>
    </row>
    <row r="224" spans="1:10" x14ac:dyDescent="0.2">
      <c r="A224" s="1">
        <v>43866</v>
      </c>
      <c r="B224" t="s">
        <v>29</v>
      </c>
      <c r="C224" t="s">
        <v>8</v>
      </c>
      <c r="D224" t="s">
        <v>198</v>
      </c>
      <c r="G224">
        <v>1</v>
      </c>
      <c r="I224" s="2">
        <f t="shared" si="19"/>
        <v>-0.15</v>
      </c>
      <c r="J224">
        <f t="shared" si="20"/>
        <v>0</v>
      </c>
    </row>
    <row r="225" spans="1:10" x14ac:dyDescent="0.2">
      <c r="A225" s="1">
        <v>43866</v>
      </c>
      <c r="B225" t="s">
        <v>29</v>
      </c>
      <c r="C225" t="s">
        <v>8</v>
      </c>
      <c r="D225" t="s">
        <v>199</v>
      </c>
      <c r="E225" s="2">
        <v>4.3600000000000003</v>
      </c>
      <c r="F225" s="2">
        <v>2.25</v>
      </c>
      <c r="G225">
        <v>0</v>
      </c>
      <c r="I225" s="2">
        <f t="shared" si="19"/>
        <v>2.25</v>
      </c>
      <c r="J225">
        <f t="shared" si="20"/>
        <v>1</v>
      </c>
    </row>
    <row r="226" spans="1:10" x14ac:dyDescent="0.2">
      <c r="A226" s="1">
        <v>43866</v>
      </c>
      <c r="B226" t="s">
        <v>29</v>
      </c>
      <c r="C226" t="s">
        <v>8</v>
      </c>
      <c r="D226" t="s">
        <v>200</v>
      </c>
      <c r="E226" s="2">
        <v>5.04</v>
      </c>
      <c r="F226" s="2">
        <v>2.77</v>
      </c>
      <c r="G226">
        <v>1</v>
      </c>
      <c r="I226" s="2">
        <f t="shared" si="19"/>
        <v>2.62</v>
      </c>
      <c r="J226">
        <f t="shared" si="20"/>
        <v>0</v>
      </c>
    </row>
    <row r="227" spans="1:10" x14ac:dyDescent="0.2">
      <c r="A227" s="1">
        <v>43866</v>
      </c>
      <c r="B227" t="s">
        <v>29</v>
      </c>
      <c r="C227" t="s">
        <v>8</v>
      </c>
      <c r="D227" t="s">
        <v>201</v>
      </c>
      <c r="E227" s="2">
        <v>5.04</v>
      </c>
      <c r="F227" s="2">
        <v>2.77</v>
      </c>
      <c r="G227">
        <v>0</v>
      </c>
      <c r="I227" s="2">
        <f t="shared" si="19"/>
        <v>2.62</v>
      </c>
      <c r="J227">
        <f t="shared" si="20"/>
        <v>0</v>
      </c>
    </row>
    <row r="228" spans="1:10" x14ac:dyDescent="0.2">
      <c r="A228" s="1">
        <v>43866</v>
      </c>
      <c r="B228" t="s">
        <v>29</v>
      </c>
      <c r="C228" t="s">
        <v>12</v>
      </c>
      <c r="D228" t="s">
        <v>202</v>
      </c>
      <c r="E228" s="2">
        <v>5.25</v>
      </c>
      <c r="F228" s="2">
        <v>2.89</v>
      </c>
      <c r="G228">
        <v>2</v>
      </c>
      <c r="I228" s="2">
        <f t="shared" si="19"/>
        <v>2.74</v>
      </c>
      <c r="J228">
        <f t="shared" si="20"/>
        <v>0</v>
      </c>
    </row>
    <row r="229" spans="1:10" x14ac:dyDescent="0.2">
      <c r="A229" s="1">
        <v>43866</v>
      </c>
      <c r="B229" t="s">
        <v>29</v>
      </c>
      <c r="C229" t="s">
        <v>14</v>
      </c>
      <c r="D229" t="s">
        <v>203</v>
      </c>
      <c r="E229" s="2">
        <v>4.6900000000000004</v>
      </c>
      <c r="F229" s="2">
        <v>2.58</v>
      </c>
      <c r="G229">
        <v>1</v>
      </c>
      <c r="I229" s="2">
        <f t="shared" si="19"/>
        <v>2.4300000000000002</v>
      </c>
      <c r="J229">
        <f t="shared" si="20"/>
        <v>0</v>
      </c>
    </row>
    <row r="230" spans="1:10" x14ac:dyDescent="0.2">
      <c r="A230" s="1">
        <v>43866</v>
      </c>
      <c r="B230" t="s">
        <v>29</v>
      </c>
      <c r="C230" t="s">
        <v>14</v>
      </c>
      <c r="D230" t="s">
        <v>35</v>
      </c>
      <c r="E230" s="2">
        <v>4.6900000000000004</v>
      </c>
      <c r="F230" s="2">
        <v>2.58</v>
      </c>
      <c r="G230">
        <v>0</v>
      </c>
      <c r="I230" s="2">
        <f t="shared" si="19"/>
        <v>2.4300000000000002</v>
      </c>
      <c r="J230">
        <f t="shared" si="20"/>
        <v>0</v>
      </c>
    </row>
    <row r="231" spans="1:10" x14ac:dyDescent="0.2">
      <c r="A231" s="1">
        <v>43866</v>
      </c>
      <c r="B231" t="s">
        <v>29</v>
      </c>
      <c r="C231" t="s">
        <v>17</v>
      </c>
      <c r="D231" t="s">
        <v>204</v>
      </c>
      <c r="E231" s="2">
        <v>3.9</v>
      </c>
      <c r="F231" s="2">
        <v>2.15</v>
      </c>
      <c r="G231">
        <v>1</v>
      </c>
      <c r="I231" s="2">
        <f t="shared" si="19"/>
        <v>2</v>
      </c>
      <c r="J231">
        <f t="shared" si="20"/>
        <v>0</v>
      </c>
    </row>
    <row r="232" spans="1:10" x14ac:dyDescent="0.2">
      <c r="A232" s="1">
        <v>43866</v>
      </c>
      <c r="B232" t="s">
        <v>29</v>
      </c>
      <c r="C232" t="s">
        <v>17</v>
      </c>
      <c r="D232" t="s">
        <v>205</v>
      </c>
      <c r="E232" s="2">
        <v>3.9</v>
      </c>
      <c r="F232" s="2">
        <v>2.15</v>
      </c>
      <c r="G232">
        <v>1</v>
      </c>
      <c r="I232" s="2">
        <f t="shared" si="19"/>
        <v>2</v>
      </c>
      <c r="J232">
        <f t="shared" si="20"/>
        <v>0</v>
      </c>
    </row>
    <row r="233" spans="1:10" x14ac:dyDescent="0.2">
      <c r="A233" s="1">
        <v>43866</v>
      </c>
      <c r="B233" t="s">
        <v>29</v>
      </c>
      <c r="C233" t="s">
        <v>19</v>
      </c>
      <c r="D233" t="s">
        <v>206</v>
      </c>
      <c r="E233" s="2">
        <v>3.59</v>
      </c>
      <c r="F233" s="2">
        <v>1.97</v>
      </c>
      <c r="G233">
        <v>2</v>
      </c>
      <c r="I233" s="2">
        <f t="shared" si="19"/>
        <v>1.82</v>
      </c>
      <c r="J233">
        <f t="shared" si="20"/>
        <v>0</v>
      </c>
    </row>
    <row r="234" spans="1:10" x14ac:dyDescent="0.2">
      <c r="A234" s="1">
        <v>43866</v>
      </c>
      <c r="B234" t="s">
        <v>29</v>
      </c>
      <c r="C234" t="s">
        <v>19</v>
      </c>
      <c r="D234" t="s">
        <v>187</v>
      </c>
      <c r="G234">
        <v>0</v>
      </c>
      <c r="I234" s="2">
        <f t="shared" si="19"/>
        <v>-0.15</v>
      </c>
      <c r="J234">
        <f t="shared" si="20"/>
        <v>0</v>
      </c>
    </row>
    <row r="235" spans="1:10" x14ac:dyDescent="0.2">
      <c r="A235" s="1">
        <v>43867</v>
      </c>
      <c r="B235" t="s">
        <v>38</v>
      </c>
      <c r="C235" t="s">
        <v>8</v>
      </c>
      <c r="D235" t="s">
        <v>207</v>
      </c>
      <c r="E235" s="2">
        <v>5.35</v>
      </c>
      <c r="F235" s="2">
        <v>2.94</v>
      </c>
      <c r="G235">
        <v>0</v>
      </c>
      <c r="I235" s="2">
        <f t="shared" si="19"/>
        <v>2.79</v>
      </c>
      <c r="J235">
        <f t="shared" si="20"/>
        <v>0</v>
      </c>
    </row>
    <row r="236" spans="1:10" x14ac:dyDescent="0.2">
      <c r="A236" s="1">
        <v>43867</v>
      </c>
      <c r="B236" t="s">
        <v>38</v>
      </c>
      <c r="C236" t="s">
        <v>8</v>
      </c>
      <c r="D236" t="s">
        <v>208</v>
      </c>
      <c r="E236" s="2">
        <v>4.2699999999999996</v>
      </c>
      <c r="F236" s="2">
        <v>2.2000000000000002</v>
      </c>
      <c r="G236">
        <v>2</v>
      </c>
      <c r="I236" s="2">
        <f t="shared" si="19"/>
        <v>2.2000000000000002</v>
      </c>
      <c r="J236">
        <f t="shared" si="20"/>
        <v>1</v>
      </c>
    </row>
    <row r="237" spans="1:10" x14ac:dyDescent="0.2">
      <c r="A237" s="1">
        <v>43867</v>
      </c>
      <c r="B237" t="s">
        <v>38</v>
      </c>
      <c r="C237" t="s">
        <v>24</v>
      </c>
      <c r="D237" t="s">
        <v>209</v>
      </c>
      <c r="E237" s="2">
        <v>6.36</v>
      </c>
      <c r="F237" s="2">
        <v>3.5</v>
      </c>
      <c r="G237">
        <v>0</v>
      </c>
      <c r="I237" s="2">
        <f t="shared" si="19"/>
        <v>3.35</v>
      </c>
      <c r="J237">
        <f t="shared" si="20"/>
        <v>0</v>
      </c>
    </row>
    <row r="238" spans="1:10" x14ac:dyDescent="0.2">
      <c r="A238" s="1">
        <v>43867</v>
      </c>
      <c r="B238" t="s">
        <v>38</v>
      </c>
      <c r="C238" t="s">
        <v>12</v>
      </c>
      <c r="D238" t="s">
        <v>210</v>
      </c>
      <c r="E238" s="2">
        <v>5.36</v>
      </c>
      <c r="F238" s="2">
        <v>2.95</v>
      </c>
      <c r="G238">
        <v>0</v>
      </c>
      <c r="I238" s="2">
        <f t="shared" si="19"/>
        <v>2.8</v>
      </c>
      <c r="J238">
        <f t="shared" si="20"/>
        <v>0</v>
      </c>
    </row>
    <row r="239" spans="1:10" x14ac:dyDescent="0.2">
      <c r="A239" s="1">
        <v>43867</v>
      </c>
      <c r="B239" t="s">
        <v>38</v>
      </c>
      <c r="C239" t="s">
        <v>14</v>
      </c>
      <c r="D239" t="s">
        <v>211</v>
      </c>
      <c r="E239" s="2">
        <v>4.6900000000000004</v>
      </c>
      <c r="F239" s="2">
        <v>2.58</v>
      </c>
      <c r="G239">
        <v>1</v>
      </c>
      <c r="I239" s="2">
        <f t="shared" si="19"/>
        <v>2.4300000000000002</v>
      </c>
      <c r="J239">
        <f t="shared" si="20"/>
        <v>0</v>
      </c>
    </row>
    <row r="240" spans="1:10" x14ac:dyDescent="0.2">
      <c r="A240" s="1">
        <v>43867</v>
      </c>
      <c r="B240" t="s">
        <v>38</v>
      </c>
      <c r="C240" t="s">
        <v>14</v>
      </c>
      <c r="D240" t="s">
        <v>212</v>
      </c>
      <c r="E240" s="2">
        <v>4.6900000000000004</v>
      </c>
      <c r="F240" s="2">
        <v>2.58</v>
      </c>
      <c r="G240">
        <v>0</v>
      </c>
      <c r="I240" s="2">
        <f t="shared" si="19"/>
        <v>2.4300000000000002</v>
      </c>
      <c r="J240">
        <f t="shared" si="20"/>
        <v>0</v>
      </c>
    </row>
    <row r="241" spans="1:10" x14ac:dyDescent="0.2">
      <c r="A241" s="1">
        <v>43867</v>
      </c>
      <c r="B241" t="s">
        <v>38</v>
      </c>
      <c r="C241" t="s">
        <v>17</v>
      </c>
      <c r="D241" t="s">
        <v>213</v>
      </c>
      <c r="E241" s="2">
        <v>3.9</v>
      </c>
      <c r="F241" s="2">
        <v>2.15</v>
      </c>
      <c r="G241">
        <v>0</v>
      </c>
      <c r="I241" s="2">
        <f t="shared" si="19"/>
        <v>2</v>
      </c>
      <c r="J241">
        <f t="shared" si="20"/>
        <v>0</v>
      </c>
    </row>
    <row r="242" spans="1:10" x14ac:dyDescent="0.2">
      <c r="A242" s="1">
        <v>43867</v>
      </c>
      <c r="B242" t="s">
        <v>38</v>
      </c>
      <c r="C242" t="s">
        <v>17</v>
      </c>
      <c r="D242" t="s">
        <v>214</v>
      </c>
      <c r="G242">
        <v>1</v>
      </c>
      <c r="I242" s="2">
        <f t="shared" si="19"/>
        <v>-0.15</v>
      </c>
      <c r="J242">
        <f t="shared" si="20"/>
        <v>0</v>
      </c>
    </row>
    <row r="243" spans="1:10" x14ac:dyDescent="0.2">
      <c r="A243" s="1">
        <v>43867</v>
      </c>
      <c r="B243" t="s">
        <v>38</v>
      </c>
      <c r="C243" t="s">
        <v>19</v>
      </c>
      <c r="D243" t="s">
        <v>206</v>
      </c>
      <c r="E243" s="2">
        <v>3.59</v>
      </c>
      <c r="F243" s="2">
        <v>1.97</v>
      </c>
      <c r="G243">
        <v>2</v>
      </c>
      <c r="I243" s="2">
        <f t="shared" si="19"/>
        <v>1.82</v>
      </c>
      <c r="J243">
        <f t="shared" si="20"/>
        <v>0</v>
      </c>
    </row>
    <row r="244" spans="1:10" x14ac:dyDescent="0.2">
      <c r="A244" s="1">
        <v>43867</v>
      </c>
      <c r="B244" t="s">
        <v>38</v>
      </c>
      <c r="C244" t="s">
        <v>19</v>
      </c>
      <c r="D244" t="s">
        <v>215</v>
      </c>
      <c r="E244" s="2">
        <v>3.59</v>
      </c>
      <c r="F244" s="2">
        <v>1.97</v>
      </c>
      <c r="G244">
        <v>0</v>
      </c>
      <c r="I244" s="2">
        <f t="shared" si="19"/>
        <v>1.82</v>
      </c>
      <c r="J244">
        <f t="shared" si="20"/>
        <v>0</v>
      </c>
    </row>
    <row r="245" spans="1:10" x14ac:dyDescent="0.2">
      <c r="A245" s="1">
        <v>43868</v>
      </c>
      <c r="B245" t="s">
        <v>48</v>
      </c>
      <c r="C245" t="s">
        <v>8</v>
      </c>
      <c r="D245" t="s">
        <v>216</v>
      </c>
      <c r="E245" s="2">
        <v>4.82</v>
      </c>
      <c r="F245" s="2">
        <v>2.5</v>
      </c>
      <c r="G245">
        <v>0</v>
      </c>
      <c r="I245" s="2">
        <f t="shared" si="19"/>
        <v>2.5</v>
      </c>
      <c r="J245">
        <f t="shared" si="20"/>
        <v>1</v>
      </c>
    </row>
    <row r="246" spans="1:10" x14ac:dyDescent="0.2">
      <c r="A246" s="1">
        <v>43868</v>
      </c>
      <c r="B246" t="s">
        <v>48</v>
      </c>
      <c r="C246" t="s">
        <v>8</v>
      </c>
      <c r="D246" t="s">
        <v>217</v>
      </c>
      <c r="E246" s="2">
        <v>4.3</v>
      </c>
      <c r="F246" s="2">
        <v>2.37</v>
      </c>
      <c r="G246">
        <v>1</v>
      </c>
      <c r="I246" s="2">
        <f t="shared" si="19"/>
        <v>2.2200000000000002</v>
      </c>
      <c r="J246">
        <f t="shared" si="20"/>
        <v>0</v>
      </c>
    </row>
    <row r="247" spans="1:10" x14ac:dyDescent="0.2">
      <c r="A247" s="1">
        <v>43868</v>
      </c>
      <c r="B247" t="s">
        <v>48</v>
      </c>
      <c r="C247" t="s">
        <v>8</v>
      </c>
      <c r="D247" t="s">
        <v>218</v>
      </c>
      <c r="G247">
        <v>1</v>
      </c>
      <c r="I247" s="2">
        <f t="shared" si="19"/>
        <v>-0.15</v>
      </c>
      <c r="J247">
        <f t="shared" si="20"/>
        <v>0</v>
      </c>
    </row>
    <row r="248" spans="1:10" x14ac:dyDescent="0.2">
      <c r="A248" s="1">
        <v>43868</v>
      </c>
      <c r="B248" t="s">
        <v>48</v>
      </c>
      <c r="C248" t="s">
        <v>8</v>
      </c>
      <c r="D248" t="s">
        <v>219</v>
      </c>
      <c r="G248">
        <v>1</v>
      </c>
      <c r="I248" s="2">
        <f t="shared" si="19"/>
        <v>-0.15</v>
      </c>
      <c r="J248">
        <f t="shared" si="20"/>
        <v>0</v>
      </c>
    </row>
    <row r="249" spans="1:10" x14ac:dyDescent="0.2">
      <c r="A249" s="1">
        <v>43868</v>
      </c>
      <c r="B249" t="s">
        <v>48</v>
      </c>
      <c r="C249" t="s">
        <v>24</v>
      </c>
      <c r="D249" t="s">
        <v>220</v>
      </c>
      <c r="E249" s="2">
        <v>4.2699999999999996</v>
      </c>
      <c r="F249" s="2">
        <v>2.35</v>
      </c>
      <c r="G249">
        <v>2</v>
      </c>
      <c r="I249" s="2">
        <f t="shared" si="19"/>
        <v>2.2000000000000002</v>
      </c>
      <c r="J249">
        <f t="shared" si="20"/>
        <v>0</v>
      </c>
    </row>
    <row r="250" spans="1:10" x14ac:dyDescent="0.2">
      <c r="A250" s="1">
        <v>43868</v>
      </c>
      <c r="B250" t="s">
        <v>48</v>
      </c>
      <c r="C250" t="s">
        <v>12</v>
      </c>
      <c r="D250" t="s">
        <v>221</v>
      </c>
      <c r="E250" s="2">
        <v>5.44</v>
      </c>
      <c r="F250" s="2">
        <v>2.99</v>
      </c>
      <c r="G250">
        <v>0</v>
      </c>
      <c r="I250" s="2">
        <f t="shared" si="19"/>
        <v>2.84</v>
      </c>
      <c r="J250">
        <f t="shared" si="20"/>
        <v>0</v>
      </c>
    </row>
    <row r="251" spans="1:10" x14ac:dyDescent="0.2">
      <c r="A251" s="1">
        <v>43868</v>
      </c>
      <c r="B251" t="s">
        <v>48</v>
      </c>
      <c r="C251" t="s">
        <v>14</v>
      </c>
      <c r="D251" t="s">
        <v>222</v>
      </c>
      <c r="E251" s="2">
        <v>4.6900000000000004</v>
      </c>
      <c r="F251" s="2">
        <v>2.58</v>
      </c>
      <c r="G251">
        <v>1</v>
      </c>
      <c r="I251" s="2">
        <f t="shared" si="19"/>
        <v>2.4300000000000002</v>
      </c>
      <c r="J251">
        <f t="shared" si="20"/>
        <v>0</v>
      </c>
    </row>
    <row r="252" spans="1:10" x14ac:dyDescent="0.2">
      <c r="A252" s="1">
        <v>43868</v>
      </c>
      <c r="B252" t="s">
        <v>48</v>
      </c>
      <c r="C252" t="s">
        <v>14</v>
      </c>
      <c r="D252" t="s">
        <v>223</v>
      </c>
      <c r="E252" s="2">
        <v>4.6900000000000004</v>
      </c>
      <c r="F252" s="2">
        <v>2.58</v>
      </c>
      <c r="G252">
        <v>1</v>
      </c>
      <c r="I252" s="2">
        <f t="shared" si="19"/>
        <v>2.4300000000000002</v>
      </c>
      <c r="J252">
        <f t="shared" si="20"/>
        <v>0</v>
      </c>
    </row>
    <row r="253" spans="1:10" x14ac:dyDescent="0.2">
      <c r="A253" s="1">
        <v>43868</v>
      </c>
      <c r="B253" t="s">
        <v>48</v>
      </c>
      <c r="C253" t="s">
        <v>17</v>
      </c>
      <c r="D253" t="s">
        <v>224</v>
      </c>
      <c r="E253" s="2">
        <v>3.9</v>
      </c>
      <c r="F253" s="2">
        <v>2.15</v>
      </c>
      <c r="G253">
        <v>0</v>
      </c>
      <c r="I253" s="2">
        <f t="shared" si="19"/>
        <v>2</v>
      </c>
      <c r="J253">
        <f t="shared" si="20"/>
        <v>0</v>
      </c>
    </row>
    <row r="254" spans="1:10" x14ac:dyDescent="0.2">
      <c r="A254" s="1">
        <v>43868</v>
      </c>
      <c r="B254" t="s">
        <v>48</v>
      </c>
      <c r="C254" t="s">
        <v>19</v>
      </c>
      <c r="D254" t="s">
        <v>225</v>
      </c>
      <c r="E254" s="2">
        <v>3.59</v>
      </c>
      <c r="F254" s="2">
        <v>1.97</v>
      </c>
      <c r="G254">
        <v>2</v>
      </c>
      <c r="I254" s="2">
        <f t="shared" si="19"/>
        <v>1.82</v>
      </c>
      <c r="J254">
        <f t="shared" si="20"/>
        <v>0</v>
      </c>
    </row>
    <row r="255" spans="1:10" x14ac:dyDescent="0.2">
      <c r="A255" s="1">
        <v>43868</v>
      </c>
      <c r="B255" t="s">
        <v>48</v>
      </c>
      <c r="C255" t="s">
        <v>19</v>
      </c>
      <c r="D255" t="s">
        <v>226</v>
      </c>
      <c r="E255" s="2">
        <v>3.59</v>
      </c>
      <c r="F255" s="2">
        <v>1.97</v>
      </c>
      <c r="G255">
        <v>0</v>
      </c>
      <c r="I255" s="2">
        <f t="shared" si="19"/>
        <v>1.82</v>
      </c>
      <c r="J255">
        <f t="shared" si="20"/>
        <v>0</v>
      </c>
    </row>
    <row r="256" spans="1:10" x14ac:dyDescent="0.2">
      <c r="A256" s="1">
        <v>43871</v>
      </c>
      <c r="B256" t="s">
        <v>7</v>
      </c>
      <c r="C256" t="s">
        <v>8</v>
      </c>
      <c r="D256" t="s">
        <v>227</v>
      </c>
      <c r="E256" s="2">
        <v>5.04</v>
      </c>
      <c r="F256" s="2">
        <v>2.77</v>
      </c>
      <c r="G256">
        <v>0</v>
      </c>
      <c r="I256" s="2">
        <f t="shared" si="19"/>
        <v>2.62</v>
      </c>
      <c r="J256">
        <f t="shared" si="20"/>
        <v>0</v>
      </c>
    </row>
    <row r="257" spans="1:10" x14ac:dyDescent="0.2">
      <c r="A257" s="1">
        <v>43871</v>
      </c>
      <c r="B257" t="s">
        <v>7</v>
      </c>
      <c r="C257" t="s">
        <v>8</v>
      </c>
      <c r="D257" t="s">
        <v>228</v>
      </c>
      <c r="G257">
        <v>2</v>
      </c>
      <c r="I257" s="2">
        <f t="shared" si="19"/>
        <v>-0.15</v>
      </c>
      <c r="J257">
        <f t="shared" si="20"/>
        <v>0</v>
      </c>
    </row>
    <row r="258" spans="1:10" x14ac:dyDescent="0.2">
      <c r="A258" s="1">
        <v>43871</v>
      </c>
      <c r="B258" t="s">
        <v>7</v>
      </c>
      <c r="C258" t="s">
        <v>8</v>
      </c>
      <c r="D258" t="s">
        <v>229</v>
      </c>
      <c r="E258" s="2">
        <v>4.2699999999999996</v>
      </c>
      <c r="F258" s="2">
        <v>2.2000000000000002</v>
      </c>
      <c r="G258">
        <v>0</v>
      </c>
      <c r="I258" s="2">
        <f t="shared" si="19"/>
        <v>2.2000000000000002</v>
      </c>
      <c r="J258">
        <f t="shared" si="20"/>
        <v>1</v>
      </c>
    </row>
    <row r="259" spans="1:10" x14ac:dyDescent="0.2">
      <c r="A259" s="1">
        <v>43871</v>
      </c>
      <c r="B259" t="s">
        <v>7</v>
      </c>
      <c r="C259" t="s">
        <v>8</v>
      </c>
      <c r="D259" t="s">
        <v>230</v>
      </c>
      <c r="E259" s="2">
        <v>5.04</v>
      </c>
      <c r="F259" s="2">
        <v>2.77</v>
      </c>
      <c r="G259">
        <v>0</v>
      </c>
      <c r="I259" s="2">
        <f t="shared" ref="I259:I322" si="21">ROUND(E259*0.55-0.15,2)</f>
        <v>2.62</v>
      </c>
      <c r="J259">
        <f t="shared" ref="J259:J322" si="22">IF(I259=F259,1,0)</f>
        <v>0</v>
      </c>
    </row>
    <row r="260" spans="1:10" x14ac:dyDescent="0.2">
      <c r="A260" s="1">
        <v>43871</v>
      </c>
      <c r="B260" t="s">
        <v>7</v>
      </c>
      <c r="C260" t="s">
        <v>8</v>
      </c>
      <c r="D260" t="s">
        <v>157</v>
      </c>
      <c r="E260" s="2">
        <v>5.04</v>
      </c>
      <c r="F260" s="2">
        <v>2.77</v>
      </c>
      <c r="G260">
        <v>1</v>
      </c>
      <c r="I260" s="2">
        <f t="shared" si="21"/>
        <v>2.62</v>
      </c>
      <c r="J260">
        <f t="shared" si="22"/>
        <v>0</v>
      </c>
    </row>
    <row r="261" spans="1:10" x14ac:dyDescent="0.2">
      <c r="A261" s="1">
        <v>43871</v>
      </c>
      <c r="B261" t="s">
        <v>7</v>
      </c>
      <c r="C261" t="s">
        <v>12</v>
      </c>
      <c r="D261" t="s">
        <v>231</v>
      </c>
      <c r="G261">
        <v>0</v>
      </c>
      <c r="I261" s="2">
        <f t="shared" si="21"/>
        <v>-0.15</v>
      </c>
      <c r="J261">
        <f t="shared" si="22"/>
        <v>0</v>
      </c>
    </row>
    <row r="262" spans="1:10" x14ac:dyDescent="0.2">
      <c r="A262" s="1">
        <v>43871</v>
      </c>
      <c r="B262" t="s">
        <v>7</v>
      </c>
      <c r="C262" t="s">
        <v>14</v>
      </c>
      <c r="D262" t="s">
        <v>15</v>
      </c>
      <c r="E262" s="2">
        <v>4.6900000000000004</v>
      </c>
      <c r="F262" s="2">
        <v>2.58</v>
      </c>
      <c r="G262">
        <v>0</v>
      </c>
      <c r="I262" s="2">
        <f t="shared" si="21"/>
        <v>2.4300000000000002</v>
      </c>
      <c r="J262">
        <f t="shared" si="22"/>
        <v>0</v>
      </c>
    </row>
    <row r="263" spans="1:10" x14ac:dyDescent="0.2">
      <c r="A263" s="1">
        <v>43871</v>
      </c>
      <c r="B263" t="s">
        <v>7</v>
      </c>
      <c r="C263" t="s">
        <v>14</v>
      </c>
      <c r="D263" t="s">
        <v>16</v>
      </c>
      <c r="E263" s="2">
        <v>4.6900000000000004</v>
      </c>
      <c r="F263" s="2">
        <v>2.58</v>
      </c>
      <c r="G263">
        <v>1</v>
      </c>
      <c r="I263" s="2">
        <f t="shared" si="21"/>
        <v>2.4300000000000002</v>
      </c>
      <c r="J263">
        <f t="shared" si="22"/>
        <v>0</v>
      </c>
    </row>
    <row r="264" spans="1:10" x14ac:dyDescent="0.2">
      <c r="A264" s="1">
        <v>43871</v>
      </c>
      <c r="B264" t="s">
        <v>7</v>
      </c>
      <c r="C264" t="s">
        <v>17</v>
      </c>
      <c r="D264" t="s">
        <v>232</v>
      </c>
      <c r="E264" s="2">
        <v>3.9</v>
      </c>
      <c r="F264" s="2">
        <v>2.15</v>
      </c>
      <c r="G264">
        <v>0</v>
      </c>
      <c r="I264" s="2">
        <f t="shared" si="21"/>
        <v>2</v>
      </c>
      <c r="J264">
        <f t="shared" si="22"/>
        <v>0</v>
      </c>
    </row>
    <row r="265" spans="1:10" x14ac:dyDescent="0.2">
      <c r="A265" s="1">
        <v>43871</v>
      </c>
      <c r="B265" t="s">
        <v>7</v>
      </c>
      <c r="C265" t="s">
        <v>19</v>
      </c>
      <c r="D265" t="s">
        <v>233</v>
      </c>
      <c r="E265" s="2">
        <v>3.59</v>
      </c>
      <c r="F265" s="2">
        <v>1.97</v>
      </c>
      <c r="G265">
        <v>0</v>
      </c>
      <c r="I265" s="2">
        <f t="shared" si="21"/>
        <v>1.82</v>
      </c>
      <c r="J265">
        <f t="shared" si="22"/>
        <v>0</v>
      </c>
    </row>
    <row r="266" spans="1:10" x14ac:dyDescent="0.2">
      <c r="A266" s="1">
        <v>43872</v>
      </c>
      <c r="B266" t="s">
        <v>21</v>
      </c>
      <c r="C266" t="s">
        <v>8</v>
      </c>
      <c r="D266" t="s">
        <v>234</v>
      </c>
      <c r="E266" s="2">
        <v>4.6399999999999997</v>
      </c>
      <c r="F266" s="2">
        <v>2.4</v>
      </c>
      <c r="G266">
        <v>0</v>
      </c>
      <c r="I266" s="2">
        <f t="shared" si="21"/>
        <v>2.4</v>
      </c>
      <c r="J266">
        <f t="shared" si="22"/>
        <v>1</v>
      </c>
    </row>
    <row r="267" spans="1:10" x14ac:dyDescent="0.2">
      <c r="A267" s="1">
        <v>43872</v>
      </c>
      <c r="B267" t="s">
        <v>21</v>
      </c>
      <c r="C267" t="s">
        <v>8</v>
      </c>
      <c r="D267" t="s">
        <v>235</v>
      </c>
      <c r="G267">
        <v>2</v>
      </c>
      <c r="I267" s="2">
        <f t="shared" si="21"/>
        <v>-0.15</v>
      </c>
      <c r="J267">
        <f t="shared" si="22"/>
        <v>0</v>
      </c>
    </row>
    <row r="268" spans="1:10" x14ac:dyDescent="0.2">
      <c r="A268" s="1">
        <v>43872</v>
      </c>
      <c r="B268" t="s">
        <v>21</v>
      </c>
      <c r="C268" t="s">
        <v>8</v>
      </c>
      <c r="D268" t="s">
        <v>157</v>
      </c>
      <c r="E268" s="2">
        <v>5.04</v>
      </c>
      <c r="F268" s="2">
        <v>2.77</v>
      </c>
      <c r="G268">
        <v>1</v>
      </c>
      <c r="I268" s="2">
        <f t="shared" si="21"/>
        <v>2.62</v>
      </c>
      <c r="J268">
        <f t="shared" si="22"/>
        <v>0</v>
      </c>
    </row>
    <row r="269" spans="1:10" x14ac:dyDescent="0.2">
      <c r="A269" s="1">
        <v>43872</v>
      </c>
      <c r="B269" t="s">
        <v>21</v>
      </c>
      <c r="C269" t="s">
        <v>8</v>
      </c>
      <c r="D269" t="s">
        <v>230</v>
      </c>
      <c r="E269" s="2">
        <v>5.04</v>
      </c>
      <c r="F269" s="2">
        <v>2.77</v>
      </c>
      <c r="G269">
        <v>0</v>
      </c>
      <c r="I269" s="2">
        <f t="shared" si="21"/>
        <v>2.62</v>
      </c>
      <c r="J269">
        <f t="shared" si="22"/>
        <v>0</v>
      </c>
    </row>
    <row r="270" spans="1:10" x14ac:dyDescent="0.2">
      <c r="A270" s="1">
        <v>43872</v>
      </c>
      <c r="B270" t="s">
        <v>21</v>
      </c>
      <c r="C270" t="s">
        <v>24</v>
      </c>
      <c r="D270" t="s">
        <v>236</v>
      </c>
      <c r="E270" s="2">
        <v>5.8</v>
      </c>
      <c r="F270" s="2">
        <v>3.19</v>
      </c>
      <c r="G270">
        <v>2</v>
      </c>
      <c r="I270" s="2">
        <f t="shared" si="21"/>
        <v>3.04</v>
      </c>
      <c r="J270">
        <f t="shared" si="22"/>
        <v>0</v>
      </c>
    </row>
    <row r="271" spans="1:10" x14ac:dyDescent="0.2">
      <c r="A271" s="1">
        <v>43872</v>
      </c>
      <c r="B271" t="s">
        <v>21</v>
      </c>
      <c r="C271" t="s">
        <v>12</v>
      </c>
      <c r="D271" t="s">
        <v>237</v>
      </c>
      <c r="G271">
        <v>0</v>
      </c>
      <c r="I271" s="2">
        <f t="shared" si="21"/>
        <v>-0.15</v>
      </c>
      <c r="J271">
        <f t="shared" si="22"/>
        <v>0</v>
      </c>
    </row>
    <row r="272" spans="1:10" x14ac:dyDescent="0.2">
      <c r="A272" s="1">
        <v>43872</v>
      </c>
      <c r="B272" t="s">
        <v>21</v>
      </c>
      <c r="C272" t="s">
        <v>14</v>
      </c>
      <c r="D272" t="s">
        <v>27</v>
      </c>
      <c r="E272" s="2">
        <v>4.6900000000000004</v>
      </c>
      <c r="F272" s="2">
        <v>2.58</v>
      </c>
      <c r="G272">
        <v>1</v>
      </c>
      <c r="I272" s="2">
        <f t="shared" si="21"/>
        <v>2.4300000000000002</v>
      </c>
      <c r="J272">
        <f t="shared" si="22"/>
        <v>0</v>
      </c>
    </row>
    <row r="273" spans="1:10" x14ac:dyDescent="0.2">
      <c r="A273" s="1">
        <v>43872</v>
      </c>
      <c r="B273" t="s">
        <v>21</v>
      </c>
      <c r="C273" t="s">
        <v>14</v>
      </c>
      <c r="D273" t="s">
        <v>28</v>
      </c>
      <c r="E273" s="2">
        <v>4.6900000000000004</v>
      </c>
      <c r="F273" s="2">
        <v>2.58</v>
      </c>
      <c r="G273">
        <v>0</v>
      </c>
      <c r="I273" s="2">
        <f t="shared" si="21"/>
        <v>2.4300000000000002</v>
      </c>
      <c r="J273">
        <f t="shared" si="22"/>
        <v>0</v>
      </c>
    </row>
    <row r="274" spans="1:10" x14ac:dyDescent="0.2">
      <c r="A274" s="1">
        <v>43872</v>
      </c>
      <c r="B274" t="s">
        <v>21</v>
      </c>
      <c r="C274" t="s">
        <v>17</v>
      </c>
      <c r="D274" t="s">
        <v>232</v>
      </c>
      <c r="E274" s="2">
        <v>3.9</v>
      </c>
      <c r="F274" s="2">
        <v>2.15</v>
      </c>
      <c r="G274">
        <v>0</v>
      </c>
      <c r="I274" s="2">
        <f t="shared" si="21"/>
        <v>2</v>
      </c>
      <c r="J274">
        <f t="shared" si="22"/>
        <v>0</v>
      </c>
    </row>
    <row r="275" spans="1:10" x14ac:dyDescent="0.2">
      <c r="A275" s="1">
        <v>43872</v>
      </c>
      <c r="B275" t="s">
        <v>21</v>
      </c>
      <c r="C275" t="s">
        <v>19</v>
      </c>
      <c r="D275" t="s">
        <v>238</v>
      </c>
      <c r="E275" s="2">
        <v>3.59</v>
      </c>
      <c r="F275" s="2">
        <v>1.97</v>
      </c>
      <c r="G275">
        <v>0</v>
      </c>
      <c r="I275" s="2">
        <f t="shared" si="21"/>
        <v>1.82</v>
      </c>
      <c r="J275">
        <f t="shared" si="22"/>
        <v>0</v>
      </c>
    </row>
    <row r="276" spans="1:10" x14ac:dyDescent="0.2">
      <c r="A276" s="1">
        <v>43872</v>
      </c>
      <c r="B276" t="s">
        <v>21</v>
      </c>
      <c r="C276" t="s">
        <v>19</v>
      </c>
      <c r="D276" t="s">
        <v>20</v>
      </c>
      <c r="E276" s="2">
        <v>3.59</v>
      </c>
      <c r="F276" s="2">
        <v>1.97</v>
      </c>
      <c r="G276">
        <v>2</v>
      </c>
      <c r="I276" s="2">
        <f t="shared" si="21"/>
        <v>1.82</v>
      </c>
      <c r="J276">
        <f t="shared" si="22"/>
        <v>0</v>
      </c>
    </row>
    <row r="277" spans="1:10" x14ac:dyDescent="0.2">
      <c r="A277" s="1">
        <v>43873</v>
      </c>
      <c r="B277" t="s">
        <v>29</v>
      </c>
      <c r="C277" t="s">
        <v>8</v>
      </c>
      <c r="D277" t="s">
        <v>239</v>
      </c>
      <c r="E277" s="2">
        <v>6.05</v>
      </c>
      <c r="F277" s="2">
        <v>3.33</v>
      </c>
      <c r="G277">
        <v>0</v>
      </c>
      <c r="I277" s="2">
        <f t="shared" si="21"/>
        <v>3.18</v>
      </c>
      <c r="J277">
        <f t="shared" si="22"/>
        <v>0</v>
      </c>
    </row>
    <row r="278" spans="1:10" x14ac:dyDescent="0.2">
      <c r="A278" s="1">
        <v>43873</v>
      </c>
      <c r="B278" t="s">
        <v>29</v>
      </c>
      <c r="C278" t="s">
        <v>8</v>
      </c>
      <c r="D278" t="s">
        <v>240</v>
      </c>
      <c r="E278" s="2">
        <v>4.3499999999999996</v>
      </c>
      <c r="F278" s="2">
        <v>2.39</v>
      </c>
      <c r="G278">
        <v>0</v>
      </c>
      <c r="I278" s="2">
        <f t="shared" si="21"/>
        <v>2.2400000000000002</v>
      </c>
      <c r="J278">
        <f t="shared" si="22"/>
        <v>0</v>
      </c>
    </row>
    <row r="279" spans="1:10" x14ac:dyDescent="0.2">
      <c r="A279" s="1">
        <v>43873</v>
      </c>
      <c r="B279" t="s">
        <v>29</v>
      </c>
      <c r="C279" t="s">
        <v>8</v>
      </c>
      <c r="D279" t="s">
        <v>241</v>
      </c>
      <c r="E279" s="2">
        <v>4.2699999999999996</v>
      </c>
      <c r="F279" s="2">
        <v>2.35</v>
      </c>
      <c r="G279">
        <v>0</v>
      </c>
      <c r="I279" s="2">
        <f t="shared" si="21"/>
        <v>2.2000000000000002</v>
      </c>
      <c r="J279">
        <f t="shared" si="22"/>
        <v>0</v>
      </c>
    </row>
    <row r="280" spans="1:10" x14ac:dyDescent="0.2">
      <c r="A280" s="1">
        <v>43873</v>
      </c>
      <c r="B280" t="s">
        <v>29</v>
      </c>
      <c r="C280" t="s">
        <v>8</v>
      </c>
      <c r="D280" t="s">
        <v>242</v>
      </c>
      <c r="E280" s="2">
        <v>5.04</v>
      </c>
      <c r="F280" s="2">
        <v>2.77</v>
      </c>
      <c r="G280">
        <v>1</v>
      </c>
      <c r="I280" s="2">
        <f t="shared" si="21"/>
        <v>2.62</v>
      </c>
      <c r="J280">
        <f t="shared" si="22"/>
        <v>0</v>
      </c>
    </row>
    <row r="281" spans="1:10" x14ac:dyDescent="0.2">
      <c r="A281" s="1">
        <v>43873</v>
      </c>
      <c r="B281" t="s">
        <v>29</v>
      </c>
      <c r="C281" t="s">
        <v>8</v>
      </c>
      <c r="D281" t="s">
        <v>243</v>
      </c>
      <c r="E281" s="2">
        <v>5.04</v>
      </c>
      <c r="F281" s="2">
        <v>2.77</v>
      </c>
      <c r="G281">
        <v>0</v>
      </c>
      <c r="I281" s="2">
        <f t="shared" si="21"/>
        <v>2.62</v>
      </c>
      <c r="J281">
        <f t="shared" si="22"/>
        <v>0</v>
      </c>
    </row>
    <row r="282" spans="1:10" x14ac:dyDescent="0.2">
      <c r="A282" s="1">
        <v>43873</v>
      </c>
      <c r="B282" t="s">
        <v>29</v>
      </c>
      <c r="C282" t="s">
        <v>12</v>
      </c>
      <c r="D282" t="s">
        <v>244</v>
      </c>
      <c r="E282" s="2">
        <v>4.6399999999999997</v>
      </c>
      <c r="F282" s="2">
        <v>2.4</v>
      </c>
      <c r="G282">
        <v>2</v>
      </c>
      <c r="I282" s="2">
        <f t="shared" si="21"/>
        <v>2.4</v>
      </c>
      <c r="J282">
        <f t="shared" si="22"/>
        <v>1</v>
      </c>
    </row>
    <row r="283" spans="1:10" x14ac:dyDescent="0.2">
      <c r="A283" s="1">
        <v>43873</v>
      </c>
      <c r="B283" t="s">
        <v>29</v>
      </c>
      <c r="C283" t="s">
        <v>14</v>
      </c>
      <c r="D283" t="s">
        <v>36</v>
      </c>
      <c r="E283" s="2">
        <v>4.6900000000000004</v>
      </c>
      <c r="F283" s="2">
        <v>2.58</v>
      </c>
      <c r="G283">
        <v>1</v>
      </c>
      <c r="I283" s="2">
        <f t="shared" si="21"/>
        <v>2.4300000000000002</v>
      </c>
      <c r="J283">
        <f t="shared" si="22"/>
        <v>0</v>
      </c>
    </row>
    <row r="284" spans="1:10" x14ac:dyDescent="0.2">
      <c r="A284" s="1">
        <v>43873</v>
      </c>
      <c r="B284" t="s">
        <v>29</v>
      </c>
      <c r="C284" t="s">
        <v>14</v>
      </c>
      <c r="D284" t="s">
        <v>35</v>
      </c>
      <c r="E284" s="2">
        <v>4.6900000000000004</v>
      </c>
      <c r="F284" s="2">
        <v>2.58</v>
      </c>
      <c r="G284">
        <v>0</v>
      </c>
      <c r="I284" s="2">
        <f t="shared" si="21"/>
        <v>2.4300000000000002</v>
      </c>
      <c r="J284">
        <f t="shared" si="22"/>
        <v>0</v>
      </c>
    </row>
    <row r="285" spans="1:10" x14ac:dyDescent="0.2">
      <c r="A285" s="1">
        <v>43873</v>
      </c>
      <c r="B285" t="s">
        <v>29</v>
      </c>
      <c r="C285" t="s">
        <v>17</v>
      </c>
      <c r="D285" t="s">
        <v>232</v>
      </c>
      <c r="E285" s="2">
        <v>3.9</v>
      </c>
      <c r="F285" s="2">
        <v>2.15</v>
      </c>
      <c r="G285">
        <v>0</v>
      </c>
      <c r="I285" s="2">
        <f t="shared" si="21"/>
        <v>2</v>
      </c>
      <c r="J285">
        <f t="shared" si="22"/>
        <v>0</v>
      </c>
    </row>
    <row r="286" spans="1:10" x14ac:dyDescent="0.2">
      <c r="A286" s="1">
        <v>43873</v>
      </c>
      <c r="B286" t="s">
        <v>29</v>
      </c>
      <c r="C286" t="s">
        <v>17</v>
      </c>
      <c r="D286" t="s">
        <v>245</v>
      </c>
      <c r="G286">
        <v>0</v>
      </c>
      <c r="I286" s="2">
        <f t="shared" si="21"/>
        <v>-0.15</v>
      </c>
      <c r="J286">
        <f t="shared" si="22"/>
        <v>0</v>
      </c>
    </row>
    <row r="287" spans="1:10" x14ac:dyDescent="0.2">
      <c r="A287" s="1">
        <v>43873</v>
      </c>
      <c r="B287" t="s">
        <v>29</v>
      </c>
      <c r="C287" t="s">
        <v>19</v>
      </c>
      <c r="D287" t="s">
        <v>20</v>
      </c>
      <c r="E287" s="2">
        <v>3.59</v>
      </c>
      <c r="F287" s="2">
        <v>1.97</v>
      </c>
      <c r="G287">
        <v>2</v>
      </c>
      <c r="I287" s="2">
        <f t="shared" si="21"/>
        <v>1.82</v>
      </c>
      <c r="J287">
        <f t="shared" si="22"/>
        <v>0</v>
      </c>
    </row>
    <row r="288" spans="1:10" x14ac:dyDescent="0.2">
      <c r="A288" s="1">
        <v>43873</v>
      </c>
      <c r="B288" t="s">
        <v>29</v>
      </c>
      <c r="C288" t="s">
        <v>19</v>
      </c>
      <c r="D288" t="s">
        <v>233</v>
      </c>
      <c r="E288" s="2">
        <v>3.59</v>
      </c>
      <c r="F288" s="2">
        <v>1.97</v>
      </c>
      <c r="G288">
        <v>0</v>
      </c>
      <c r="I288" s="2">
        <f t="shared" si="21"/>
        <v>1.82</v>
      </c>
      <c r="J288">
        <f t="shared" si="22"/>
        <v>0</v>
      </c>
    </row>
    <row r="289" spans="1:10" x14ac:dyDescent="0.2">
      <c r="A289" s="1">
        <v>43874</v>
      </c>
      <c r="B289" t="s">
        <v>38</v>
      </c>
      <c r="C289" t="s">
        <v>8</v>
      </c>
      <c r="D289" t="s">
        <v>246</v>
      </c>
      <c r="E289" s="2">
        <v>6.05</v>
      </c>
      <c r="F289" s="2">
        <v>3.33</v>
      </c>
      <c r="G289">
        <v>0</v>
      </c>
      <c r="I289" s="2">
        <f t="shared" si="21"/>
        <v>3.18</v>
      </c>
      <c r="J289">
        <f t="shared" si="22"/>
        <v>0</v>
      </c>
    </row>
    <row r="290" spans="1:10" x14ac:dyDescent="0.2">
      <c r="A290" s="1">
        <v>43874</v>
      </c>
      <c r="B290" t="s">
        <v>38</v>
      </c>
      <c r="C290" t="s">
        <v>8</v>
      </c>
      <c r="D290" t="s">
        <v>247</v>
      </c>
      <c r="E290" s="2">
        <v>4.5999999999999996</v>
      </c>
      <c r="F290" s="2">
        <v>2.5299999999999998</v>
      </c>
      <c r="G290">
        <v>2</v>
      </c>
      <c r="I290" s="2">
        <f t="shared" si="21"/>
        <v>2.38</v>
      </c>
      <c r="J290">
        <f t="shared" si="22"/>
        <v>0</v>
      </c>
    </row>
    <row r="291" spans="1:10" x14ac:dyDescent="0.2">
      <c r="A291" s="1">
        <v>43874</v>
      </c>
      <c r="B291" t="s">
        <v>38</v>
      </c>
      <c r="C291" t="s">
        <v>8</v>
      </c>
      <c r="D291" t="s">
        <v>243</v>
      </c>
      <c r="E291" s="2">
        <v>5.04</v>
      </c>
      <c r="F291" s="2">
        <v>2.77</v>
      </c>
      <c r="G291">
        <v>0</v>
      </c>
      <c r="I291" s="2">
        <f t="shared" si="21"/>
        <v>2.62</v>
      </c>
      <c r="J291">
        <f t="shared" si="22"/>
        <v>0</v>
      </c>
    </row>
    <row r="292" spans="1:10" x14ac:dyDescent="0.2">
      <c r="A292" s="1">
        <v>43874</v>
      </c>
      <c r="B292" t="s">
        <v>38</v>
      </c>
      <c r="C292" t="s">
        <v>8</v>
      </c>
      <c r="D292" t="s">
        <v>242</v>
      </c>
      <c r="E292" s="2">
        <v>5.04</v>
      </c>
      <c r="F292" s="2">
        <v>2.77</v>
      </c>
      <c r="G292">
        <v>1</v>
      </c>
      <c r="I292" s="2">
        <f t="shared" si="21"/>
        <v>2.62</v>
      </c>
      <c r="J292">
        <f t="shared" si="22"/>
        <v>0</v>
      </c>
    </row>
    <row r="293" spans="1:10" x14ac:dyDescent="0.2">
      <c r="A293" s="1">
        <v>43874</v>
      </c>
      <c r="B293" t="s">
        <v>38</v>
      </c>
      <c r="C293" t="s">
        <v>24</v>
      </c>
      <c r="D293" t="s">
        <v>248</v>
      </c>
      <c r="G293">
        <v>2</v>
      </c>
      <c r="I293" s="2">
        <f t="shared" si="21"/>
        <v>-0.15</v>
      </c>
      <c r="J293">
        <f t="shared" si="22"/>
        <v>0</v>
      </c>
    </row>
    <row r="294" spans="1:10" x14ac:dyDescent="0.2">
      <c r="A294" s="1">
        <v>43874</v>
      </c>
      <c r="B294" t="s">
        <v>38</v>
      </c>
      <c r="C294" t="s">
        <v>12</v>
      </c>
      <c r="D294" t="s">
        <v>249</v>
      </c>
      <c r="E294" s="2">
        <v>5.8</v>
      </c>
      <c r="F294" s="2">
        <v>3.19</v>
      </c>
      <c r="G294">
        <v>0</v>
      </c>
      <c r="I294" s="2">
        <f t="shared" si="21"/>
        <v>3.04</v>
      </c>
      <c r="J294">
        <f t="shared" si="22"/>
        <v>0</v>
      </c>
    </row>
    <row r="295" spans="1:10" x14ac:dyDescent="0.2">
      <c r="A295" s="1">
        <v>43874</v>
      </c>
      <c r="B295" t="s">
        <v>38</v>
      </c>
      <c r="C295" t="s">
        <v>14</v>
      </c>
      <c r="D295" t="s">
        <v>45</v>
      </c>
      <c r="E295" s="2">
        <v>4.6900000000000004</v>
      </c>
      <c r="F295" s="2">
        <v>2.58</v>
      </c>
      <c r="G295">
        <v>1</v>
      </c>
      <c r="I295" s="2">
        <f t="shared" si="21"/>
        <v>2.4300000000000002</v>
      </c>
      <c r="J295">
        <f t="shared" si="22"/>
        <v>0</v>
      </c>
    </row>
    <row r="296" spans="1:10" x14ac:dyDescent="0.2">
      <c r="A296" s="1">
        <v>43874</v>
      </c>
      <c r="B296" t="s">
        <v>38</v>
      </c>
      <c r="C296" t="s">
        <v>14</v>
      </c>
      <c r="D296" t="s">
        <v>46</v>
      </c>
      <c r="E296" s="2">
        <v>4.6900000000000004</v>
      </c>
      <c r="F296" s="2">
        <v>2.58</v>
      </c>
      <c r="G296">
        <v>0</v>
      </c>
      <c r="I296" s="2">
        <f t="shared" si="21"/>
        <v>2.4300000000000002</v>
      </c>
      <c r="J296">
        <f t="shared" si="22"/>
        <v>0</v>
      </c>
    </row>
    <row r="297" spans="1:10" x14ac:dyDescent="0.2">
      <c r="A297" s="1">
        <v>43874</v>
      </c>
      <c r="B297" t="s">
        <v>38</v>
      </c>
      <c r="C297" t="s">
        <v>17</v>
      </c>
      <c r="D297" t="s">
        <v>232</v>
      </c>
      <c r="E297" s="2">
        <v>3.9</v>
      </c>
      <c r="F297" s="2">
        <v>2.15</v>
      </c>
      <c r="G297">
        <v>0</v>
      </c>
      <c r="I297" s="2">
        <f t="shared" si="21"/>
        <v>2</v>
      </c>
      <c r="J297">
        <f t="shared" si="22"/>
        <v>0</v>
      </c>
    </row>
    <row r="298" spans="1:10" x14ac:dyDescent="0.2">
      <c r="A298" s="1">
        <v>43874</v>
      </c>
      <c r="B298" t="s">
        <v>38</v>
      </c>
      <c r="C298" t="s">
        <v>17</v>
      </c>
      <c r="D298" t="s">
        <v>250</v>
      </c>
      <c r="E298" s="2">
        <v>3.9</v>
      </c>
      <c r="F298" s="2">
        <v>2.15</v>
      </c>
      <c r="G298">
        <v>1</v>
      </c>
      <c r="I298" s="2">
        <f t="shared" si="21"/>
        <v>2</v>
      </c>
      <c r="J298">
        <f t="shared" si="22"/>
        <v>0</v>
      </c>
    </row>
    <row r="299" spans="1:10" x14ac:dyDescent="0.2">
      <c r="A299" s="1">
        <v>43874</v>
      </c>
      <c r="B299" t="s">
        <v>38</v>
      </c>
      <c r="C299" t="s">
        <v>19</v>
      </c>
      <c r="D299" t="s">
        <v>251</v>
      </c>
      <c r="E299" s="2">
        <v>3.59</v>
      </c>
      <c r="F299" s="2">
        <v>1.97</v>
      </c>
      <c r="G299">
        <v>0</v>
      </c>
      <c r="I299" s="2">
        <f t="shared" si="21"/>
        <v>1.82</v>
      </c>
      <c r="J299">
        <f t="shared" si="22"/>
        <v>0</v>
      </c>
    </row>
    <row r="300" spans="1:10" x14ac:dyDescent="0.2">
      <c r="A300" s="1">
        <v>43875</v>
      </c>
      <c r="B300" t="s">
        <v>48</v>
      </c>
      <c r="C300" t="s">
        <v>8</v>
      </c>
      <c r="D300" t="s">
        <v>252</v>
      </c>
      <c r="E300" s="2">
        <v>5.36</v>
      </c>
      <c r="F300" s="2">
        <v>2.95</v>
      </c>
      <c r="G300">
        <v>0</v>
      </c>
      <c r="I300" s="2">
        <f t="shared" si="21"/>
        <v>2.8</v>
      </c>
      <c r="J300">
        <f t="shared" si="22"/>
        <v>0</v>
      </c>
    </row>
    <row r="301" spans="1:10" x14ac:dyDescent="0.2">
      <c r="A301" s="1">
        <v>43875</v>
      </c>
      <c r="B301" t="s">
        <v>48</v>
      </c>
      <c r="C301" t="s">
        <v>8</v>
      </c>
      <c r="D301" t="s">
        <v>253</v>
      </c>
      <c r="E301" s="2">
        <v>4.6399999999999997</v>
      </c>
      <c r="F301" s="2">
        <v>2.5499999999999998</v>
      </c>
      <c r="G301">
        <v>1</v>
      </c>
      <c r="I301" s="2">
        <f t="shared" si="21"/>
        <v>2.4</v>
      </c>
      <c r="J301">
        <f t="shared" si="22"/>
        <v>0</v>
      </c>
    </row>
    <row r="302" spans="1:10" x14ac:dyDescent="0.2">
      <c r="A302" s="1">
        <v>43875</v>
      </c>
      <c r="B302" t="s">
        <v>48</v>
      </c>
      <c r="C302" t="s">
        <v>8</v>
      </c>
      <c r="D302" t="s">
        <v>254</v>
      </c>
      <c r="E302" s="2">
        <v>5.04</v>
      </c>
      <c r="F302" s="2">
        <v>2.77</v>
      </c>
      <c r="G302">
        <v>0</v>
      </c>
      <c r="I302" s="2">
        <f t="shared" si="21"/>
        <v>2.62</v>
      </c>
      <c r="J302">
        <f t="shared" si="22"/>
        <v>0</v>
      </c>
    </row>
    <row r="303" spans="1:10" x14ac:dyDescent="0.2">
      <c r="A303" s="1">
        <v>43875</v>
      </c>
      <c r="B303" t="s">
        <v>48</v>
      </c>
      <c r="C303" t="s">
        <v>8</v>
      </c>
      <c r="D303" t="s">
        <v>255</v>
      </c>
      <c r="E303" s="2">
        <v>5.04</v>
      </c>
      <c r="F303" s="2">
        <v>2.77</v>
      </c>
      <c r="G303">
        <v>1</v>
      </c>
      <c r="I303" s="2">
        <f t="shared" si="21"/>
        <v>2.62</v>
      </c>
      <c r="J303">
        <f t="shared" si="22"/>
        <v>0</v>
      </c>
    </row>
    <row r="304" spans="1:10" x14ac:dyDescent="0.2">
      <c r="A304" s="1">
        <v>43875</v>
      </c>
      <c r="B304" t="s">
        <v>48</v>
      </c>
      <c r="C304" t="s">
        <v>24</v>
      </c>
      <c r="D304" t="s">
        <v>256</v>
      </c>
      <c r="E304" s="2">
        <v>7.25</v>
      </c>
      <c r="F304" s="2">
        <v>3.84</v>
      </c>
      <c r="G304">
        <v>0</v>
      </c>
      <c r="I304" s="2">
        <f t="shared" si="21"/>
        <v>3.84</v>
      </c>
      <c r="J304">
        <f t="shared" si="22"/>
        <v>1</v>
      </c>
    </row>
    <row r="305" spans="1:10" x14ac:dyDescent="0.2">
      <c r="A305" s="1">
        <v>43875</v>
      </c>
      <c r="B305" t="s">
        <v>48</v>
      </c>
      <c r="C305" t="s">
        <v>12</v>
      </c>
      <c r="D305" t="s">
        <v>257</v>
      </c>
      <c r="E305" s="2">
        <v>4.2699999999999996</v>
      </c>
      <c r="F305" s="2">
        <v>2.35</v>
      </c>
      <c r="G305">
        <v>1</v>
      </c>
      <c r="I305" s="2">
        <f t="shared" si="21"/>
        <v>2.2000000000000002</v>
      </c>
      <c r="J305">
        <f t="shared" si="22"/>
        <v>0</v>
      </c>
    </row>
    <row r="306" spans="1:10" x14ac:dyDescent="0.2">
      <c r="A306" s="1">
        <v>43875</v>
      </c>
      <c r="B306" t="s">
        <v>48</v>
      </c>
      <c r="C306" t="s">
        <v>14</v>
      </c>
      <c r="D306" t="s">
        <v>55</v>
      </c>
      <c r="E306" s="2">
        <v>4.6900000000000004</v>
      </c>
      <c r="F306" s="2">
        <v>2.58</v>
      </c>
      <c r="G306">
        <v>2</v>
      </c>
      <c r="I306" s="2">
        <f t="shared" si="21"/>
        <v>2.4300000000000002</v>
      </c>
      <c r="J306">
        <f t="shared" si="22"/>
        <v>0</v>
      </c>
    </row>
    <row r="307" spans="1:10" x14ac:dyDescent="0.2">
      <c r="A307" s="1">
        <v>43875</v>
      </c>
      <c r="B307" t="s">
        <v>48</v>
      </c>
      <c r="C307" t="s">
        <v>14</v>
      </c>
      <c r="D307" t="s">
        <v>56</v>
      </c>
      <c r="E307" s="2">
        <v>4.6900000000000004</v>
      </c>
      <c r="F307" s="2">
        <v>2.58</v>
      </c>
      <c r="G307">
        <v>0</v>
      </c>
      <c r="I307" s="2">
        <f t="shared" si="21"/>
        <v>2.4300000000000002</v>
      </c>
      <c r="J307">
        <f t="shared" si="22"/>
        <v>0</v>
      </c>
    </row>
    <row r="308" spans="1:10" x14ac:dyDescent="0.2">
      <c r="A308" s="1">
        <v>43875</v>
      </c>
      <c r="B308" t="s">
        <v>48</v>
      </c>
      <c r="C308" t="s">
        <v>17</v>
      </c>
      <c r="D308" t="s">
        <v>258</v>
      </c>
      <c r="G308">
        <v>1</v>
      </c>
      <c r="I308" s="2">
        <f t="shared" si="21"/>
        <v>-0.15</v>
      </c>
      <c r="J308">
        <f t="shared" si="22"/>
        <v>0</v>
      </c>
    </row>
    <row r="309" spans="1:10" x14ac:dyDescent="0.2">
      <c r="A309" s="1">
        <v>43875</v>
      </c>
      <c r="B309" t="s">
        <v>48</v>
      </c>
      <c r="C309" t="s">
        <v>17</v>
      </c>
      <c r="D309" t="s">
        <v>259</v>
      </c>
      <c r="E309" s="2">
        <v>3.9</v>
      </c>
      <c r="F309" s="2">
        <v>2.15</v>
      </c>
      <c r="G309">
        <v>1</v>
      </c>
      <c r="I309" s="2">
        <f t="shared" si="21"/>
        <v>2</v>
      </c>
      <c r="J309">
        <f t="shared" si="22"/>
        <v>0</v>
      </c>
    </row>
    <row r="310" spans="1:10" x14ac:dyDescent="0.2">
      <c r="A310" s="1">
        <v>43875</v>
      </c>
      <c r="B310" t="s">
        <v>48</v>
      </c>
      <c r="C310" t="s">
        <v>19</v>
      </c>
      <c r="D310" t="s">
        <v>260</v>
      </c>
      <c r="E310" s="2">
        <v>3.59</v>
      </c>
      <c r="F310" s="2">
        <v>1.97</v>
      </c>
      <c r="G310">
        <v>2</v>
      </c>
      <c r="I310" s="2">
        <f t="shared" si="21"/>
        <v>1.82</v>
      </c>
      <c r="J310">
        <f t="shared" si="22"/>
        <v>0</v>
      </c>
    </row>
    <row r="311" spans="1:10" x14ac:dyDescent="0.2">
      <c r="A311" s="1">
        <v>43878</v>
      </c>
      <c r="B311" t="s">
        <v>7</v>
      </c>
      <c r="C311" t="s">
        <v>8</v>
      </c>
      <c r="D311" t="s">
        <v>261</v>
      </c>
      <c r="E311" s="2">
        <v>4.91</v>
      </c>
      <c r="F311" s="2">
        <v>2.7</v>
      </c>
      <c r="G311">
        <v>0</v>
      </c>
      <c r="I311" s="2">
        <f t="shared" si="21"/>
        <v>2.5499999999999998</v>
      </c>
      <c r="J311">
        <f t="shared" si="22"/>
        <v>0</v>
      </c>
    </row>
    <row r="312" spans="1:10" x14ac:dyDescent="0.2">
      <c r="A312" s="1">
        <v>43878</v>
      </c>
      <c r="B312" t="s">
        <v>7</v>
      </c>
      <c r="C312" t="s">
        <v>8</v>
      </c>
      <c r="D312" t="s">
        <v>262</v>
      </c>
      <c r="E312" s="2">
        <v>5.18</v>
      </c>
      <c r="F312" s="2">
        <v>2.85</v>
      </c>
      <c r="G312">
        <v>1</v>
      </c>
      <c r="I312" s="2">
        <f t="shared" si="21"/>
        <v>2.7</v>
      </c>
      <c r="J312">
        <f t="shared" si="22"/>
        <v>0</v>
      </c>
    </row>
    <row r="313" spans="1:10" x14ac:dyDescent="0.2">
      <c r="A313" s="1">
        <v>43878</v>
      </c>
      <c r="B313" t="s">
        <v>7</v>
      </c>
      <c r="C313" t="s">
        <v>8</v>
      </c>
      <c r="D313" t="s">
        <v>263</v>
      </c>
      <c r="G313">
        <v>1</v>
      </c>
      <c r="I313" s="2">
        <f t="shared" si="21"/>
        <v>-0.15</v>
      </c>
      <c r="J313">
        <f t="shared" si="22"/>
        <v>0</v>
      </c>
    </row>
    <row r="314" spans="1:10" x14ac:dyDescent="0.2">
      <c r="A314" s="1">
        <v>43878</v>
      </c>
      <c r="B314" t="s">
        <v>7</v>
      </c>
      <c r="C314" t="s">
        <v>8</v>
      </c>
      <c r="D314" t="s">
        <v>264</v>
      </c>
      <c r="E314" s="2">
        <v>5.04</v>
      </c>
      <c r="F314" s="2">
        <v>2.77</v>
      </c>
      <c r="G314">
        <v>0</v>
      </c>
      <c r="I314" s="2">
        <f t="shared" si="21"/>
        <v>2.62</v>
      </c>
      <c r="J314">
        <f t="shared" si="22"/>
        <v>0</v>
      </c>
    </row>
    <row r="315" spans="1:10" x14ac:dyDescent="0.2">
      <c r="A315" s="1">
        <v>43878</v>
      </c>
      <c r="B315" t="s">
        <v>7</v>
      </c>
      <c r="C315" t="s">
        <v>8</v>
      </c>
      <c r="D315" t="s">
        <v>265</v>
      </c>
      <c r="E315" s="2">
        <v>5.04</v>
      </c>
      <c r="F315" s="2">
        <v>2.77</v>
      </c>
      <c r="G315">
        <v>1</v>
      </c>
      <c r="I315" s="2">
        <f t="shared" si="21"/>
        <v>2.62</v>
      </c>
      <c r="J315">
        <f t="shared" si="22"/>
        <v>0</v>
      </c>
    </row>
    <row r="316" spans="1:10" x14ac:dyDescent="0.2">
      <c r="A316" s="1">
        <v>43878</v>
      </c>
      <c r="B316" t="s">
        <v>7</v>
      </c>
      <c r="C316" t="s">
        <v>12</v>
      </c>
      <c r="D316" t="s">
        <v>266</v>
      </c>
      <c r="G316">
        <v>0</v>
      </c>
      <c r="I316" s="2">
        <f t="shared" si="21"/>
        <v>-0.15</v>
      </c>
      <c r="J316">
        <f t="shared" si="22"/>
        <v>0</v>
      </c>
    </row>
    <row r="317" spans="1:10" x14ac:dyDescent="0.2">
      <c r="A317" s="1">
        <v>43878</v>
      </c>
      <c r="B317" t="s">
        <v>7</v>
      </c>
      <c r="C317" t="s">
        <v>14</v>
      </c>
      <c r="D317" t="s">
        <v>65</v>
      </c>
      <c r="E317" s="2">
        <v>4.6900000000000004</v>
      </c>
      <c r="F317" s="2">
        <v>2.58</v>
      </c>
      <c r="G317">
        <v>1</v>
      </c>
      <c r="I317" s="2">
        <f t="shared" si="21"/>
        <v>2.4300000000000002</v>
      </c>
      <c r="J317">
        <f t="shared" si="22"/>
        <v>0</v>
      </c>
    </row>
    <row r="318" spans="1:10" x14ac:dyDescent="0.2">
      <c r="A318" s="1">
        <v>43878</v>
      </c>
      <c r="B318" t="s">
        <v>7</v>
      </c>
      <c r="C318" t="s">
        <v>14</v>
      </c>
      <c r="D318" t="s">
        <v>64</v>
      </c>
      <c r="E318" s="2">
        <v>4.6900000000000004</v>
      </c>
      <c r="F318" s="2">
        <v>2.58</v>
      </c>
      <c r="G318">
        <v>0</v>
      </c>
      <c r="I318" s="2">
        <f t="shared" si="21"/>
        <v>2.4300000000000002</v>
      </c>
      <c r="J318">
        <f t="shared" si="22"/>
        <v>0</v>
      </c>
    </row>
    <row r="319" spans="1:10" x14ac:dyDescent="0.2">
      <c r="A319" s="1">
        <v>43878</v>
      </c>
      <c r="B319" t="s">
        <v>7</v>
      </c>
      <c r="C319" t="s">
        <v>17</v>
      </c>
      <c r="D319" t="s">
        <v>267</v>
      </c>
      <c r="E319" s="2">
        <v>3.9</v>
      </c>
      <c r="F319" s="2">
        <v>2.15</v>
      </c>
      <c r="G319">
        <v>1</v>
      </c>
      <c r="I319" s="2">
        <f t="shared" si="21"/>
        <v>2</v>
      </c>
      <c r="J319">
        <f t="shared" si="22"/>
        <v>0</v>
      </c>
    </row>
    <row r="320" spans="1:10" x14ac:dyDescent="0.2">
      <c r="A320" s="1">
        <v>43878</v>
      </c>
      <c r="B320" t="s">
        <v>7</v>
      </c>
      <c r="C320" t="s">
        <v>19</v>
      </c>
      <c r="D320" t="s">
        <v>268</v>
      </c>
      <c r="E320" s="2">
        <v>3.59</v>
      </c>
      <c r="F320" s="2">
        <v>1.97</v>
      </c>
      <c r="G320">
        <v>2</v>
      </c>
      <c r="I320" s="2">
        <f t="shared" si="21"/>
        <v>1.82</v>
      </c>
      <c r="J320">
        <f t="shared" si="22"/>
        <v>0</v>
      </c>
    </row>
    <row r="321" spans="1:10" x14ac:dyDescent="0.2">
      <c r="A321" s="1">
        <v>43878</v>
      </c>
      <c r="B321" t="s">
        <v>7</v>
      </c>
      <c r="C321" t="s">
        <v>19</v>
      </c>
      <c r="D321" t="s">
        <v>269</v>
      </c>
      <c r="E321" s="2">
        <v>3.59</v>
      </c>
      <c r="F321" s="2">
        <v>1.97</v>
      </c>
      <c r="G321">
        <v>0</v>
      </c>
      <c r="I321" s="2">
        <f t="shared" si="21"/>
        <v>1.82</v>
      </c>
      <c r="J321">
        <f t="shared" si="22"/>
        <v>0</v>
      </c>
    </row>
    <row r="322" spans="1:10" x14ac:dyDescent="0.2">
      <c r="A322" s="1">
        <v>43879</v>
      </c>
      <c r="B322" t="s">
        <v>21</v>
      </c>
      <c r="C322" t="s">
        <v>8</v>
      </c>
      <c r="D322" t="s">
        <v>270</v>
      </c>
      <c r="E322" s="2">
        <v>5.36</v>
      </c>
      <c r="F322" s="2">
        <v>2.95</v>
      </c>
      <c r="G322">
        <v>0</v>
      </c>
      <c r="I322" s="2">
        <f t="shared" si="21"/>
        <v>2.8</v>
      </c>
      <c r="J322">
        <f t="shared" si="22"/>
        <v>0</v>
      </c>
    </row>
    <row r="323" spans="1:10" x14ac:dyDescent="0.2">
      <c r="A323" s="1">
        <v>43879</v>
      </c>
      <c r="B323" t="s">
        <v>21</v>
      </c>
      <c r="C323" t="s">
        <v>8</v>
      </c>
      <c r="D323" t="s">
        <v>271</v>
      </c>
      <c r="E323" s="2">
        <v>4.6399999999999997</v>
      </c>
      <c r="F323" s="2">
        <v>2.4</v>
      </c>
      <c r="G323">
        <v>2</v>
      </c>
      <c r="I323" s="2">
        <f t="shared" ref="I323:I386" si="23">ROUND(E323*0.55-0.15,2)</f>
        <v>2.4</v>
      </c>
      <c r="J323">
        <f t="shared" ref="J323:J386" si="24">IF(I323=F323,1,0)</f>
        <v>1</v>
      </c>
    </row>
    <row r="324" spans="1:10" x14ac:dyDescent="0.2">
      <c r="A324" s="1">
        <v>43879</v>
      </c>
      <c r="B324" t="s">
        <v>21</v>
      </c>
      <c r="C324" t="s">
        <v>8</v>
      </c>
      <c r="D324" t="s">
        <v>264</v>
      </c>
      <c r="E324" s="2">
        <v>5.04</v>
      </c>
      <c r="F324" s="2">
        <v>2.77</v>
      </c>
      <c r="G324">
        <v>0</v>
      </c>
      <c r="I324" s="2">
        <f t="shared" si="23"/>
        <v>2.62</v>
      </c>
      <c r="J324">
        <f t="shared" si="24"/>
        <v>0</v>
      </c>
    </row>
    <row r="325" spans="1:10" x14ac:dyDescent="0.2">
      <c r="A325" s="1">
        <v>43879</v>
      </c>
      <c r="B325" t="s">
        <v>21</v>
      </c>
      <c r="C325" t="s">
        <v>8</v>
      </c>
      <c r="D325" t="s">
        <v>265</v>
      </c>
      <c r="E325" s="2">
        <v>5.04</v>
      </c>
      <c r="F325" s="2">
        <v>2.77</v>
      </c>
      <c r="G325">
        <v>1</v>
      </c>
      <c r="I325" s="2">
        <f t="shared" si="23"/>
        <v>2.62</v>
      </c>
      <c r="J325">
        <f t="shared" si="24"/>
        <v>0</v>
      </c>
    </row>
    <row r="326" spans="1:10" x14ac:dyDescent="0.2">
      <c r="A326" s="1">
        <v>43879</v>
      </c>
      <c r="B326" t="s">
        <v>21</v>
      </c>
      <c r="C326" t="s">
        <v>24</v>
      </c>
      <c r="D326" t="s">
        <v>272</v>
      </c>
      <c r="G326">
        <v>0</v>
      </c>
      <c r="I326" s="2">
        <f t="shared" si="23"/>
        <v>-0.15</v>
      </c>
      <c r="J326">
        <f t="shared" si="24"/>
        <v>0</v>
      </c>
    </row>
    <row r="327" spans="1:10" x14ac:dyDescent="0.2">
      <c r="A327" s="1">
        <v>43879</v>
      </c>
      <c r="B327" t="s">
        <v>21</v>
      </c>
      <c r="C327" t="s">
        <v>12</v>
      </c>
      <c r="D327" t="s">
        <v>273</v>
      </c>
      <c r="G327">
        <v>2</v>
      </c>
      <c r="I327" s="2">
        <f t="shared" si="23"/>
        <v>-0.15</v>
      </c>
      <c r="J327">
        <f t="shared" si="24"/>
        <v>0</v>
      </c>
    </row>
    <row r="328" spans="1:10" x14ac:dyDescent="0.2">
      <c r="A328" s="1">
        <v>43879</v>
      </c>
      <c r="B328" t="s">
        <v>21</v>
      </c>
      <c r="C328" t="s">
        <v>14</v>
      </c>
      <c r="D328" t="s">
        <v>72</v>
      </c>
      <c r="E328" s="2">
        <v>4.6900000000000004</v>
      </c>
      <c r="F328" s="2">
        <v>2.58</v>
      </c>
      <c r="G328">
        <v>2</v>
      </c>
      <c r="I328" s="2">
        <f t="shared" si="23"/>
        <v>2.4300000000000002</v>
      </c>
      <c r="J328">
        <f t="shared" si="24"/>
        <v>0</v>
      </c>
    </row>
    <row r="329" spans="1:10" x14ac:dyDescent="0.2">
      <c r="A329" s="1">
        <v>43879</v>
      </c>
      <c r="B329" t="s">
        <v>21</v>
      </c>
      <c r="C329" t="s">
        <v>14</v>
      </c>
      <c r="D329" t="s">
        <v>73</v>
      </c>
      <c r="E329" s="2">
        <v>4.6900000000000004</v>
      </c>
      <c r="F329" s="2">
        <v>2.58</v>
      </c>
      <c r="G329">
        <v>0</v>
      </c>
      <c r="I329" s="2">
        <f t="shared" si="23"/>
        <v>2.4300000000000002</v>
      </c>
      <c r="J329">
        <f t="shared" si="24"/>
        <v>0</v>
      </c>
    </row>
    <row r="330" spans="1:10" x14ac:dyDescent="0.2">
      <c r="A330" s="1">
        <v>43879</v>
      </c>
      <c r="B330" t="s">
        <v>21</v>
      </c>
      <c r="C330" t="s">
        <v>17</v>
      </c>
      <c r="D330" t="s">
        <v>267</v>
      </c>
      <c r="E330" s="2">
        <v>3.9</v>
      </c>
      <c r="F330" s="2">
        <v>2.15</v>
      </c>
      <c r="G330">
        <v>1</v>
      </c>
      <c r="I330" s="2">
        <f t="shared" si="23"/>
        <v>2</v>
      </c>
      <c r="J330">
        <f t="shared" si="24"/>
        <v>0</v>
      </c>
    </row>
    <row r="331" spans="1:10" x14ac:dyDescent="0.2">
      <c r="A331" s="1">
        <v>43879</v>
      </c>
      <c r="B331" t="s">
        <v>21</v>
      </c>
      <c r="C331" t="s">
        <v>19</v>
      </c>
      <c r="D331" t="s">
        <v>268</v>
      </c>
      <c r="E331" s="2">
        <v>3.59</v>
      </c>
      <c r="F331" s="2">
        <v>1.97</v>
      </c>
      <c r="G331">
        <v>2</v>
      </c>
      <c r="I331" s="2">
        <f t="shared" si="23"/>
        <v>1.82</v>
      </c>
      <c r="J331">
        <f t="shared" si="24"/>
        <v>0</v>
      </c>
    </row>
    <row r="332" spans="1:10" x14ac:dyDescent="0.2">
      <c r="A332" s="1">
        <v>43879</v>
      </c>
      <c r="B332" t="s">
        <v>21</v>
      </c>
      <c r="C332" t="s">
        <v>19</v>
      </c>
      <c r="D332" t="s">
        <v>269</v>
      </c>
      <c r="E332" s="2">
        <v>3.59</v>
      </c>
      <c r="F332" s="2">
        <v>1.97</v>
      </c>
      <c r="G332">
        <v>0</v>
      </c>
      <c r="I332" s="2">
        <f t="shared" si="23"/>
        <v>1.82</v>
      </c>
      <c r="J332">
        <f t="shared" si="24"/>
        <v>0</v>
      </c>
    </row>
    <row r="333" spans="1:10" x14ac:dyDescent="0.2">
      <c r="A333" s="1">
        <v>43880</v>
      </c>
      <c r="B333" t="s">
        <v>29</v>
      </c>
      <c r="C333" t="s">
        <v>8</v>
      </c>
      <c r="D333" t="s">
        <v>274</v>
      </c>
      <c r="E333" s="2">
        <v>6.05</v>
      </c>
      <c r="F333" s="2">
        <v>3.33</v>
      </c>
      <c r="G333">
        <v>0</v>
      </c>
      <c r="I333" s="2">
        <f t="shared" si="23"/>
        <v>3.18</v>
      </c>
      <c r="J333">
        <f t="shared" si="24"/>
        <v>0</v>
      </c>
    </row>
    <row r="334" spans="1:10" x14ac:dyDescent="0.2">
      <c r="A334" s="1">
        <v>43880</v>
      </c>
      <c r="B334" t="s">
        <v>29</v>
      </c>
      <c r="C334" t="s">
        <v>8</v>
      </c>
      <c r="D334" t="s">
        <v>275</v>
      </c>
      <c r="E334" s="2">
        <v>4.2699999999999996</v>
      </c>
      <c r="F334" s="2">
        <v>2.35</v>
      </c>
      <c r="G334">
        <v>1</v>
      </c>
      <c r="I334" s="2">
        <f t="shared" si="23"/>
        <v>2.2000000000000002</v>
      </c>
      <c r="J334">
        <f t="shared" si="24"/>
        <v>0</v>
      </c>
    </row>
    <row r="335" spans="1:10" x14ac:dyDescent="0.2">
      <c r="A335" s="1">
        <v>43880</v>
      </c>
      <c r="B335" t="s">
        <v>29</v>
      </c>
      <c r="C335" t="s">
        <v>8</v>
      </c>
      <c r="D335" t="s">
        <v>276</v>
      </c>
      <c r="E335" s="2">
        <v>4.2699999999999996</v>
      </c>
      <c r="F335" s="2">
        <v>2.2000000000000002</v>
      </c>
      <c r="G335">
        <v>0</v>
      </c>
      <c r="I335" s="2">
        <f t="shared" si="23"/>
        <v>2.2000000000000002</v>
      </c>
      <c r="J335">
        <f t="shared" si="24"/>
        <v>1</v>
      </c>
    </row>
    <row r="336" spans="1:10" x14ac:dyDescent="0.2">
      <c r="A336" s="1">
        <v>43880</v>
      </c>
      <c r="B336" t="s">
        <v>29</v>
      </c>
      <c r="C336" t="s">
        <v>8</v>
      </c>
      <c r="D336" t="s">
        <v>277</v>
      </c>
      <c r="E336" s="2">
        <v>5.04</v>
      </c>
      <c r="F336" s="2">
        <v>2.77</v>
      </c>
      <c r="G336">
        <v>0</v>
      </c>
      <c r="I336" s="2">
        <f t="shared" si="23"/>
        <v>2.62</v>
      </c>
      <c r="J336">
        <f t="shared" si="24"/>
        <v>0</v>
      </c>
    </row>
    <row r="337" spans="1:10" x14ac:dyDescent="0.2">
      <c r="A337" s="1">
        <v>43880</v>
      </c>
      <c r="B337" t="s">
        <v>29</v>
      </c>
      <c r="C337" t="s">
        <v>8</v>
      </c>
      <c r="D337" t="s">
        <v>278</v>
      </c>
      <c r="E337" s="2">
        <v>5.04</v>
      </c>
      <c r="F337" s="2">
        <v>2.77</v>
      </c>
      <c r="G337">
        <v>1</v>
      </c>
      <c r="I337" s="2">
        <f t="shared" si="23"/>
        <v>2.62</v>
      </c>
      <c r="J337">
        <f t="shared" si="24"/>
        <v>0</v>
      </c>
    </row>
    <row r="338" spans="1:10" x14ac:dyDescent="0.2">
      <c r="A338" s="1">
        <v>43880</v>
      </c>
      <c r="B338" t="s">
        <v>29</v>
      </c>
      <c r="C338" t="s">
        <v>12</v>
      </c>
      <c r="D338" t="s">
        <v>279</v>
      </c>
      <c r="E338" s="2">
        <v>5.8</v>
      </c>
      <c r="F338" s="2">
        <v>3.19</v>
      </c>
      <c r="G338">
        <v>0</v>
      </c>
      <c r="I338" s="2">
        <f t="shared" si="23"/>
        <v>3.04</v>
      </c>
      <c r="J338">
        <f t="shared" si="24"/>
        <v>0</v>
      </c>
    </row>
    <row r="339" spans="1:10" x14ac:dyDescent="0.2">
      <c r="A339" s="1">
        <v>43880</v>
      </c>
      <c r="B339" t="s">
        <v>29</v>
      </c>
      <c r="C339" t="s">
        <v>14</v>
      </c>
      <c r="D339" t="s">
        <v>81</v>
      </c>
      <c r="E339" s="2">
        <v>4.6900000000000004</v>
      </c>
      <c r="F339" s="2">
        <v>2.58</v>
      </c>
      <c r="G339">
        <v>0</v>
      </c>
      <c r="I339" s="2">
        <f t="shared" si="23"/>
        <v>2.4300000000000002</v>
      </c>
      <c r="J339">
        <f t="shared" si="24"/>
        <v>0</v>
      </c>
    </row>
    <row r="340" spans="1:10" x14ac:dyDescent="0.2">
      <c r="A340" s="1">
        <v>43880</v>
      </c>
      <c r="B340" t="s">
        <v>29</v>
      </c>
      <c r="C340" t="s">
        <v>14</v>
      </c>
      <c r="D340" t="s">
        <v>82</v>
      </c>
      <c r="E340" s="2">
        <v>4.6900000000000004</v>
      </c>
      <c r="F340" s="2">
        <v>2.58</v>
      </c>
      <c r="G340">
        <v>1</v>
      </c>
      <c r="I340" s="2">
        <f t="shared" si="23"/>
        <v>2.4300000000000002</v>
      </c>
      <c r="J340">
        <f t="shared" si="24"/>
        <v>0</v>
      </c>
    </row>
    <row r="341" spans="1:10" x14ac:dyDescent="0.2">
      <c r="A341" s="1">
        <v>43880</v>
      </c>
      <c r="B341" t="s">
        <v>29</v>
      </c>
      <c r="C341" t="s">
        <v>17</v>
      </c>
      <c r="D341" t="s">
        <v>280</v>
      </c>
      <c r="G341">
        <v>1</v>
      </c>
      <c r="I341" s="2">
        <f t="shared" si="23"/>
        <v>-0.15</v>
      </c>
      <c r="J341">
        <f t="shared" si="24"/>
        <v>0</v>
      </c>
    </row>
    <row r="342" spans="1:10" x14ac:dyDescent="0.2">
      <c r="A342" s="1">
        <v>43880</v>
      </c>
      <c r="B342" t="s">
        <v>29</v>
      </c>
      <c r="C342" t="s">
        <v>17</v>
      </c>
      <c r="D342" t="s">
        <v>281</v>
      </c>
      <c r="G342">
        <v>0</v>
      </c>
      <c r="I342" s="2">
        <f t="shared" si="23"/>
        <v>-0.15</v>
      </c>
      <c r="J342">
        <f t="shared" si="24"/>
        <v>0</v>
      </c>
    </row>
    <row r="343" spans="1:10" x14ac:dyDescent="0.2">
      <c r="A343" s="1">
        <v>43880</v>
      </c>
      <c r="B343" t="s">
        <v>29</v>
      </c>
      <c r="C343" t="s">
        <v>19</v>
      </c>
      <c r="D343" t="s">
        <v>268</v>
      </c>
      <c r="E343" s="2">
        <v>3.59</v>
      </c>
      <c r="F343" s="2">
        <v>1.97</v>
      </c>
      <c r="G343">
        <v>2</v>
      </c>
      <c r="I343" s="2">
        <f t="shared" si="23"/>
        <v>1.82</v>
      </c>
      <c r="J343">
        <f t="shared" si="24"/>
        <v>0</v>
      </c>
    </row>
    <row r="344" spans="1:10" x14ac:dyDescent="0.2">
      <c r="A344" s="1">
        <v>43880</v>
      </c>
      <c r="B344" t="s">
        <v>29</v>
      </c>
      <c r="C344" t="s">
        <v>19</v>
      </c>
      <c r="D344" t="s">
        <v>269</v>
      </c>
      <c r="E344" s="2">
        <v>3.59</v>
      </c>
      <c r="F344" s="2">
        <v>1.97</v>
      </c>
      <c r="G344">
        <v>0</v>
      </c>
      <c r="I344" s="2">
        <f t="shared" si="23"/>
        <v>1.82</v>
      </c>
      <c r="J344">
        <f t="shared" si="24"/>
        <v>0</v>
      </c>
    </row>
    <row r="345" spans="1:10" x14ac:dyDescent="0.2">
      <c r="A345" s="1">
        <v>43881</v>
      </c>
      <c r="B345" t="s">
        <v>38</v>
      </c>
      <c r="C345" t="s">
        <v>8</v>
      </c>
      <c r="D345" t="s">
        <v>282</v>
      </c>
      <c r="E345" s="2">
        <v>5.62</v>
      </c>
      <c r="F345" s="2">
        <v>2.94</v>
      </c>
      <c r="G345">
        <v>0</v>
      </c>
      <c r="I345" s="2">
        <f t="shared" si="23"/>
        <v>2.94</v>
      </c>
      <c r="J345">
        <f t="shared" si="24"/>
        <v>1</v>
      </c>
    </row>
    <row r="346" spans="1:10" x14ac:dyDescent="0.2">
      <c r="A346" s="1">
        <v>43881</v>
      </c>
      <c r="B346" t="s">
        <v>38</v>
      </c>
      <c r="C346" t="s">
        <v>8</v>
      </c>
      <c r="D346" t="s">
        <v>283</v>
      </c>
      <c r="E346" s="2">
        <v>4.2699999999999996</v>
      </c>
      <c r="F346" s="2">
        <v>2.35</v>
      </c>
      <c r="G346">
        <v>2</v>
      </c>
      <c r="I346" s="2">
        <f t="shared" si="23"/>
        <v>2.2000000000000002</v>
      </c>
      <c r="J346">
        <f t="shared" si="24"/>
        <v>0</v>
      </c>
    </row>
    <row r="347" spans="1:10" x14ac:dyDescent="0.2">
      <c r="A347" s="1">
        <v>43881</v>
      </c>
      <c r="B347" t="s">
        <v>38</v>
      </c>
      <c r="C347" t="s">
        <v>8</v>
      </c>
      <c r="D347" t="s">
        <v>278</v>
      </c>
      <c r="E347" s="2">
        <v>5.04</v>
      </c>
      <c r="F347" s="2">
        <v>2.77</v>
      </c>
      <c r="G347">
        <v>1</v>
      </c>
      <c r="I347" s="2">
        <f t="shared" si="23"/>
        <v>2.62</v>
      </c>
      <c r="J347">
        <f t="shared" si="24"/>
        <v>0</v>
      </c>
    </row>
    <row r="348" spans="1:10" x14ac:dyDescent="0.2">
      <c r="A348" s="1">
        <v>43881</v>
      </c>
      <c r="B348" t="s">
        <v>38</v>
      </c>
      <c r="C348" t="s">
        <v>8</v>
      </c>
      <c r="D348" t="s">
        <v>277</v>
      </c>
      <c r="E348" s="2">
        <v>5.04</v>
      </c>
      <c r="F348" s="2">
        <v>2.77</v>
      </c>
      <c r="G348">
        <v>0</v>
      </c>
      <c r="I348" s="2">
        <f t="shared" si="23"/>
        <v>2.62</v>
      </c>
      <c r="J348">
        <f t="shared" si="24"/>
        <v>0</v>
      </c>
    </row>
    <row r="349" spans="1:10" x14ac:dyDescent="0.2">
      <c r="A349" s="1">
        <v>43881</v>
      </c>
      <c r="B349" t="s">
        <v>38</v>
      </c>
      <c r="C349" t="s">
        <v>24</v>
      </c>
      <c r="D349" t="s">
        <v>209</v>
      </c>
      <c r="G349">
        <v>0</v>
      </c>
      <c r="I349" s="2">
        <f t="shared" si="23"/>
        <v>-0.15</v>
      </c>
      <c r="J349">
        <f t="shared" si="24"/>
        <v>0</v>
      </c>
    </row>
    <row r="350" spans="1:10" x14ac:dyDescent="0.2">
      <c r="A350" s="1">
        <v>43881</v>
      </c>
      <c r="B350" t="s">
        <v>38</v>
      </c>
      <c r="C350" t="s">
        <v>12</v>
      </c>
      <c r="D350" t="s">
        <v>284</v>
      </c>
      <c r="E350" s="2">
        <v>7.87</v>
      </c>
      <c r="F350" s="2">
        <v>4.33</v>
      </c>
      <c r="G350">
        <v>0</v>
      </c>
      <c r="I350" s="2">
        <f t="shared" si="23"/>
        <v>4.18</v>
      </c>
      <c r="J350">
        <f t="shared" si="24"/>
        <v>0</v>
      </c>
    </row>
    <row r="351" spans="1:10" x14ac:dyDescent="0.2">
      <c r="A351" s="1">
        <v>43881</v>
      </c>
      <c r="B351" t="s">
        <v>38</v>
      </c>
      <c r="C351" t="s">
        <v>14</v>
      </c>
      <c r="D351" t="s">
        <v>88</v>
      </c>
      <c r="E351" s="2">
        <v>4.6900000000000004</v>
      </c>
      <c r="F351" s="2">
        <v>2.58</v>
      </c>
      <c r="G351">
        <v>0</v>
      </c>
      <c r="I351" s="2">
        <f t="shared" si="23"/>
        <v>2.4300000000000002</v>
      </c>
      <c r="J351">
        <f t="shared" si="24"/>
        <v>0</v>
      </c>
    </row>
    <row r="352" spans="1:10" x14ac:dyDescent="0.2">
      <c r="A352" s="1">
        <v>43881</v>
      </c>
      <c r="B352" t="s">
        <v>38</v>
      </c>
      <c r="C352" t="s">
        <v>14</v>
      </c>
      <c r="D352" t="s">
        <v>89</v>
      </c>
      <c r="E352" s="2">
        <v>4.6900000000000004</v>
      </c>
      <c r="F352" s="2">
        <v>2.58</v>
      </c>
      <c r="G352">
        <v>1</v>
      </c>
      <c r="I352" s="2">
        <f t="shared" si="23"/>
        <v>2.4300000000000002</v>
      </c>
      <c r="J352">
        <f t="shared" si="24"/>
        <v>0</v>
      </c>
    </row>
    <row r="353" spans="1:10" x14ac:dyDescent="0.2">
      <c r="A353" s="1">
        <v>43881</v>
      </c>
      <c r="B353" t="s">
        <v>38</v>
      </c>
      <c r="C353" t="s">
        <v>17</v>
      </c>
      <c r="D353" t="s">
        <v>267</v>
      </c>
      <c r="E353" s="2">
        <v>3.9</v>
      </c>
      <c r="F353" s="2">
        <v>2.15</v>
      </c>
      <c r="G353">
        <v>1</v>
      </c>
      <c r="I353" s="2">
        <f t="shared" si="23"/>
        <v>2</v>
      </c>
      <c r="J353">
        <f t="shared" si="24"/>
        <v>0</v>
      </c>
    </row>
    <row r="354" spans="1:10" x14ac:dyDescent="0.2">
      <c r="A354" s="1">
        <v>43881</v>
      </c>
      <c r="B354" t="s">
        <v>38</v>
      </c>
      <c r="C354" t="s">
        <v>19</v>
      </c>
      <c r="D354" t="s">
        <v>285</v>
      </c>
      <c r="G354">
        <v>2</v>
      </c>
      <c r="I354" s="2">
        <f t="shared" si="23"/>
        <v>-0.15</v>
      </c>
      <c r="J354">
        <f t="shared" si="24"/>
        <v>0</v>
      </c>
    </row>
    <row r="355" spans="1:10" x14ac:dyDescent="0.2">
      <c r="A355" s="1">
        <v>43881</v>
      </c>
      <c r="B355" t="s">
        <v>38</v>
      </c>
      <c r="C355" t="s">
        <v>19</v>
      </c>
      <c r="D355" t="s">
        <v>269</v>
      </c>
      <c r="E355" s="2">
        <v>3.59</v>
      </c>
      <c r="F355" s="2">
        <v>1.97</v>
      </c>
      <c r="G355">
        <v>0</v>
      </c>
      <c r="I355" s="2">
        <f t="shared" si="23"/>
        <v>1.82</v>
      </c>
      <c r="J355">
        <f t="shared" si="24"/>
        <v>0</v>
      </c>
    </row>
    <row r="356" spans="1:10" x14ac:dyDescent="0.2">
      <c r="A356" s="1">
        <v>43882</v>
      </c>
      <c r="B356" t="s">
        <v>48</v>
      </c>
      <c r="C356" t="s">
        <v>8</v>
      </c>
      <c r="D356" t="s">
        <v>286</v>
      </c>
      <c r="E356" s="2">
        <v>5.45</v>
      </c>
      <c r="F356" s="2">
        <v>3</v>
      </c>
      <c r="G356">
        <v>0</v>
      </c>
      <c r="I356" s="2">
        <f t="shared" si="23"/>
        <v>2.85</v>
      </c>
      <c r="J356">
        <f t="shared" si="24"/>
        <v>0</v>
      </c>
    </row>
    <row r="357" spans="1:10" x14ac:dyDescent="0.2">
      <c r="A357" s="1">
        <v>43882</v>
      </c>
      <c r="B357" t="s">
        <v>48</v>
      </c>
      <c r="C357" t="s">
        <v>8</v>
      </c>
      <c r="D357" t="s">
        <v>287</v>
      </c>
      <c r="E357" s="2">
        <v>4.2699999999999996</v>
      </c>
      <c r="F357" s="2">
        <v>2.35</v>
      </c>
      <c r="G357">
        <v>1</v>
      </c>
      <c r="I357" s="2">
        <f t="shared" si="23"/>
        <v>2.2000000000000002</v>
      </c>
      <c r="J357">
        <f t="shared" si="24"/>
        <v>0</v>
      </c>
    </row>
    <row r="358" spans="1:10" x14ac:dyDescent="0.2">
      <c r="A358" s="1">
        <v>43882</v>
      </c>
      <c r="B358" t="s">
        <v>48</v>
      </c>
      <c r="C358" t="s">
        <v>8</v>
      </c>
      <c r="D358" t="s">
        <v>288</v>
      </c>
      <c r="G358">
        <v>1</v>
      </c>
      <c r="I358" s="2">
        <f t="shared" si="23"/>
        <v>-0.15</v>
      </c>
      <c r="J358">
        <f t="shared" si="24"/>
        <v>0</v>
      </c>
    </row>
    <row r="359" spans="1:10" x14ac:dyDescent="0.2">
      <c r="A359" s="1">
        <v>43882</v>
      </c>
      <c r="B359" t="s">
        <v>48</v>
      </c>
      <c r="C359" t="s">
        <v>8</v>
      </c>
      <c r="D359" t="s">
        <v>289</v>
      </c>
      <c r="G359">
        <v>0</v>
      </c>
      <c r="I359" s="2">
        <f t="shared" si="23"/>
        <v>-0.15</v>
      </c>
      <c r="J359">
        <f t="shared" si="24"/>
        <v>0</v>
      </c>
    </row>
    <row r="360" spans="1:10" x14ac:dyDescent="0.2">
      <c r="A360" s="1">
        <v>43882</v>
      </c>
      <c r="B360" t="s">
        <v>48</v>
      </c>
      <c r="C360" t="s">
        <v>24</v>
      </c>
      <c r="D360" t="s">
        <v>290</v>
      </c>
      <c r="G360">
        <v>0</v>
      </c>
      <c r="I360" s="2">
        <f t="shared" si="23"/>
        <v>-0.15</v>
      </c>
      <c r="J360">
        <f t="shared" si="24"/>
        <v>0</v>
      </c>
    </row>
    <row r="361" spans="1:10" x14ac:dyDescent="0.2">
      <c r="A361" s="1">
        <v>43882</v>
      </c>
      <c r="B361" t="s">
        <v>48</v>
      </c>
      <c r="C361" t="s">
        <v>12</v>
      </c>
      <c r="D361" t="s">
        <v>291</v>
      </c>
      <c r="E361" s="2">
        <v>5.8</v>
      </c>
      <c r="F361" s="2">
        <v>3.19</v>
      </c>
      <c r="G361">
        <v>2</v>
      </c>
      <c r="I361" s="2">
        <f t="shared" si="23"/>
        <v>3.04</v>
      </c>
      <c r="J361">
        <f t="shared" si="24"/>
        <v>0</v>
      </c>
    </row>
    <row r="362" spans="1:10" x14ac:dyDescent="0.2">
      <c r="A362" s="1">
        <v>43882</v>
      </c>
      <c r="B362" t="s">
        <v>48</v>
      </c>
      <c r="C362" t="s">
        <v>14</v>
      </c>
      <c r="D362" t="s">
        <v>96</v>
      </c>
      <c r="E362" s="2">
        <v>4.6900000000000004</v>
      </c>
      <c r="F362" s="2">
        <v>2.58</v>
      </c>
      <c r="G362">
        <v>0</v>
      </c>
      <c r="I362" s="2">
        <f t="shared" si="23"/>
        <v>2.4300000000000002</v>
      </c>
      <c r="J362">
        <f t="shared" si="24"/>
        <v>0</v>
      </c>
    </row>
    <row r="363" spans="1:10" x14ac:dyDescent="0.2">
      <c r="A363" s="1">
        <v>43882</v>
      </c>
      <c r="B363" t="s">
        <v>48</v>
      </c>
      <c r="C363" t="s">
        <v>14</v>
      </c>
      <c r="D363" t="s">
        <v>95</v>
      </c>
      <c r="E363" s="2">
        <v>4.6900000000000004</v>
      </c>
      <c r="F363" s="2">
        <v>2.58</v>
      </c>
      <c r="G363">
        <v>1</v>
      </c>
      <c r="I363" s="2">
        <f t="shared" si="23"/>
        <v>2.4300000000000002</v>
      </c>
      <c r="J363">
        <f t="shared" si="24"/>
        <v>0</v>
      </c>
    </row>
    <row r="364" spans="1:10" x14ac:dyDescent="0.2">
      <c r="A364" s="1">
        <v>43882</v>
      </c>
      <c r="B364" t="s">
        <v>48</v>
      </c>
      <c r="C364" t="s">
        <v>17</v>
      </c>
      <c r="D364" t="s">
        <v>292</v>
      </c>
      <c r="G364">
        <v>0</v>
      </c>
      <c r="I364" s="2">
        <f t="shared" si="23"/>
        <v>-0.15</v>
      </c>
      <c r="J364">
        <f t="shared" si="24"/>
        <v>0</v>
      </c>
    </row>
    <row r="365" spans="1:10" x14ac:dyDescent="0.2">
      <c r="A365" s="1">
        <v>43882</v>
      </c>
      <c r="B365" t="s">
        <v>48</v>
      </c>
      <c r="C365" t="s">
        <v>17</v>
      </c>
      <c r="D365" t="s">
        <v>293</v>
      </c>
      <c r="G365">
        <v>0</v>
      </c>
      <c r="I365" s="2">
        <f t="shared" si="23"/>
        <v>-0.15</v>
      </c>
      <c r="J365">
        <f t="shared" si="24"/>
        <v>0</v>
      </c>
    </row>
    <row r="366" spans="1:10" x14ac:dyDescent="0.2">
      <c r="A366" s="1">
        <v>43882</v>
      </c>
      <c r="B366" t="s">
        <v>48</v>
      </c>
      <c r="C366" t="s">
        <v>19</v>
      </c>
      <c r="D366" t="s">
        <v>294</v>
      </c>
      <c r="E366" s="2">
        <v>3.59</v>
      </c>
      <c r="F366" s="2">
        <v>1.97</v>
      </c>
      <c r="G366">
        <v>0</v>
      </c>
      <c r="I366" s="2">
        <f t="shared" si="23"/>
        <v>1.82</v>
      </c>
      <c r="J366">
        <f t="shared" si="24"/>
        <v>0</v>
      </c>
    </row>
    <row r="367" spans="1:10" x14ac:dyDescent="0.2">
      <c r="A367" s="1">
        <v>43882</v>
      </c>
      <c r="B367" t="s">
        <v>48</v>
      </c>
      <c r="C367" t="s">
        <v>19</v>
      </c>
      <c r="D367" t="s">
        <v>295</v>
      </c>
      <c r="E367" s="2">
        <v>3.59</v>
      </c>
      <c r="F367" s="2">
        <v>1.97</v>
      </c>
      <c r="G367">
        <v>2</v>
      </c>
      <c r="I367" s="2">
        <f t="shared" si="23"/>
        <v>1.82</v>
      </c>
      <c r="J367">
        <f t="shared" si="24"/>
        <v>0</v>
      </c>
    </row>
    <row r="368" spans="1:10" x14ac:dyDescent="0.2">
      <c r="A368" s="1">
        <v>43885</v>
      </c>
      <c r="B368" t="s">
        <v>7</v>
      </c>
      <c r="C368" t="s">
        <v>8</v>
      </c>
      <c r="D368" t="s">
        <v>296</v>
      </c>
      <c r="G368">
        <v>0</v>
      </c>
      <c r="I368" s="2">
        <f t="shared" si="23"/>
        <v>-0.15</v>
      </c>
      <c r="J368">
        <f t="shared" si="24"/>
        <v>0</v>
      </c>
    </row>
    <row r="369" spans="1:10" x14ac:dyDescent="0.2">
      <c r="A369" s="1">
        <v>43885</v>
      </c>
      <c r="B369" t="s">
        <v>7</v>
      </c>
      <c r="C369" t="s">
        <v>8</v>
      </c>
      <c r="D369" t="s">
        <v>297</v>
      </c>
      <c r="G369">
        <v>1</v>
      </c>
      <c r="I369" s="2">
        <f t="shared" si="23"/>
        <v>-0.15</v>
      </c>
      <c r="J369">
        <f t="shared" si="24"/>
        <v>0</v>
      </c>
    </row>
    <row r="370" spans="1:10" x14ac:dyDescent="0.2">
      <c r="A370" s="1">
        <v>43885</v>
      </c>
      <c r="B370" t="s">
        <v>7</v>
      </c>
      <c r="C370" t="s">
        <v>8</v>
      </c>
      <c r="D370" t="s">
        <v>298</v>
      </c>
      <c r="E370" s="2">
        <v>4.2699999999999996</v>
      </c>
      <c r="F370" s="2">
        <v>2.35</v>
      </c>
      <c r="G370">
        <v>1</v>
      </c>
      <c r="I370" s="2">
        <f t="shared" si="23"/>
        <v>2.2000000000000002</v>
      </c>
      <c r="J370">
        <f t="shared" si="24"/>
        <v>0</v>
      </c>
    </row>
    <row r="371" spans="1:10" x14ac:dyDescent="0.2">
      <c r="A371" s="1">
        <v>43885</v>
      </c>
      <c r="B371" t="s">
        <v>7</v>
      </c>
      <c r="C371" t="s">
        <v>8</v>
      </c>
      <c r="D371" t="s">
        <v>299</v>
      </c>
      <c r="G371">
        <v>0</v>
      </c>
      <c r="I371" s="2">
        <f t="shared" si="23"/>
        <v>-0.15</v>
      </c>
      <c r="J371">
        <f t="shared" si="24"/>
        <v>0</v>
      </c>
    </row>
    <row r="372" spans="1:10" x14ac:dyDescent="0.2">
      <c r="A372" s="1">
        <v>43885</v>
      </c>
      <c r="B372" t="s">
        <v>7</v>
      </c>
      <c r="C372" t="s">
        <v>8</v>
      </c>
      <c r="D372" t="s">
        <v>78</v>
      </c>
      <c r="G372">
        <v>1</v>
      </c>
      <c r="I372" s="2">
        <f t="shared" si="23"/>
        <v>-0.15</v>
      </c>
      <c r="J372">
        <f t="shared" si="24"/>
        <v>0</v>
      </c>
    </row>
    <row r="373" spans="1:10" x14ac:dyDescent="0.2">
      <c r="A373" s="1">
        <v>43885</v>
      </c>
      <c r="B373" t="s">
        <v>7</v>
      </c>
      <c r="C373" t="s">
        <v>12</v>
      </c>
      <c r="D373" t="s">
        <v>300</v>
      </c>
      <c r="E373" s="2">
        <v>4.24</v>
      </c>
      <c r="F373" s="2">
        <v>2.35</v>
      </c>
      <c r="G373">
        <v>2</v>
      </c>
      <c r="I373" s="2">
        <f t="shared" si="23"/>
        <v>2.1800000000000002</v>
      </c>
      <c r="J373">
        <f t="shared" si="24"/>
        <v>0</v>
      </c>
    </row>
    <row r="374" spans="1:10" x14ac:dyDescent="0.2">
      <c r="A374" s="1">
        <v>43885</v>
      </c>
      <c r="B374" t="s">
        <v>7</v>
      </c>
      <c r="C374" t="s">
        <v>14</v>
      </c>
      <c r="D374" t="s">
        <v>106</v>
      </c>
      <c r="E374" s="2">
        <v>4.6900000000000004</v>
      </c>
      <c r="F374" s="2">
        <v>2.58</v>
      </c>
      <c r="G374">
        <v>1</v>
      </c>
      <c r="I374" s="2">
        <f t="shared" si="23"/>
        <v>2.4300000000000002</v>
      </c>
      <c r="J374">
        <f t="shared" si="24"/>
        <v>0</v>
      </c>
    </row>
    <row r="375" spans="1:10" x14ac:dyDescent="0.2">
      <c r="A375" s="1">
        <v>43885</v>
      </c>
      <c r="B375" t="s">
        <v>7</v>
      </c>
      <c r="C375" t="s">
        <v>14</v>
      </c>
      <c r="D375" t="s">
        <v>105</v>
      </c>
      <c r="G375">
        <v>0</v>
      </c>
      <c r="I375" s="2">
        <f t="shared" si="23"/>
        <v>-0.15</v>
      </c>
      <c r="J375">
        <f t="shared" si="24"/>
        <v>0</v>
      </c>
    </row>
    <row r="376" spans="1:10" x14ac:dyDescent="0.2">
      <c r="A376" s="1">
        <v>43885</v>
      </c>
      <c r="B376" t="s">
        <v>7</v>
      </c>
      <c r="C376" t="s">
        <v>17</v>
      </c>
      <c r="D376" t="s">
        <v>301</v>
      </c>
      <c r="E376" s="2">
        <v>3.9</v>
      </c>
      <c r="F376" s="2">
        <v>2.15</v>
      </c>
      <c r="G376">
        <v>0</v>
      </c>
      <c r="I376" s="2">
        <f t="shared" si="23"/>
        <v>2</v>
      </c>
      <c r="J376">
        <f t="shared" si="24"/>
        <v>0</v>
      </c>
    </row>
    <row r="377" spans="1:10" x14ac:dyDescent="0.2">
      <c r="A377" s="1">
        <v>43885</v>
      </c>
      <c r="B377" t="s">
        <v>7</v>
      </c>
      <c r="C377" t="s">
        <v>19</v>
      </c>
      <c r="D377" t="s">
        <v>302</v>
      </c>
      <c r="E377" s="2">
        <v>3.59</v>
      </c>
      <c r="F377" s="2">
        <v>1.97</v>
      </c>
      <c r="G377">
        <v>2</v>
      </c>
      <c r="I377" s="2">
        <f t="shared" si="23"/>
        <v>1.82</v>
      </c>
      <c r="J377">
        <f t="shared" si="24"/>
        <v>0</v>
      </c>
    </row>
    <row r="378" spans="1:10" x14ac:dyDescent="0.2">
      <c r="A378" s="1">
        <v>43885</v>
      </c>
      <c r="B378" t="s">
        <v>7</v>
      </c>
      <c r="C378" t="s">
        <v>19</v>
      </c>
      <c r="D378" t="s">
        <v>303</v>
      </c>
      <c r="G378">
        <v>0</v>
      </c>
      <c r="I378" s="2">
        <f t="shared" si="23"/>
        <v>-0.15</v>
      </c>
      <c r="J378">
        <f t="shared" si="24"/>
        <v>0</v>
      </c>
    </row>
    <row r="379" spans="1:10" x14ac:dyDescent="0.2">
      <c r="A379" s="1">
        <v>43886</v>
      </c>
      <c r="B379" t="s">
        <v>21</v>
      </c>
      <c r="C379" t="s">
        <v>8</v>
      </c>
      <c r="D379" t="s">
        <v>304</v>
      </c>
      <c r="E379" s="2">
        <v>5.05</v>
      </c>
      <c r="F379" s="2">
        <v>2.78</v>
      </c>
      <c r="G379">
        <v>0</v>
      </c>
      <c r="I379" s="2">
        <f t="shared" si="23"/>
        <v>2.63</v>
      </c>
      <c r="J379">
        <f t="shared" si="24"/>
        <v>0</v>
      </c>
    </row>
    <row r="380" spans="1:10" x14ac:dyDescent="0.2">
      <c r="A380" s="1">
        <v>43886</v>
      </c>
      <c r="B380" t="s">
        <v>21</v>
      </c>
      <c r="C380" t="s">
        <v>8</v>
      </c>
      <c r="D380" t="s">
        <v>305</v>
      </c>
      <c r="G380">
        <v>2</v>
      </c>
      <c r="I380" s="2">
        <f t="shared" si="23"/>
        <v>-0.15</v>
      </c>
      <c r="J380">
        <f t="shared" si="24"/>
        <v>0</v>
      </c>
    </row>
    <row r="381" spans="1:10" x14ac:dyDescent="0.2">
      <c r="A381" s="1">
        <v>43886</v>
      </c>
      <c r="B381" t="s">
        <v>21</v>
      </c>
      <c r="C381" t="s">
        <v>8</v>
      </c>
      <c r="D381" t="s">
        <v>299</v>
      </c>
      <c r="E381" s="2">
        <v>5.04</v>
      </c>
      <c r="F381" s="2">
        <v>2.77</v>
      </c>
      <c r="G381">
        <v>0</v>
      </c>
      <c r="I381" s="2">
        <f t="shared" si="23"/>
        <v>2.62</v>
      </c>
      <c r="J381">
        <f t="shared" si="24"/>
        <v>0</v>
      </c>
    </row>
    <row r="382" spans="1:10" x14ac:dyDescent="0.2">
      <c r="A382" s="1">
        <v>43886</v>
      </c>
      <c r="B382" t="s">
        <v>21</v>
      </c>
      <c r="C382" t="s">
        <v>8</v>
      </c>
      <c r="D382" t="s">
        <v>78</v>
      </c>
      <c r="G382">
        <v>1</v>
      </c>
      <c r="I382" s="2">
        <f t="shared" si="23"/>
        <v>-0.15</v>
      </c>
      <c r="J382">
        <f t="shared" si="24"/>
        <v>0</v>
      </c>
    </row>
    <row r="383" spans="1:10" x14ac:dyDescent="0.2">
      <c r="A383" s="1">
        <v>43886</v>
      </c>
      <c r="B383" t="s">
        <v>21</v>
      </c>
      <c r="C383" t="s">
        <v>24</v>
      </c>
      <c r="D383" t="s">
        <v>306</v>
      </c>
      <c r="G383">
        <v>1</v>
      </c>
      <c r="I383" s="2">
        <f t="shared" si="23"/>
        <v>-0.15</v>
      </c>
      <c r="J383">
        <f t="shared" si="24"/>
        <v>0</v>
      </c>
    </row>
    <row r="384" spans="1:10" x14ac:dyDescent="0.2">
      <c r="A384" s="1">
        <v>43886</v>
      </c>
      <c r="B384" t="s">
        <v>21</v>
      </c>
      <c r="C384" t="s">
        <v>12</v>
      </c>
      <c r="D384" t="s">
        <v>307</v>
      </c>
      <c r="G384">
        <v>0</v>
      </c>
      <c r="I384" s="2">
        <f t="shared" si="23"/>
        <v>-0.15</v>
      </c>
      <c r="J384">
        <f t="shared" si="24"/>
        <v>0</v>
      </c>
    </row>
    <row r="385" spans="1:10" x14ac:dyDescent="0.2">
      <c r="A385" s="1">
        <v>43886</v>
      </c>
      <c r="B385" t="s">
        <v>21</v>
      </c>
      <c r="C385" t="s">
        <v>14</v>
      </c>
      <c r="D385" t="s">
        <v>113</v>
      </c>
      <c r="E385" s="2">
        <v>4.6900000000000004</v>
      </c>
      <c r="F385" s="2">
        <v>2.58</v>
      </c>
      <c r="G385">
        <v>0</v>
      </c>
      <c r="I385" s="2">
        <f t="shared" si="23"/>
        <v>2.4300000000000002</v>
      </c>
      <c r="J385">
        <f t="shared" si="24"/>
        <v>0</v>
      </c>
    </row>
    <row r="386" spans="1:10" x14ac:dyDescent="0.2">
      <c r="A386" s="1">
        <v>43886</v>
      </c>
      <c r="B386" t="s">
        <v>21</v>
      </c>
      <c r="C386" t="s">
        <v>14</v>
      </c>
      <c r="D386" t="s">
        <v>114</v>
      </c>
      <c r="E386" s="2">
        <v>4.6900000000000004</v>
      </c>
      <c r="F386" s="2">
        <v>2.58</v>
      </c>
      <c r="G386">
        <v>1</v>
      </c>
      <c r="I386" s="2">
        <f t="shared" si="23"/>
        <v>2.4300000000000002</v>
      </c>
      <c r="J386">
        <f t="shared" si="24"/>
        <v>0</v>
      </c>
    </row>
    <row r="387" spans="1:10" x14ac:dyDescent="0.2">
      <c r="A387" s="1">
        <v>43886</v>
      </c>
      <c r="B387" t="s">
        <v>21</v>
      </c>
      <c r="C387" t="s">
        <v>17</v>
      </c>
      <c r="D387" t="s">
        <v>301</v>
      </c>
      <c r="E387" s="2">
        <v>3.9</v>
      </c>
      <c r="F387" s="2">
        <v>2.15</v>
      </c>
      <c r="G387">
        <v>0</v>
      </c>
      <c r="I387" s="2">
        <f t="shared" ref="I387:I450" si="25">ROUND(E387*0.55-0.15,2)</f>
        <v>2</v>
      </c>
      <c r="J387">
        <f t="shared" ref="J387:J450" si="26">IF(I387=F387,1,0)</f>
        <v>0</v>
      </c>
    </row>
    <row r="388" spans="1:10" x14ac:dyDescent="0.2">
      <c r="A388" s="1">
        <v>43886</v>
      </c>
      <c r="B388" t="s">
        <v>21</v>
      </c>
      <c r="C388" t="s">
        <v>17</v>
      </c>
      <c r="D388" t="s">
        <v>308</v>
      </c>
      <c r="G388">
        <v>1</v>
      </c>
      <c r="I388" s="2">
        <f t="shared" si="25"/>
        <v>-0.15</v>
      </c>
      <c r="J388">
        <f t="shared" si="26"/>
        <v>0</v>
      </c>
    </row>
    <row r="389" spans="1:10" x14ac:dyDescent="0.2">
      <c r="A389" s="1">
        <v>43886</v>
      </c>
      <c r="B389" t="s">
        <v>21</v>
      </c>
      <c r="C389" t="s">
        <v>19</v>
      </c>
      <c r="D389" t="s">
        <v>302</v>
      </c>
      <c r="E389" s="2">
        <v>3.59</v>
      </c>
      <c r="F389" s="2">
        <v>1.97</v>
      </c>
      <c r="G389">
        <v>2</v>
      </c>
      <c r="I389" s="2">
        <f t="shared" si="25"/>
        <v>1.82</v>
      </c>
      <c r="J389">
        <f t="shared" si="26"/>
        <v>0</v>
      </c>
    </row>
    <row r="390" spans="1:10" x14ac:dyDescent="0.2">
      <c r="A390" s="1">
        <v>43886</v>
      </c>
      <c r="B390" t="s">
        <v>21</v>
      </c>
      <c r="C390" t="s">
        <v>19</v>
      </c>
      <c r="D390" t="s">
        <v>309</v>
      </c>
      <c r="E390" s="2">
        <v>3.59</v>
      </c>
      <c r="F390" s="2">
        <v>1.97</v>
      </c>
      <c r="G390">
        <v>0</v>
      </c>
      <c r="I390" s="2">
        <f t="shared" si="25"/>
        <v>1.82</v>
      </c>
      <c r="J390">
        <f t="shared" si="26"/>
        <v>0</v>
      </c>
    </row>
    <row r="391" spans="1:10" x14ac:dyDescent="0.2">
      <c r="A391" s="1">
        <v>43887</v>
      </c>
      <c r="B391" t="s">
        <v>29</v>
      </c>
      <c r="C391" t="s">
        <v>8</v>
      </c>
      <c r="D391" t="s">
        <v>310</v>
      </c>
      <c r="E391" s="2">
        <v>6.05</v>
      </c>
      <c r="F391" s="2">
        <v>3.33</v>
      </c>
      <c r="G391">
        <v>0</v>
      </c>
      <c r="I391" s="2">
        <f t="shared" si="25"/>
        <v>3.18</v>
      </c>
      <c r="J391">
        <f t="shared" si="26"/>
        <v>0</v>
      </c>
    </row>
    <row r="392" spans="1:10" x14ac:dyDescent="0.2">
      <c r="A392" s="1">
        <v>43887</v>
      </c>
      <c r="B392" t="s">
        <v>29</v>
      </c>
      <c r="C392" t="s">
        <v>8</v>
      </c>
      <c r="D392" t="s">
        <v>311</v>
      </c>
      <c r="E392" s="2">
        <v>4.2699999999999996</v>
      </c>
      <c r="F392" s="2">
        <v>2.2000000000000002</v>
      </c>
      <c r="G392">
        <v>1</v>
      </c>
      <c r="I392" s="2">
        <f t="shared" si="25"/>
        <v>2.2000000000000002</v>
      </c>
      <c r="J392">
        <f t="shared" si="26"/>
        <v>1</v>
      </c>
    </row>
    <row r="393" spans="1:10" x14ac:dyDescent="0.2">
      <c r="A393" s="1">
        <v>43887</v>
      </c>
      <c r="B393" t="s">
        <v>29</v>
      </c>
      <c r="C393" t="s">
        <v>8</v>
      </c>
      <c r="D393" t="s">
        <v>312</v>
      </c>
      <c r="E393" s="2">
        <v>4.2699999999999996</v>
      </c>
      <c r="F393" s="2">
        <v>2.35</v>
      </c>
      <c r="G393">
        <v>1</v>
      </c>
      <c r="I393" s="2">
        <f t="shared" si="25"/>
        <v>2.2000000000000002</v>
      </c>
      <c r="J393">
        <f t="shared" si="26"/>
        <v>0</v>
      </c>
    </row>
    <row r="394" spans="1:10" x14ac:dyDescent="0.2">
      <c r="A394" s="1">
        <v>43887</v>
      </c>
      <c r="B394" t="s">
        <v>29</v>
      </c>
      <c r="C394" t="s">
        <v>8</v>
      </c>
      <c r="D394" t="s">
        <v>313</v>
      </c>
      <c r="G394">
        <v>1</v>
      </c>
      <c r="I394" s="2">
        <f t="shared" si="25"/>
        <v>-0.15</v>
      </c>
      <c r="J394">
        <f t="shared" si="26"/>
        <v>0</v>
      </c>
    </row>
    <row r="395" spans="1:10" x14ac:dyDescent="0.2">
      <c r="A395" s="1">
        <v>43887</v>
      </c>
      <c r="B395" t="s">
        <v>29</v>
      </c>
      <c r="C395" t="s">
        <v>8</v>
      </c>
      <c r="D395" t="s">
        <v>314</v>
      </c>
      <c r="E395" s="2">
        <v>5.04</v>
      </c>
      <c r="F395" s="2">
        <v>2.77</v>
      </c>
      <c r="G395">
        <v>0</v>
      </c>
      <c r="I395" s="2">
        <f t="shared" si="25"/>
        <v>2.62</v>
      </c>
      <c r="J395">
        <f t="shared" si="26"/>
        <v>0</v>
      </c>
    </row>
    <row r="396" spans="1:10" x14ac:dyDescent="0.2">
      <c r="A396" s="1">
        <v>43887</v>
      </c>
      <c r="B396" t="s">
        <v>29</v>
      </c>
      <c r="C396" t="s">
        <v>12</v>
      </c>
      <c r="D396" t="s">
        <v>315</v>
      </c>
      <c r="E396" s="2">
        <v>5.44</v>
      </c>
      <c r="F396" s="2">
        <v>2.99</v>
      </c>
      <c r="G396">
        <v>0</v>
      </c>
      <c r="I396" s="2">
        <f t="shared" si="25"/>
        <v>2.84</v>
      </c>
      <c r="J396">
        <f t="shared" si="26"/>
        <v>0</v>
      </c>
    </row>
    <row r="397" spans="1:10" x14ac:dyDescent="0.2">
      <c r="A397" s="1">
        <v>43887</v>
      </c>
      <c r="B397" t="s">
        <v>29</v>
      </c>
      <c r="C397" t="s">
        <v>14</v>
      </c>
      <c r="D397" t="s">
        <v>121</v>
      </c>
      <c r="E397" s="2">
        <v>4.6900000000000004</v>
      </c>
      <c r="F397" s="2">
        <v>2.58</v>
      </c>
      <c r="G397">
        <v>1</v>
      </c>
      <c r="I397" s="2">
        <f t="shared" si="25"/>
        <v>2.4300000000000002</v>
      </c>
      <c r="J397">
        <f t="shared" si="26"/>
        <v>0</v>
      </c>
    </row>
    <row r="398" spans="1:10" x14ac:dyDescent="0.2">
      <c r="A398" s="1">
        <v>43887</v>
      </c>
      <c r="B398" t="s">
        <v>29</v>
      </c>
      <c r="C398" t="s">
        <v>14</v>
      </c>
      <c r="D398" t="s">
        <v>35</v>
      </c>
      <c r="G398">
        <v>0</v>
      </c>
      <c r="I398" s="2">
        <f t="shared" si="25"/>
        <v>-0.15</v>
      </c>
      <c r="J398">
        <f t="shared" si="26"/>
        <v>0</v>
      </c>
    </row>
    <row r="399" spans="1:10" x14ac:dyDescent="0.2">
      <c r="A399" s="1">
        <v>43887</v>
      </c>
      <c r="B399" t="s">
        <v>29</v>
      </c>
      <c r="C399" t="s">
        <v>17</v>
      </c>
      <c r="D399" t="s">
        <v>301</v>
      </c>
      <c r="E399" s="2">
        <v>3.9</v>
      </c>
      <c r="F399" s="2">
        <v>2.15</v>
      </c>
      <c r="G399">
        <v>0</v>
      </c>
      <c r="I399" s="2">
        <f t="shared" si="25"/>
        <v>2</v>
      </c>
      <c r="J399">
        <f t="shared" si="26"/>
        <v>0</v>
      </c>
    </row>
    <row r="400" spans="1:10" x14ac:dyDescent="0.2">
      <c r="A400" s="1">
        <v>43887</v>
      </c>
      <c r="B400" t="s">
        <v>29</v>
      </c>
      <c r="C400" t="s">
        <v>19</v>
      </c>
      <c r="D400" t="s">
        <v>303</v>
      </c>
      <c r="E400" s="2">
        <v>3.59</v>
      </c>
      <c r="F400" s="2">
        <v>1.97</v>
      </c>
      <c r="G400">
        <v>0</v>
      </c>
      <c r="I400" s="2">
        <f t="shared" si="25"/>
        <v>1.82</v>
      </c>
      <c r="J400">
        <f t="shared" si="26"/>
        <v>0</v>
      </c>
    </row>
    <row r="401" spans="1:10" x14ac:dyDescent="0.2">
      <c r="A401" s="1">
        <v>43887</v>
      </c>
      <c r="B401" t="s">
        <v>29</v>
      </c>
      <c r="C401" t="s">
        <v>19</v>
      </c>
      <c r="D401" t="s">
        <v>302</v>
      </c>
      <c r="E401" s="2">
        <v>3.59</v>
      </c>
      <c r="F401" s="2">
        <v>1.97</v>
      </c>
      <c r="G401">
        <v>2</v>
      </c>
      <c r="I401" s="2">
        <f t="shared" si="25"/>
        <v>1.82</v>
      </c>
      <c r="J401">
        <f t="shared" si="26"/>
        <v>0</v>
      </c>
    </row>
    <row r="402" spans="1:10" x14ac:dyDescent="0.2">
      <c r="A402" s="1">
        <v>43888</v>
      </c>
      <c r="B402" t="s">
        <v>38</v>
      </c>
      <c r="C402" t="s">
        <v>8</v>
      </c>
      <c r="D402" t="s">
        <v>316</v>
      </c>
      <c r="E402" s="2">
        <v>4.6399999999999997</v>
      </c>
      <c r="F402" s="2">
        <v>2.5499999999999998</v>
      </c>
      <c r="G402">
        <v>0</v>
      </c>
      <c r="I402" s="2">
        <f t="shared" si="25"/>
        <v>2.4</v>
      </c>
      <c r="J402">
        <f t="shared" si="26"/>
        <v>0</v>
      </c>
    </row>
    <row r="403" spans="1:10" x14ac:dyDescent="0.2">
      <c r="A403" s="1">
        <v>43888</v>
      </c>
      <c r="B403" t="s">
        <v>38</v>
      </c>
      <c r="C403" t="s">
        <v>8</v>
      </c>
      <c r="D403" t="s">
        <v>317</v>
      </c>
      <c r="E403" s="2">
        <v>6.05</v>
      </c>
      <c r="F403" s="2">
        <v>2.66</v>
      </c>
      <c r="G403">
        <v>1</v>
      </c>
      <c r="I403" s="2">
        <f t="shared" si="25"/>
        <v>3.18</v>
      </c>
      <c r="J403">
        <f t="shared" si="26"/>
        <v>0</v>
      </c>
    </row>
    <row r="404" spans="1:10" x14ac:dyDescent="0.2">
      <c r="A404" s="1">
        <v>43888</v>
      </c>
      <c r="B404" t="s">
        <v>38</v>
      </c>
      <c r="C404" t="s">
        <v>8</v>
      </c>
      <c r="D404" t="s">
        <v>314</v>
      </c>
      <c r="E404" s="2">
        <v>5.04</v>
      </c>
      <c r="F404" s="2">
        <v>2.77</v>
      </c>
      <c r="G404">
        <v>0</v>
      </c>
      <c r="I404" s="2">
        <f t="shared" si="25"/>
        <v>2.62</v>
      </c>
      <c r="J404">
        <f t="shared" si="26"/>
        <v>0</v>
      </c>
    </row>
    <row r="405" spans="1:10" x14ac:dyDescent="0.2">
      <c r="A405" s="1">
        <v>43888</v>
      </c>
      <c r="B405" t="s">
        <v>38</v>
      </c>
      <c r="C405" t="s">
        <v>8</v>
      </c>
      <c r="D405" t="s">
        <v>313</v>
      </c>
      <c r="E405" s="2">
        <v>5.04</v>
      </c>
      <c r="F405" s="2">
        <v>2.77</v>
      </c>
      <c r="G405">
        <v>1</v>
      </c>
      <c r="I405" s="2">
        <f t="shared" si="25"/>
        <v>2.62</v>
      </c>
      <c r="J405">
        <f t="shared" si="26"/>
        <v>0</v>
      </c>
    </row>
    <row r="406" spans="1:10" x14ac:dyDescent="0.2">
      <c r="A406" s="1">
        <v>43888</v>
      </c>
      <c r="B406" t="s">
        <v>38</v>
      </c>
      <c r="C406" t="s">
        <v>24</v>
      </c>
      <c r="D406" t="s">
        <v>318</v>
      </c>
      <c r="E406" s="2">
        <v>6.05</v>
      </c>
      <c r="F406" s="2">
        <v>3.18</v>
      </c>
      <c r="G406">
        <v>0</v>
      </c>
      <c r="I406" s="2">
        <f t="shared" si="25"/>
        <v>3.18</v>
      </c>
      <c r="J406">
        <f t="shared" si="26"/>
        <v>1</v>
      </c>
    </row>
    <row r="407" spans="1:10" x14ac:dyDescent="0.2">
      <c r="A407" s="1">
        <v>43888</v>
      </c>
      <c r="B407" t="s">
        <v>38</v>
      </c>
      <c r="C407" t="s">
        <v>12</v>
      </c>
      <c r="D407" t="s">
        <v>319</v>
      </c>
      <c r="G407">
        <v>0</v>
      </c>
      <c r="I407" s="2">
        <f t="shared" si="25"/>
        <v>-0.15</v>
      </c>
      <c r="J407">
        <f t="shared" si="26"/>
        <v>0</v>
      </c>
    </row>
    <row r="408" spans="1:10" x14ac:dyDescent="0.2">
      <c r="A408" s="1">
        <v>43888</v>
      </c>
      <c r="B408" t="s">
        <v>38</v>
      </c>
      <c r="C408" t="s">
        <v>14</v>
      </c>
      <c r="D408" t="s">
        <v>126</v>
      </c>
      <c r="E408" s="2">
        <v>4.6900000000000004</v>
      </c>
      <c r="F408" s="2">
        <v>2.58</v>
      </c>
      <c r="G408">
        <v>0</v>
      </c>
      <c r="I408" s="2">
        <f t="shared" si="25"/>
        <v>2.4300000000000002</v>
      </c>
      <c r="J408">
        <f t="shared" si="26"/>
        <v>0</v>
      </c>
    </row>
    <row r="409" spans="1:10" x14ac:dyDescent="0.2">
      <c r="A409" s="1">
        <v>43888</v>
      </c>
      <c r="B409" t="s">
        <v>38</v>
      </c>
      <c r="C409" t="s">
        <v>14</v>
      </c>
      <c r="D409" t="s">
        <v>127</v>
      </c>
      <c r="E409" s="2">
        <v>4.6900000000000004</v>
      </c>
      <c r="F409" s="2">
        <v>2.58</v>
      </c>
      <c r="G409">
        <v>2</v>
      </c>
      <c r="I409" s="2">
        <f t="shared" si="25"/>
        <v>2.4300000000000002</v>
      </c>
      <c r="J409">
        <f t="shared" si="26"/>
        <v>0</v>
      </c>
    </row>
    <row r="410" spans="1:10" x14ac:dyDescent="0.2">
      <c r="A410" s="1">
        <v>43888</v>
      </c>
      <c r="B410" t="s">
        <v>38</v>
      </c>
      <c r="C410" t="s">
        <v>17</v>
      </c>
      <c r="D410" t="s">
        <v>301</v>
      </c>
      <c r="G410">
        <v>0</v>
      </c>
      <c r="I410" s="2">
        <f t="shared" si="25"/>
        <v>-0.15</v>
      </c>
      <c r="J410">
        <f t="shared" si="26"/>
        <v>0</v>
      </c>
    </row>
    <row r="411" spans="1:10" x14ac:dyDescent="0.2">
      <c r="A411" s="1">
        <v>43888</v>
      </c>
      <c r="B411" t="s">
        <v>38</v>
      </c>
      <c r="C411" t="s">
        <v>17</v>
      </c>
      <c r="D411" t="s">
        <v>320</v>
      </c>
      <c r="G411">
        <v>0</v>
      </c>
      <c r="I411" s="2">
        <f t="shared" si="25"/>
        <v>-0.15</v>
      </c>
      <c r="J411">
        <f t="shared" si="26"/>
        <v>0</v>
      </c>
    </row>
    <row r="412" spans="1:10" x14ac:dyDescent="0.2">
      <c r="A412" s="1">
        <v>43888</v>
      </c>
      <c r="B412" t="s">
        <v>38</v>
      </c>
      <c r="C412" t="s">
        <v>17</v>
      </c>
      <c r="D412" t="s">
        <v>321</v>
      </c>
      <c r="G412">
        <v>1</v>
      </c>
      <c r="I412" s="2">
        <f t="shared" si="25"/>
        <v>-0.15</v>
      </c>
      <c r="J412">
        <f t="shared" si="26"/>
        <v>0</v>
      </c>
    </row>
    <row r="413" spans="1:10" x14ac:dyDescent="0.2">
      <c r="A413" s="1">
        <v>43888</v>
      </c>
      <c r="B413" t="s">
        <v>38</v>
      </c>
      <c r="C413" t="s">
        <v>19</v>
      </c>
      <c r="D413" t="s">
        <v>303</v>
      </c>
      <c r="E413" s="2">
        <v>3.59</v>
      </c>
      <c r="F413" s="2">
        <v>1.97</v>
      </c>
      <c r="G413">
        <v>0</v>
      </c>
      <c r="I413" s="2">
        <f t="shared" si="25"/>
        <v>1.82</v>
      </c>
      <c r="J413">
        <f t="shared" si="26"/>
        <v>0</v>
      </c>
    </row>
    <row r="414" spans="1:10" x14ac:dyDescent="0.2">
      <c r="A414" s="1">
        <v>43888</v>
      </c>
      <c r="B414" t="s">
        <v>38</v>
      </c>
      <c r="C414" t="s">
        <v>19</v>
      </c>
      <c r="D414" t="s">
        <v>302</v>
      </c>
      <c r="E414" s="2">
        <v>3.59</v>
      </c>
      <c r="F414" s="2">
        <v>1.97</v>
      </c>
      <c r="G414">
        <v>2</v>
      </c>
      <c r="I414" s="2">
        <f t="shared" si="25"/>
        <v>1.82</v>
      </c>
      <c r="J414">
        <f t="shared" si="26"/>
        <v>0</v>
      </c>
    </row>
    <row r="415" spans="1:10" x14ac:dyDescent="0.2">
      <c r="A415" s="1">
        <v>43889</v>
      </c>
      <c r="B415" t="s">
        <v>48</v>
      </c>
      <c r="C415" t="s">
        <v>8</v>
      </c>
      <c r="D415" t="s">
        <v>322</v>
      </c>
      <c r="E415" s="2">
        <v>5.8</v>
      </c>
      <c r="F415" s="2">
        <v>3.19</v>
      </c>
      <c r="G415">
        <v>0</v>
      </c>
      <c r="I415" s="2">
        <f t="shared" si="25"/>
        <v>3.04</v>
      </c>
      <c r="J415">
        <f t="shared" si="26"/>
        <v>0</v>
      </c>
    </row>
    <row r="416" spans="1:10" x14ac:dyDescent="0.2">
      <c r="A416" s="1">
        <v>43889</v>
      </c>
      <c r="B416" t="s">
        <v>48</v>
      </c>
      <c r="C416" t="s">
        <v>8</v>
      </c>
      <c r="D416" t="s">
        <v>323</v>
      </c>
      <c r="G416">
        <v>1</v>
      </c>
      <c r="I416" s="2">
        <f t="shared" si="25"/>
        <v>-0.15</v>
      </c>
      <c r="J416">
        <f t="shared" si="26"/>
        <v>0</v>
      </c>
    </row>
    <row r="417" spans="1:10" x14ac:dyDescent="0.2">
      <c r="A417" s="1">
        <v>43889</v>
      </c>
      <c r="B417" t="s">
        <v>48</v>
      </c>
      <c r="C417" t="s">
        <v>8</v>
      </c>
      <c r="D417" t="s">
        <v>170</v>
      </c>
      <c r="E417" s="2">
        <v>5.04</v>
      </c>
      <c r="F417" s="2">
        <v>2.77</v>
      </c>
      <c r="G417">
        <v>0</v>
      </c>
      <c r="I417" s="2">
        <f t="shared" si="25"/>
        <v>2.62</v>
      </c>
      <c r="J417">
        <f t="shared" si="26"/>
        <v>0</v>
      </c>
    </row>
    <row r="418" spans="1:10" x14ac:dyDescent="0.2">
      <c r="A418" s="1">
        <v>43889</v>
      </c>
      <c r="B418" t="s">
        <v>48</v>
      </c>
      <c r="C418" t="s">
        <v>24</v>
      </c>
      <c r="D418" t="s">
        <v>324</v>
      </c>
      <c r="E418" s="2">
        <v>5.04</v>
      </c>
      <c r="F418" s="2">
        <v>2.77</v>
      </c>
      <c r="G418">
        <v>0</v>
      </c>
      <c r="I418" s="2">
        <f t="shared" si="25"/>
        <v>2.62</v>
      </c>
      <c r="J418">
        <f t="shared" si="26"/>
        <v>0</v>
      </c>
    </row>
    <row r="419" spans="1:10" x14ac:dyDescent="0.2">
      <c r="A419" s="1">
        <v>43889</v>
      </c>
      <c r="B419" t="s">
        <v>48</v>
      </c>
      <c r="C419" t="s">
        <v>12</v>
      </c>
      <c r="D419" t="s">
        <v>325</v>
      </c>
      <c r="E419" s="2">
        <v>5.25</v>
      </c>
      <c r="F419" s="2">
        <v>2.74</v>
      </c>
      <c r="G419">
        <v>1</v>
      </c>
      <c r="I419" s="2">
        <f t="shared" si="25"/>
        <v>2.74</v>
      </c>
      <c r="J419">
        <f t="shared" si="26"/>
        <v>1</v>
      </c>
    </row>
    <row r="420" spans="1:10" x14ac:dyDescent="0.2">
      <c r="A420" s="1">
        <v>43889</v>
      </c>
      <c r="B420" t="s">
        <v>48</v>
      </c>
      <c r="C420" t="s">
        <v>14</v>
      </c>
      <c r="D420" t="s">
        <v>134</v>
      </c>
      <c r="E420" s="2">
        <v>4.6900000000000004</v>
      </c>
      <c r="F420" s="2">
        <v>2.58</v>
      </c>
      <c r="G420">
        <v>0</v>
      </c>
      <c r="I420" s="2">
        <f t="shared" si="25"/>
        <v>2.4300000000000002</v>
      </c>
      <c r="J420">
        <f t="shared" si="26"/>
        <v>0</v>
      </c>
    </row>
    <row r="421" spans="1:10" x14ac:dyDescent="0.2">
      <c r="A421" s="1">
        <v>43889</v>
      </c>
      <c r="B421" t="s">
        <v>48</v>
      </c>
      <c r="C421" t="s">
        <v>14</v>
      </c>
      <c r="D421" t="s">
        <v>133</v>
      </c>
      <c r="E421" s="2">
        <v>4.6900000000000004</v>
      </c>
      <c r="F421" s="2">
        <v>2.58</v>
      </c>
      <c r="G421">
        <v>2</v>
      </c>
      <c r="I421" s="2">
        <f t="shared" si="25"/>
        <v>2.4300000000000002</v>
      </c>
      <c r="J421">
        <f t="shared" si="26"/>
        <v>0</v>
      </c>
    </row>
    <row r="422" spans="1:10" x14ac:dyDescent="0.2">
      <c r="A422" s="1">
        <v>43889</v>
      </c>
      <c r="B422" t="s">
        <v>48</v>
      </c>
      <c r="C422" t="s">
        <v>17</v>
      </c>
      <c r="D422" t="s">
        <v>301</v>
      </c>
      <c r="G422">
        <v>0</v>
      </c>
      <c r="I422" s="2">
        <f t="shared" si="25"/>
        <v>-0.15</v>
      </c>
      <c r="J422">
        <f t="shared" si="26"/>
        <v>0</v>
      </c>
    </row>
    <row r="423" spans="1:10" x14ac:dyDescent="0.2">
      <c r="A423" s="1">
        <v>43889</v>
      </c>
      <c r="B423" t="s">
        <v>48</v>
      </c>
      <c r="C423" t="s">
        <v>17</v>
      </c>
      <c r="D423" t="s">
        <v>326</v>
      </c>
      <c r="G423">
        <v>1</v>
      </c>
      <c r="I423" s="2">
        <f t="shared" si="25"/>
        <v>-0.15</v>
      </c>
      <c r="J423">
        <f t="shared" si="26"/>
        <v>0</v>
      </c>
    </row>
    <row r="424" spans="1:10" x14ac:dyDescent="0.2">
      <c r="A424" s="1">
        <v>43889</v>
      </c>
      <c r="B424" t="s">
        <v>48</v>
      </c>
      <c r="C424" t="s">
        <v>19</v>
      </c>
      <c r="D424" t="s">
        <v>260</v>
      </c>
      <c r="E424" s="2">
        <v>3.59</v>
      </c>
      <c r="F424" s="2">
        <v>1.97</v>
      </c>
      <c r="G424">
        <v>2</v>
      </c>
      <c r="I424" s="2">
        <f t="shared" si="25"/>
        <v>1.82</v>
      </c>
      <c r="J424">
        <f t="shared" si="26"/>
        <v>0</v>
      </c>
    </row>
    <row r="425" spans="1:10" x14ac:dyDescent="0.2">
      <c r="A425" s="1">
        <v>43892</v>
      </c>
      <c r="B425" t="s">
        <v>7</v>
      </c>
      <c r="C425" t="s">
        <v>8</v>
      </c>
      <c r="D425" t="s">
        <v>327</v>
      </c>
      <c r="E425" s="2">
        <v>5.07</v>
      </c>
      <c r="F425" s="2">
        <v>2.79</v>
      </c>
      <c r="G425">
        <v>0</v>
      </c>
      <c r="I425" s="2">
        <f t="shared" si="25"/>
        <v>2.64</v>
      </c>
      <c r="J425">
        <f t="shared" si="26"/>
        <v>0</v>
      </c>
    </row>
    <row r="426" spans="1:10" x14ac:dyDescent="0.2">
      <c r="A426" s="1">
        <v>43892</v>
      </c>
      <c r="B426" t="s">
        <v>7</v>
      </c>
      <c r="C426" t="s">
        <v>8</v>
      </c>
      <c r="D426" t="s">
        <v>328</v>
      </c>
      <c r="E426" s="2">
        <v>5.44</v>
      </c>
      <c r="F426" s="2">
        <v>2.99</v>
      </c>
      <c r="G426">
        <v>1</v>
      </c>
      <c r="I426" s="2">
        <f t="shared" si="25"/>
        <v>2.84</v>
      </c>
      <c r="J426">
        <f t="shared" si="26"/>
        <v>0</v>
      </c>
    </row>
    <row r="427" spans="1:10" x14ac:dyDescent="0.2">
      <c r="A427" s="1">
        <v>43892</v>
      </c>
      <c r="B427" t="s">
        <v>7</v>
      </c>
      <c r="C427" t="s">
        <v>8</v>
      </c>
      <c r="D427" t="s">
        <v>329</v>
      </c>
      <c r="E427" s="2">
        <v>5.04</v>
      </c>
      <c r="F427" s="2">
        <v>2.77</v>
      </c>
      <c r="G427">
        <v>1</v>
      </c>
      <c r="I427" s="2">
        <f t="shared" si="25"/>
        <v>2.62</v>
      </c>
      <c r="J427">
        <f t="shared" si="26"/>
        <v>0</v>
      </c>
    </row>
    <row r="428" spans="1:10" x14ac:dyDescent="0.2">
      <c r="A428" s="1">
        <v>43892</v>
      </c>
      <c r="B428" t="s">
        <v>7</v>
      </c>
      <c r="C428" t="s">
        <v>8</v>
      </c>
      <c r="D428" t="s">
        <v>330</v>
      </c>
      <c r="E428" s="2">
        <v>5.04</v>
      </c>
      <c r="F428" s="2">
        <v>2.77</v>
      </c>
      <c r="G428">
        <v>0</v>
      </c>
      <c r="I428" s="2">
        <f t="shared" si="25"/>
        <v>2.62</v>
      </c>
      <c r="J428">
        <f t="shared" si="26"/>
        <v>0</v>
      </c>
    </row>
    <row r="429" spans="1:10" x14ac:dyDescent="0.2">
      <c r="A429" s="1">
        <v>43892</v>
      </c>
      <c r="B429" t="s">
        <v>7</v>
      </c>
      <c r="C429" t="s">
        <v>12</v>
      </c>
      <c r="D429" t="s">
        <v>331</v>
      </c>
      <c r="G429">
        <v>0</v>
      </c>
      <c r="I429" s="2">
        <f t="shared" si="25"/>
        <v>-0.15</v>
      </c>
      <c r="J429">
        <f t="shared" si="26"/>
        <v>0</v>
      </c>
    </row>
    <row r="430" spans="1:10" x14ac:dyDescent="0.2">
      <c r="A430" s="1">
        <v>43892</v>
      </c>
      <c r="B430" t="s">
        <v>7</v>
      </c>
      <c r="C430" t="s">
        <v>332</v>
      </c>
      <c r="D430" t="s">
        <v>333</v>
      </c>
      <c r="E430" s="2">
        <v>4.2699999999999996</v>
      </c>
      <c r="F430" s="2">
        <v>2.35</v>
      </c>
      <c r="G430">
        <v>0</v>
      </c>
      <c r="I430" s="2">
        <f t="shared" si="25"/>
        <v>2.2000000000000002</v>
      </c>
      <c r="J430">
        <f t="shared" si="26"/>
        <v>0</v>
      </c>
    </row>
    <row r="431" spans="1:10" x14ac:dyDescent="0.2">
      <c r="A431" s="1">
        <v>43892</v>
      </c>
      <c r="B431" t="s">
        <v>7</v>
      </c>
      <c r="C431" t="s">
        <v>14</v>
      </c>
      <c r="D431" t="s">
        <v>144</v>
      </c>
      <c r="E431" s="2">
        <v>4.6900000000000004</v>
      </c>
      <c r="F431" s="2">
        <v>2.58</v>
      </c>
      <c r="G431">
        <v>0</v>
      </c>
      <c r="I431" s="2">
        <f t="shared" si="25"/>
        <v>2.4300000000000002</v>
      </c>
      <c r="J431">
        <f t="shared" si="26"/>
        <v>0</v>
      </c>
    </row>
    <row r="432" spans="1:10" x14ac:dyDescent="0.2">
      <c r="A432" s="1">
        <v>43892</v>
      </c>
      <c r="B432" t="s">
        <v>7</v>
      </c>
      <c r="C432" t="s">
        <v>14</v>
      </c>
      <c r="D432" t="s">
        <v>143</v>
      </c>
      <c r="E432" s="2">
        <v>4.6900000000000004</v>
      </c>
      <c r="F432" s="2">
        <v>2.58</v>
      </c>
      <c r="G432">
        <v>1</v>
      </c>
      <c r="I432" s="2">
        <f t="shared" si="25"/>
        <v>2.4300000000000002</v>
      </c>
      <c r="J432">
        <f t="shared" si="26"/>
        <v>0</v>
      </c>
    </row>
    <row r="433" spans="1:10" x14ac:dyDescent="0.2">
      <c r="A433" s="1">
        <v>43892</v>
      </c>
      <c r="B433" t="s">
        <v>7</v>
      </c>
      <c r="C433" t="s">
        <v>17</v>
      </c>
      <c r="D433" t="s">
        <v>334</v>
      </c>
      <c r="G433">
        <v>1</v>
      </c>
      <c r="I433" s="2">
        <f t="shared" si="25"/>
        <v>-0.15</v>
      </c>
      <c r="J433">
        <f t="shared" si="26"/>
        <v>0</v>
      </c>
    </row>
    <row r="434" spans="1:10" x14ac:dyDescent="0.2">
      <c r="A434" s="1">
        <v>43892</v>
      </c>
      <c r="B434" t="s">
        <v>7</v>
      </c>
      <c r="C434" t="s">
        <v>19</v>
      </c>
      <c r="D434" t="s">
        <v>335</v>
      </c>
      <c r="E434" s="2">
        <v>3.59</v>
      </c>
      <c r="F434" s="2">
        <v>1.97</v>
      </c>
      <c r="G434">
        <v>0</v>
      </c>
      <c r="I434" s="2">
        <f t="shared" si="25"/>
        <v>1.82</v>
      </c>
      <c r="J434">
        <f t="shared" si="26"/>
        <v>0</v>
      </c>
    </row>
    <row r="435" spans="1:10" x14ac:dyDescent="0.2">
      <c r="A435" s="1">
        <v>43892</v>
      </c>
      <c r="B435" t="s">
        <v>7</v>
      </c>
      <c r="C435" t="s">
        <v>19</v>
      </c>
      <c r="D435" t="s">
        <v>336</v>
      </c>
      <c r="E435" s="2">
        <v>3.59</v>
      </c>
      <c r="F435" s="2">
        <v>1.97</v>
      </c>
      <c r="G435">
        <v>2</v>
      </c>
      <c r="I435" s="2">
        <f t="shared" si="25"/>
        <v>1.82</v>
      </c>
      <c r="J435">
        <f t="shared" si="26"/>
        <v>0</v>
      </c>
    </row>
    <row r="436" spans="1:10" x14ac:dyDescent="0.2">
      <c r="A436" s="1">
        <v>43893</v>
      </c>
      <c r="B436" t="s">
        <v>21</v>
      </c>
      <c r="C436" t="s">
        <v>8</v>
      </c>
      <c r="D436" t="s">
        <v>337</v>
      </c>
      <c r="E436" s="2">
        <v>5.04</v>
      </c>
      <c r="F436" s="2">
        <v>2.77</v>
      </c>
      <c r="G436">
        <v>0</v>
      </c>
      <c r="I436" s="2">
        <f t="shared" si="25"/>
        <v>2.62</v>
      </c>
      <c r="J436">
        <f t="shared" si="26"/>
        <v>0</v>
      </c>
    </row>
    <row r="437" spans="1:10" x14ac:dyDescent="0.2">
      <c r="A437" s="1">
        <v>43893</v>
      </c>
      <c r="B437" t="s">
        <v>21</v>
      </c>
      <c r="C437" t="s">
        <v>8</v>
      </c>
      <c r="D437" t="s">
        <v>338</v>
      </c>
      <c r="E437" s="2">
        <v>4.99</v>
      </c>
      <c r="F437" s="2">
        <v>2.59</v>
      </c>
      <c r="G437">
        <v>2</v>
      </c>
      <c r="I437" s="2">
        <f t="shared" si="25"/>
        <v>2.59</v>
      </c>
      <c r="J437">
        <f t="shared" si="26"/>
        <v>1</v>
      </c>
    </row>
    <row r="438" spans="1:10" x14ac:dyDescent="0.2">
      <c r="A438" s="1">
        <v>43893</v>
      </c>
      <c r="B438" t="s">
        <v>21</v>
      </c>
      <c r="C438" t="s">
        <v>8</v>
      </c>
      <c r="D438" t="s">
        <v>330</v>
      </c>
      <c r="E438" s="2">
        <v>5.04</v>
      </c>
      <c r="F438" s="2">
        <v>2.77</v>
      </c>
      <c r="G438">
        <v>0</v>
      </c>
      <c r="I438" s="2">
        <f t="shared" si="25"/>
        <v>2.62</v>
      </c>
      <c r="J438">
        <f t="shared" si="26"/>
        <v>0</v>
      </c>
    </row>
    <row r="439" spans="1:10" x14ac:dyDescent="0.2">
      <c r="A439" s="1">
        <v>43893</v>
      </c>
      <c r="B439" t="s">
        <v>21</v>
      </c>
      <c r="C439" t="s">
        <v>8</v>
      </c>
      <c r="D439" t="s">
        <v>329</v>
      </c>
      <c r="E439" s="2">
        <v>5.04</v>
      </c>
      <c r="F439" s="2">
        <v>2.77</v>
      </c>
      <c r="G439">
        <v>1</v>
      </c>
      <c r="I439" s="2">
        <f t="shared" si="25"/>
        <v>2.62</v>
      </c>
      <c r="J439">
        <f t="shared" si="26"/>
        <v>0</v>
      </c>
    </row>
    <row r="440" spans="1:10" x14ac:dyDescent="0.2">
      <c r="A440" s="1">
        <v>43893</v>
      </c>
      <c r="B440" t="s">
        <v>21</v>
      </c>
      <c r="C440" t="s">
        <v>24</v>
      </c>
      <c r="D440" t="s">
        <v>339</v>
      </c>
      <c r="G440">
        <v>0</v>
      </c>
      <c r="I440" s="2">
        <f t="shared" si="25"/>
        <v>-0.15</v>
      </c>
      <c r="J440">
        <f t="shared" si="26"/>
        <v>0</v>
      </c>
    </row>
    <row r="441" spans="1:10" x14ac:dyDescent="0.2">
      <c r="A441" s="1">
        <v>43893</v>
      </c>
      <c r="B441" t="s">
        <v>21</v>
      </c>
      <c r="C441" t="s">
        <v>12</v>
      </c>
      <c r="D441" t="s">
        <v>340</v>
      </c>
      <c r="E441" s="2">
        <v>4.99</v>
      </c>
      <c r="F441" s="2">
        <v>2.74</v>
      </c>
      <c r="G441">
        <v>0</v>
      </c>
      <c r="I441" s="2">
        <f t="shared" si="25"/>
        <v>2.59</v>
      </c>
      <c r="J441">
        <f t="shared" si="26"/>
        <v>0</v>
      </c>
    </row>
    <row r="442" spans="1:10" x14ac:dyDescent="0.2">
      <c r="A442" s="1">
        <v>43893</v>
      </c>
      <c r="B442" t="s">
        <v>21</v>
      </c>
      <c r="C442" t="s">
        <v>14</v>
      </c>
      <c r="D442" t="s">
        <v>152</v>
      </c>
      <c r="E442" s="2">
        <v>4.6900000000000004</v>
      </c>
      <c r="F442" s="2">
        <v>2.58</v>
      </c>
      <c r="G442">
        <v>0</v>
      </c>
      <c r="I442" s="2">
        <f t="shared" si="25"/>
        <v>2.4300000000000002</v>
      </c>
      <c r="J442">
        <f t="shared" si="26"/>
        <v>0</v>
      </c>
    </row>
    <row r="443" spans="1:10" x14ac:dyDescent="0.2">
      <c r="A443" s="1">
        <v>43893</v>
      </c>
      <c r="B443" t="s">
        <v>21</v>
      </c>
      <c r="C443" t="s">
        <v>14</v>
      </c>
      <c r="D443" t="s">
        <v>151</v>
      </c>
      <c r="E443" s="2">
        <v>4.6900000000000004</v>
      </c>
      <c r="F443" s="2">
        <v>2.58</v>
      </c>
      <c r="G443">
        <v>2</v>
      </c>
      <c r="I443" s="2">
        <f t="shared" si="25"/>
        <v>2.4300000000000002</v>
      </c>
      <c r="J443">
        <f t="shared" si="26"/>
        <v>0</v>
      </c>
    </row>
    <row r="444" spans="1:10" x14ac:dyDescent="0.2">
      <c r="A444" s="1">
        <v>43893</v>
      </c>
      <c r="B444" t="s">
        <v>21</v>
      </c>
      <c r="C444" t="s">
        <v>17</v>
      </c>
      <c r="D444" t="s">
        <v>334</v>
      </c>
      <c r="G444">
        <v>1</v>
      </c>
      <c r="I444" s="2">
        <f t="shared" si="25"/>
        <v>-0.15</v>
      </c>
      <c r="J444">
        <f t="shared" si="26"/>
        <v>0</v>
      </c>
    </row>
    <row r="445" spans="1:10" x14ac:dyDescent="0.2">
      <c r="A445" s="1">
        <v>43893</v>
      </c>
      <c r="B445" t="s">
        <v>21</v>
      </c>
      <c r="C445" t="s">
        <v>19</v>
      </c>
      <c r="D445" t="s">
        <v>335</v>
      </c>
      <c r="E445" s="2">
        <v>3.59</v>
      </c>
      <c r="F445" s="2">
        <v>1.97</v>
      </c>
      <c r="G445">
        <v>0</v>
      </c>
      <c r="I445" s="2">
        <f t="shared" si="25"/>
        <v>1.82</v>
      </c>
      <c r="J445">
        <f t="shared" si="26"/>
        <v>0</v>
      </c>
    </row>
    <row r="446" spans="1:10" x14ac:dyDescent="0.2">
      <c r="A446" s="1">
        <v>43893</v>
      </c>
      <c r="B446" t="s">
        <v>21</v>
      </c>
      <c r="C446" t="s">
        <v>19</v>
      </c>
      <c r="D446" t="s">
        <v>336</v>
      </c>
      <c r="E446" s="2">
        <v>3.59</v>
      </c>
      <c r="F446" s="2">
        <v>1.97</v>
      </c>
      <c r="G446">
        <v>2</v>
      </c>
      <c r="I446" s="2">
        <f t="shared" si="25"/>
        <v>1.82</v>
      </c>
      <c r="J446">
        <f t="shared" si="26"/>
        <v>0</v>
      </c>
    </row>
    <row r="447" spans="1:10" x14ac:dyDescent="0.2">
      <c r="A447" s="1">
        <v>43894</v>
      </c>
      <c r="B447" t="s">
        <v>29</v>
      </c>
      <c r="C447" t="s">
        <v>8</v>
      </c>
      <c r="D447" t="s">
        <v>341</v>
      </c>
      <c r="E447" s="2">
        <v>5.98</v>
      </c>
      <c r="F447" s="2">
        <v>3.14</v>
      </c>
      <c r="G447">
        <v>0</v>
      </c>
      <c r="I447" s="2">
        <f t="shared" si="25"/>
        <v>3.14</v>
      </c>
      <c r="J447">
        <f t="shared" si="26"/>
        <v>1</v>
      </c>
    </row>
    <row r="448" spans="1:10" x14ac:dyDescent="0.2">
      <c r="A448" s="1">
        <v>43894</v>
      </c>
      <c r="B448" t="s">
        <v>29</v>
      </c>
      <c r="C448" t="s">
        <v>8</v>
      </c>
      <c r="D448" t="s">
        <v>342</v>
      </c>
      <c r="E448" s="2">
        <v>5.22</v>
      </c>
      <c r="F448" s="2">
        <v>2.87</v>
      </c>
      <c r="G448">
        <v>2</v>
      </c>
      <c r="I448" s="2">
        <f t="shared" si="25"/>
        <v>2.72</v>
      </c>
      <c r="J448">
        <f t="shared" si="26"/>
        <v>0</v>
      </c>
    </row>
    <row r="449" spans="1:10" x14ac:dyDescent="0.2">
      <c r="A449" s="1">
        <v>43894</v>
      </c>
      <c r="B449" t="s">
        <v>29</v>
      </c>
      <c r="C449" t="s">
        <v>8</v>
      </c>
      <c r="D449" t="s">
        <v>343</v>
      </c>
      <c r="E449" s="2">
        <v>4.2699999999999996</v>
      </c>
      <c r="F449" s="2">
        <v>2.35</v>
      </c>
      <c r="G449">
        <v>1</v>
      </c>
      <c r="I449" s="2">
        <f t="shared" si="25"/>
        <v>2.2000000000000002</v>
      </c>
      <c r="J449">
        <f t="shared" si="26"/>
        <v>0</v>
      </c>
    </row>
    <row r="450" spans="1:10" x14ac:dyDescent="0.2">
      <c r="A450" s="1">
        <v>43894</v>
      </c>
      <c r="B450" t="s">
        <v>29</v>
      </c>
      <c r="C450" t="s">
        <v>8</v>
      </c>
      <c r="D450" t="s">
        <v>41</v>
      </c>
      <c r="E450" s="2">
        <v>5.04</v>
      </c>
      <c r="F450" s="2">
        <v>2.77</v>
      </c>
      <c r="G450">
        <v>1</v>
      </c>
      <c r="I450" s="2">
        <f t="shared" si="25"/>
        <v>2.62</v>
      </c>
      <c r="J450">
        <f t="shared" si="26"/>
        <v>0</v>
      </c>
    </row>
    <row r="451" spans="1:10" x14ac:dyDescent="0.2">
      <c r="A451" s="1">
        <v>43894</v>
      </c>
      <c r="B451" t="s">
        <v>29</v>
      </c>
      <c r="C451" t="s">
        <v>8</v>
      </c>
      <c r="D451" t="s">
        <v>42</v>
      </c>
      <c r="E451" s="2">
        <v>5.04</v>
      </c>
      <c r="F451" s="2">
        <v>2.77</v>
      </c>
      <c r="G451">
        <v>0</v>
      </c>
      <c r="I451" s="2">
        <f t="shared" ref="I451:I514" si="27">ROUND(E451*0.55-0.15,2)</f>
        <v>2.62</v>
      </c>
      <c r="J451">
        <f t="shared" ref="J451:J514" si="28">IF(I451=F451,1,0)</f>
        <v>0</v>
      </c>
    </row>
    <row r="452" spans="1:10" x14ac:dyDescent="0.2">
      <c r="A452" s="1">
        <v>43894</v>
      </c>
      <c r="B452" t="s">
        <v>29</v>
      </c>
      <c r="C452" t="s">
        <v>12</v>
      </c>
      <c r="D452" t="s">
        <v>344</v>
      </c>
      <c r="E452" s="2">
        <v>5.42</v>
      </c>
      <c r="F452" s="2">
        <v>2.98</v>
      </c>
      <c r="G452">
        <v>0</v>
      </c>
      <c r="I452" s="2">
        <f t="shared" si="27"/>
        <v>2.83</v>
      </c>
      <c r="J452">
        <f t="shared" si="28"/>
        <v>0</v>
      </c>
    </row>
    <row r="453" spans="1:10" x14ac:dyDescent="0.2">
      <c r="A453" s="1">
        <v>43894</v>
      </c>
      <c r="B453" t="s">
        <v>29</v>
      </c>
      <c r="C453" t="s">
        <v>14</v>
      </c>
      <c r="D453" t="s">
        <v>83</v>
      </c>
      <c r="E453" s="2">
        <v>4.6900000000000004</v>
      </c>
      <c r="F453" s="2">
        <v>2.58</v>
      </c>
      <c r="G453">
        <v>0</v>
      </c>
      <c r="I453" s="2">
        <f t="shared" si="27"/>
        <v>2.4300000000000002</v>
      </c>
      <c r="J453">
        <f t="shared" si="28"/>
        <v>0</v>
      </c>
    </row>
    <row r="454" spans="1:10" x14ac:dyDescent="0.2">
      <c r="A454" s="1">
        <v>43894</v>
      </c>
      <c r="B454" t="s">
        <v>29</v>
      </c>
      <c r="C454" t="s">
        <v>14</v>
      </c>
      <c r="D454" t="s">
        <v>159</v>
      </c>
      <c r="E454" s="2">
        <v>4.6900000000000004</v>
      </c>
      <c r="F454" s="2">
        <v>2.58</v>
      </c>
      <c r="G454">
        <v>1</v>
      </c>
      <c r="I454" s="2">
        <f t="shared" si="27"/>
        <v>2.4300000000000002</v>
      </c>
      <c r="J454">
        <f t="shared" si="28"/>
        <v>0</v>
      </c>
    </row>
    <row r="455" spans="1:10" x14ac:dyDescent="0.2">
      <c r="A455" s="1">
        <v>43894</v>
      </c>
      <c r="B455" t="s">
        <v>29</v>
      </c>
      <c r="C455" t="s">
        <v>17</v>
      </c>
      <c r="D455" t="s">
        <v>334</v>
      </c>
      <c r="E455" s="2">
        <v>3.9</v>
      </c>
      <c r="F455" s="2">
        <v>2.15</v>
      </c>
      <c r="G455">
        <v>1</v>
      </c>
      <c r="I455" s="2">
        <f t="shared" si="27"/>
        <v>2</v>
      </c>
      <c r="J455">
        <f t="shared" si="28"/>
        <v>0</v>
      </c>
    </row>
    <row r="456" spans="1:10" x14ac:dyDescent="0.2">
      <c r="A456" s="1">
        <v>43894</v>
      </c>
      <c r="B456" t="s">
        <v>29</v>
      </c>
      <c r="C456" t="s">
        <v>19</v>
      </c>
      <c r="D456" t="s">
        <v>336</v>
      </c>
      <c r="E456" s="2">
        <v>3.59</v>
      </c>
      <c r="F456" s="2">
        <v>1.97</v>
      </c>
      <c r="G456">
        <v>2</v>
      </c>
      <c r="I456" s="2">
        <f t="shared" si="27"/>
        <v>1.82</v>
      </c>
      <c r="J456">
        <f t="shared" si="28"/>
        <v>0</v>
      </c>
    </row>
    <row r="457" spans="1:10" x14ac:dyDescent="0.2">
      <c r="A457" s="1">
        <v>43894</v>
      </c>
      <c r="B457" t="s">
        <v>29</v>
      </c>
      <c r="C457" t="s">
        <v>19</v>
      </c>
      <c r="D457" t="s">
        <v>345</v>
      </c>
      <c r="E457" s="2">
        <v>3.59</v>
      </c>
      <c r="F457" s="2">
        <v>1.97</v>
      </c>
      <c r="G457">
        <v>0</v>
      </c>
      <c r="I457" s="2">
        <f t="shared" si="27"/>
        <v>1.82</v>
      </c>
      <c r="J457">
        <f t="shared" si="28"/>
        <v>0</v>
      </c>
    </row>
    <row r="458" spans="1:10" x14ac:dyDescent="0.2">
      <c r="A458" s="1">
        <v>43895</v>
      </c>
      <c r="B458" t="s">
        <v>38</v>
      </c>
      <c r="C458" t="s">
        <v>8</v>
      </c>
      <c r="D458" t="s">
        <v>346</v>
      </c>
      <c r="E458" s="2">
        <v>5.8</v>
      </c>
      <c r="F458" s="2">
        <v>3.19</v>
      </c>
      <c r="G458">
        <v>0</v>
      </c>
      <c r="I458" s="2">
        <f t="shared" si="27"/>
        <v>3.04</v>
      </c>
      <c r="J458">
        <f t="shared" si="28"/>
        <v>0</v>
      </c>
    </row>
    <row r="459" spans="1:10" x14ac:dyDescent="0.2">
      <c r="A459" s="1">
        <v>43895</v>
      </c>
      <c r="B459" t="s">
        <v>38</v>
      </c>
      <c r="C459" t="s">
        <v>8</v>
      </c>
      <c r="D459" t="s">
        <v>347</v>
      </c>
      <c r="E459" s="2">
        <v>5.24</v>
      </c>
      <c r="F459" s="2">
        <v>2.88</v>
      </c>
      <c r="G459">
        <v>2</v>
      </c>
      <c r="I459" s="2">
        <f t="shared" si="27"/>
        <v>2.73</v>
      </c>
      <c r="J459">
        <f t="shared" si="28"/>
        <v>0</v>
      </c>
    </row>
    <row r="460" spans="1:10" x14ac:dyDescent="0.2">
      <c r="A460" s="1">
        <v>43895</v>
      </c>
      <c r="B460" t="s">
        <v>38</v>
      </c>
      <c r="C460" t="s">
        <v>8</v>
      </c>
      <c r="D460" t="s">
        <v>41</v>
      </c>
      <c r="E460" s="2">
        <v>5.04</v>
      </c>
      <c r="F460" s="2">
        <v>2.77</v>
      </c>
      <c r="G460">
        <v>1</v>
      </c>
      <c r="I460" s="2">
        <f t="shared" si="27"/>
        <v>2.62</v>
      </c>
      <c r="J460">
        <f t="shared" si="28"/>
        <v>0</v>
      </c>
    </row>
    <row r="461" spans="1:10" x14ac:dyDescent="0.2">
      <c r="A461" s="1">
        <v>43895</v>
      </c>
      <c r="B461" t="s">
        <v>38</v>
      </c>
      <c r="C461" t="s">
        <v>8</v>
      </c>
      <c r="D461" t="s">
        <v>42</v>
      </c>
      <c r="E461" s="2">
        <v>5.04</v>
      </c>
      <c r="F461" s="2">
        <v>2.77</v>
      </c>
      <c r="G461">
        <v>0</v>
      </c>
      <c r="I461" s="2">
        <f t="shared" si="27"/>
        <v>2.62</v>
      </c>
      <c r="J461">
        <f t="shared" si="28"/>
        <v>0</v>
      </c>
    </row>
    <row r="462" spans="1:10" x14ac:dyDescent="0.2">
      <c r="A462" s="1">
        <v>43895</v>
      </c>
      <c r="B462" t="s">
        <v>38</v>
      </c>
      <c r="C462" t="s">
        <v>24</v>
      </c>
      <c r="D462" t="s">
        <v>348</v>
      </c>
      <c r="G462">
        <v>0</v>
      </c>
      <c r="I462" s="2">
        <f t="shared" si="27"/>
        <v>-0.15</v>
      </c>
      <c r="J462">
        <f t="shared" si="28"/>
        <v>0</v>
      </c>
    </row>
    <row r="463" spans="1:10" x14ac:dyDescent="0.2">
      <c r="A463" s="1">
        <v>43895</v>
      </c>
      <c r="B463" t="s">
        <v>38</v>
      </c>
      <c r="C463" t="s">
        <v>12</v>
      </c>
      <c r="D463" t="s">
        <v>349</v>
      </c>
      <c r="E463" s="2">
        <v>5.62</v>
      </c>
      <c r="F463" s="2">
        <v>3.09</v>
      </c>
      <c r="G463">
        <v>0</v>
      </c>
      <c r="I463" s="2">
        <f t="shared" si="27"/>
        <v>2.94</v>
      </c>
      <c r="J463">
        <f t="shared" si="28"/>
        <v>0</v>
      </c>
    </row>
    <row r="464" spans="1:10" x14ac:dyDescent="0.2">
      <c r="A464" s="1">
        <v>43895</v>
      </c>
      <c r="B464" t="s">
        <v>38</v>
      </c>
      <c r="C464" t="s">
        <v>14</v>
      </c>
      <c r="D464" t="s">
        <v>165</v>
      </c>
      <c r="E464" s="2">
        <v>4.6900000000000004</v>
      </c>
      <c r="F464" s="2">
        <v>2.58</v>
      </c>
      <c r="G464">
        <v>1</v>
      </c>
      <c r="I464" s="2">
        <f t="shared" si="27"/>
        <v>2.4300000000000002</v>
      </c>
      <c r="J464">
        <f t="shared" si="28"/>
        <v>0</v>
      </c>
    </row>
    <row r="465" spans="1:10" x14ac:dyDescent="0.2">
      <c r="A465" s="1">
        <v>43895</v>
      </c>
      <c r="B465" t="s">
        <v>38</v>
      </c>
      <c r="C465" t="s">
        <v>14</v>
      </c>
      <c r="D465" t="s">
        <v>166</v>
      </c>
      <c r="E465" s="2">
        <v>4.6900000000000004</v>
      </c>
      <c r="F465" s="2">
        <v>2.58</v>
      </c>
      <c r="G465">
        <v>0</v>
      </c>
      <c r="I465" s="2">
        <f t="shared" si="27"/>
        <v>2.4300000000000002</v>
      </c>
      <c r="J465">
        <f t="shared" si="28"/>
        <v>0</v>
      </c>
    </row>
    <row r="466" spans="1:10" x14ac:dyDescent="0.2">
      <c r="A466" s="1">
        <v>43895</v>
      </c>
      <c r="B466" t="s">
        <v>38</v>
      </c>
      <c r="C466" t="s">
        <v>17</v>
      </c>
      <c r="D466" t="s">
        <v>334</v>
      </c>
      <c r="G466">
        <v>1</v>
      </c>
      <c r="I466" s="2">
        <f t="shared" si="27"/>
        <v>-0.15</v>
      </c>
      <c r="J466">
        <f t="shared" si="28"/>
        <v>0</v>
      </c>
    </row>
    <row r="467" spans="1:10" x14ac:dyDescent="0.2">
      <c r="A467" s="1">
        <v>43895</v>
      </c>
      <c r="B467" t="s">
        <v>38</v>
      </c>
      <c r="C467" t="s">
        <v>17</v>
      </c>
      <c r="D467" t="s">
        <v>350</v>
      </c>
      <c r="G467">
        <v>0</v>
      </c>
      <c r="I467" s="2">
        <f t="shared" si="27"/>
        <v>-0.15</v>
      </c>
      <c r="J467">
        <f t="shared" si="28"/>
        <v>0</v>
      </c>
    </row>
    <row r="468" spans="1:10" x14ac:dyDescent="0.2">
      <c r="A468" s="1">
        <v>43895</v>
      </c>
      <c r="B468" t="s">
        <v>38</v>
      </c>
      <c r="C468" t="s">
        <v>19</v>
      </c>
      <c r="D468" t="s">
        <v>336</v>
      </c>
      <c r="E468" s="2">
        <v>3.59</v>
      </c>
      <c r="F468" s="2">
        <v>1.97</v>
      </c>
      <c r="G468">
        <v>2</v>
      </c>
      <c r="I468" s="2">
        <f t="shared" si="27"/>
        <v>1.82</v>
      </c>
      <c r="J468">
        <f t="shared" si="28"/>
        <v>0</v>
      </c>
    </row>
    <row r="469" spans="1:10" x14ac:dyDescent="0.2">
      <c r="A469" s="1">
        <v>43895</v>
      </c>
      <c r="B469" t="s">
        <v>38</v>
      </c>
      <c r="C469" t="s">
        <v>19</v>
      </c>
      <c r="D469" t="s">
        <v>345</v>
      </c>
      <c r="E469" s="2">
        <v>3.59</v>
      </c>
      <c r="F469" s="2">
        <v>1.97</v>
      </c>
      <c r="G469">
        <v>0</v>
      </c>
      <c r="I469" s="2">
        <f t="shared" si="27"/>
        <v>1.82</v>
      </c>
      <c r="J469">
        <f t="shared" si="28"/>
        <v>0</v>
      </c>
    </row>
    <row r="470" spans="1:10" x14ac:dyDescent="0.2">
      <c r="A470" s="1">
        <v>43896</v>
      </c>
      <c r="B470" t="s">
        <v>48</v>
      </c>
      <c r="C470" t="s">
        <v>8</v>
      </c>
      <c r="D470" t="s">
        <v>351</v>
      </c>
      <c r="G470">
        <v>0</v>
      </c>
      <c r="I470" s="2">
        <f t="shared" si="27"/>
        <v>-0.15</v>
      </c>
      <c r="J470">
        <f t="shared" si="28"/>
        <v>0</v>
      </c>
    </row>
    <row r="471" spans="1:10" x14ac:dyDescent="0.2">
      <c r="A471" s="1">
        <v>43896</v>
      </c>
      <c r="B471" t="s">
        <v>48</v>
      </c>
      <c r="C471" t="s">
        <v>8</v>
      </c>
      <c r="D471" t="s">
        <v>352</v>
      </c>
      <c r="G471">
        <v>1</v>
      </c>
      <c r="I471" s="2">
        <f t="shared" si="27"/>
        <v>-0.15</v>
      </c>
      <c r="J471">
        <f t="shared" si="28"/>
        <v>0</v>
      </c>
    </row>
    <row r="472" spans="1:10" x14ac:dyDescent="0.2">
      <c r="A472" s="1">
        <v>43896</v>
      </c>
      <c r="B472" t="s">
        <v>48</v>
      </c>
      <c r="C472" t="s">
        <v>8</v>
      </c>
      <c r="D472" t="s">
        <v>353</v>
      </c>
      <c r="G472">
        <v>2</v>
      </c>
      <c r="I472" s="2">
        <f t="shared" si="27"/>
        <v>-0.15</v>
      </c>
      <c r="J472">
        <f t="shared" si="28"/>
        <v>0</v>
      </c>
    </row>
    <row r="473" spans="1:10" x14ac:dyDescent="0.2">
      <c r="A473" s="1">
        <v>43896</v>
      </c>
      <c r="B473" t="s">
        <v>48</v>
      </c>
      <c r="C473" t="s">
        <v>8</v>
      </c>
      <c r="D473" t="s">
        <v>354</v>
      </c>
      <c r="G473">
        <v>0</v>
      </c>
      <c r="I473" s="2">
        <f t="shared" si="27"/>
        <v>-0.15</v>
      </c>
      <c r="J473">
        <f t="shared" si="28"/>
        <v>0</v>
      </c>
    </row>
    <row r="474" spans="1:10" x14ac:dyDescent="0.2">
      <c r="A474" s="1">
        <v>43896</v>
      </c>
      <c r="B474" t="s">
        <v>48</v>
      </c>
      <c r="C474" t="s">
        <v>24</v>
      </c>
      <c r="D474" t="s">
        <v>355</v>
      </c>
      <c r="E474" s="2">
        <v>4.2699999999999996</v>
      </c>
      <c r="F474" s="2">
        <v>2.35</v>
      </c>
      <c r="G474">
        <v>0</v>
      </c>
      <c r="I474" s="2">
        <f t="shared" si="27"/>
        <v>2.2000000000000002</v>
      </c>
      <c r="J474">
        <f t="shared" si="28"/>
        <v>0</v>
      </c>
    </row>
    <row r="475" spans="1:10" x14ac:dyDescent="0.2">
      <c r="A475" s="1">
        <v>43896</v>
      </c>
      <c r="B475" t="s">
        <v>48</v>
      </c>
      <c r="C475" t="s">
        <v>12</v>
      </c>
      <c r="D475" t="s">
        <v>356</v>
      </c>
      <c r="E475" s="2">
        <v>5.98</v>
      </c>
      <c r="F475" s="2">
        <v>3.14</v>
      </c>
      <c r="G475">
        <v>0</v>
      </c>
      <c r="I475" s="2">
        <f t="shared" si="27"/>
        <v>3.14</v>
      </c>
      <c r="J475">
        <f t="shared" si="28"/>
        <v>1</v>
      </c>
    </row>
    <row r="476" spans="1:10" x14ac:dyDescent="0.2">
      <c r="A476" s="1">
        <v>43896</v>
      </c>
      <c r="B476" t="s">
        <v>48</v>
      </c>
      <c r="C476" t="s">
        <v>14</v>
      </c>
      <c r="D476" t="s">
        <v>174</v>
      </c>
      <c r="E476" s="2">
        <v>4.6900000000000004</v>
      </c>
      <c r="F476" s="2">
        <v>2.58</v>
      </c>
      <c r="G476">
        <v>2</v>
      </c>
      <c r="I476" s="2">
        <f t="shared" si="27"/>
        <v>2.4300000000000002</v>
      </c>
      <c r="J476">
        <f t="shared" si="28"/>
        <v>0</v>
      </c>
    </row>
    <row r="477" spans="1:10" x14ac:dyDescent="0.2">
      <c r="A477" s="1">
        <v>43896</v>
      </c>
      <c r="B477" t="s">
        <v>48</v>
      </c>
      <c r="C477" t="s">
        <v>14</v>
      </c>
      <c r="D477" t="s">
        <v>173</v>
      </c>
      <c r="E477" s="2">
        <v>4.6900000000000004</v>
      </c>
      <c r="F477" s="2">
        <v>2.58</v>
      </c>
      <c r="G477">
        <v>0</v>
      </c>
      <c r="I477" s="2">
        <f t="shared" si="27"/>
        <v>2.4300000000000002</v>
      </c>
      <c r="J477">
        <f t="shared" si="28"/>
        <v>0</v>
      </c>
    </row>
    <row r="478" spans="1:10" x14ac:dyDescent="0.2">
      <c r="A478" s="1">
        <v>43896</v>
      </c>
      <c r="B478" t="s">
        <v>48</v>
      </c>
      <c r="C478" t="s">
        <v>17</v>
      </c>
      <c r="D478" t="s">
        <v>357</v>
      </c>
      <c r="G478">
        <v>1</v>
      </c>
      <c r="I478" s="2">
        <f t="shared" si="27"/>
        <v>-0.15</v>
      </c>
      <c r="J478">
        <f t="shared" si="28"/>
        <v>0</v>
      </c>
    </row>
    <row r="479" spans="1:10" x14ac:dyDescent="0.2">
      <c r="A479" s="1">
        <v>43896</v>
      </c>
      <c r="B479" t="s">
        <v>48</v>
      </c>
      <c r="C479" t="s">
        <v>19</v>
      </c>
      <c r="D479" t="s">
        <v>358</v>
      </c>
      <c r="E479" s="2">
        <v>3.59</v>
      </c>
      <c r="F479" s="2">
        <v>1.97</v>
      </c>
      <c r="G479">
        <v>2</v>
      </c>
      <c r="I479" s="2">
        <f t="shared" si="27"/>
        <v>1.82</v>
      </c>
      <c r="J479">
        <f t="shared" si="28"/>
        <v>0</v>
      </c>
    </row>
    <row r="480" spans="1:10" x14ac:dyDescent="0.2">
      <c r="A480" s="1">
        <v>43899</v>
      </c>
      <c r="B480" t="s">
        <v>7</v>
      </c>
      <c r="C480" t="s">
        <v>8</v>
      </c>
      <c r="D480" t="s">
        <v>359</v>
      </c>
      <c r="E480" s="2">
        <v>4.99</v>
      </c>
      <c r="F480" s="2">
        <v>2.74</v>
      </c>
      <c r="G480">
        <v>0</v>
      </c>
      <c r="I480" s="2">
        <f t="shared" si="27"/>
        <v>2.59</v>
      </c>
      <c r="J480">
        <f t="shared" si="28"/>
        <v>0</v>
      </c>
    </row>
    <row r="481" spans="1:10" x14ac:dyDescent="0.2">
      <c r="A481" s="1">
        <v>43899</v>
      </c>
      <c r="B481" t="s">
        <v>7</v>
      </c>
      <c r="C481" t="s">
        <v>8</v>
      </c>
      <c r="D481" t="s">
        <v>360</v>
      </c>
      <c r="E481" s="2">
        <v>4.2699999999999996</v>
      </c>
      <c r="F481" s="2">
        <v>2.2000000000000002</v>
      </c>
      <c r="G481">
        <v>2</v>
      </c>
      <c r="I481" s="2">
        <f t="shared" si="27"/>
        <v>2.2000000000000002</v>
      </c>
      <c r="J481">
        <f t="shared" si="28"/>
        <v>1</v>
      </c>
    </row>
    <row r="482" spans="1:10" x14ac:dyDescent="0.2">
      <c r="A482" s="1">
        <v>43899</v>
      </c>
      <c r="B482" t="s">
        <v>7</v>
      </c>
      <c r="C482" t="s">
        <v>12</v>
      </c>
      <c r="D482" t="s">
        <v>361</v>
      </c>
      <c r="E482" s="2">
        <v>5.8</v>
      </c>
      <c r="F482" s="2">
        <v>3.19</v>
      </c>
      <c r="G482">
        <v>0</v>
      </c>
      <c r="I482" s="2">
        <f t="shared" si="27"/>
        <v>3.04</v>
      </c>
      <c r="J482">
        <f t="shared" si="28"/>
        <v>0</v>
      </c>
    </row>
    <row r="483" spans="1:10" x14ac:dyDescent="0.2">
      <c r="A483" s="1">
        <v>43899</v>
      </c>
      <c r="B483" t="s">
        <v>7</v>
      </c>
      <c r="C483" t="s">
        <v>14</v>
      </c>
      <c r="D483" t="s">
        <v>184</v>
      </c>
      <c r="E483" s="2">
        <v>4.6900000000000004</v>
      </c>
      <c r="F483" s="2">
        <v>2.58</v>
      </c>
      <c r="G483">
        <v>0</v>
      </c>
      <c r="I483" s="2">
        <f t="shared" si="27"/>
        <v>2.4300000000000002</v>
      </c>
      <c r="J483">
        <f t="shared" si="28"/>
        <v>0</v>
      </c>
    </row>
    <row r="484" spans="1:10" x14ac:dyDescent="0.2">
      <c r="A484" s="1">
        <v>43899</v>
      </c>
      <c r="B484" t="s">
        <v>7</v>
      </c>
      <c r="C484" t="s">
        <v>14</v>
      </c>
      <c r="D484" t="s">
        <v>185</v>
      </c>
      <c r="E484" s="2">
        <v>4.6900000000000004</v>
      </c>
      <c r="F484" s="2">
        <v>2.58</v>
      </c>
      <c r="G484">
        <v>1</v>
      </c>
      <c r="I484" s="2">
        <f t="shared" si="27"/>
        <v>2.4300000000000002</v>
      </c>
      <c r="J484">
        <f t="shared" si="28"/>
        <v>0</v>
      </c>
    </row>
    <row r="485" spans="1:10" x14ac:dyDescent="0.2">
      <c r="A485" s="1">
        <v>43899</v>
      </c>
      <c r="B485" t="s">
        <v>7</v>
      </c>
      <c r="C485" t="s">
        <v>17</v>
      </c>
      <c r="D485" t="s">
        <v>362</v>
      </c>
      <c r="E485" s="2">
        <v>3.9</v>
      </c>
      <c r="F485" s="2">
        <v>2.15</v>
      </c>
      <c r="G485">
        <v>0</v>
      </c>
      <c r="I485" s="2">
        <f t="shared" si="27"/>
        <v>2</v>
      </c>
      <c r="J485">
        <f t="shared" si="28"/>
        <v>0</v>
      </c>
    </row>
    <row r="486" spans="1:10" x14ac:dyDescent="0.2">
      <c r="A486" s="1">
        <v>43899</v>
      </c>
      <c r="B486" t="s">
        <v>7</v>
      </c>
      <c r="C486" t="s">
        <v>19</v>
      </c>
      <c r="D486" t="s">
        <v>363</v>
      </c>
      <c r="E486" s="2">
        <v>3.59</v>
      </c>
      <c r="F486" s="2">
        <v>1.97</v>
      </c>
      <c r="G486">
        <v>0</v>
      </c>
      <c r="I486" s="2">
        <f t="shared" si="27"/>
        <v>1.82</v>
      </c>
      <c r="J486">
        <f t="shared" si="28"/>
        <v>0</v>
      </c>
    </row>
    <row r="487" spans="1:10" x14ac:dyDescent="0.2">
      <c r="A487" s="1">
        <v>43900</v>
      </c>
      <c r="B487" t="s">
        <v>21</v>
      </c>
      <c r="C487" t="s">
        <v>8</v>
      </c>
      <c r="D487" t="s">
        <v>364</v>
      </c>
      <c r="E487" s="2">
        <v>4.2699999999999996</v>
      </c>
      <c r="F487" s="2">
        <v>2.35</v>
      </c>
      <c r="G487">
        <v>0</v>
      </c>
      <c r="I487" s="2">
        <f t="shared" si="27"/>
        <v>2.2000000000000002</v>
      </c>
      <c r="J487">
        <f t="shared" si="28"/>
        <v>0</v>
      </c>
    </row>
    <row r="488" spans="1:10" x14ac:dyDescent="0.2">
      <c r="A488" s="1">
        <v>43900</v>
      </c>
      <c r="B488" t="s">
        <v>21</v>
      </c>
      <c r="C488" t="s">
        <v>8</v>
      </c>
      <c r="D488" t="s">
        <v>365</v>
      </c>
      <c r="E488" s="2">
        <v>5.04</v>
      </c>
      <c r="F488" s="2">
        <v>2.77</v>
      </c>
      <c r="G488">
        <v>2</v>
      </c>
      <c r="I488" s="2">
        <f t="shared" si="27"/>
        <v>2.62</v>
      </c>
      <c r="J488">
        <f t="shared" si="28"/>
        <v>0</v>
      </c>
    </row>
    <row r="489" spans="1:10" x14ac:dyDescent="0.2">
      <c r="A489" s="1">
        <v>43900</v>
      </c>
      <c r="B489" t="s">
        <v>21</v>
      </c>
      <c r="C489" t="s">
        <v>12</v>
      </c>
      <c r="D489" t="s">
        <v>366</v>
      </c>
      <c r="E489" s="2">
        <v>5.98</v>
      </c>
      <c r="F489" s="2">
        <v>3.14</v>
      </c>
      <c r="G489">
        <v>0</v>
      </c>
      <c r="I489" s="2">
        <f t="shared" si="27"/>
        <v>3.14</v>
      </c>
      <c r="J489">
        <f t="shared" si="28"/>
        <v>1</v>
      </c>
    </row>
    <row r="490" spans="1:10" x14ac:dyDescent="0.2">
      <c r="A490" s="1">
        <v>43900</v>
      </c>
      <c r="B490" t="s">
        <v>21</v>
      </c>
      <c r="C490" t="s">
        <v>14</v>
      </c>
      <c r="D490" t="s">
        <v>193</v>
      </c>
      <c r="E490" s="2">
        <v>4.6900000000000004</v>
      </c>
      <c r="F490" s="2">
        <v>2.58</v>
      </c>
      <c r="G490">
        <v>1</v>
      </c>
      <c r="I490" s="2">
        <f t="shared" si="27"/>
        <v>2.4300000000000002</v>
      </c>
      <c r="J490">
        <f t="shared" si="28"/>
        <v>0</v>
      </c>
    </row>
    <row r="491" spans="1:10" x14ac:dyDescent="0.2">
      <c r="A491" s="1">
        <v>43900</v>
      </c>
      <c r="B491" t="s">
        <v>21</v>
      </c>
      <c r="C491" t="s">
        <v>14</v>
      </c>
      <c r="D491" t="s">
        <v>194</v>
      </c>
      <c r="E491" s="2">
        <v>4.6900000000000004</v>
      </c>
      <c r="F491" s="2">
        <v>2.58</v>
      </c>
      <c r="G491">
        <v>0</v>
      </c>
      <c r="I491" s="2">
        <f t="shared" si="27"/>
        <v>2.4300000000000002</v>
      </c>
      <c r="J491">
        <f t="shared" si="28"/>
        <v>0</v>
      </c>
    </row>
    <row r="492" spans="1:10" x14ac:dyDescent="0.2">
      <c r="A492" s="1">
        <v>43900</v>
      </c>
      <c r="B492" t="s">
        <v>21</v>
      </c>
      <c r="C492" t="s">
        <v>17</v>
      </c>
      <c r="D492" t="s">
        <v>362</v>
      </c>
      <c r="E492" s="2">
        <v>3.9</v>
      </c>
      <c r="F492" s="2">
        <v>2.15</v>
      </c>
      <c r="G492">
        <v>0</v>
      </c>
      <c r="I492" s="2">
        <f t="shared" si="27"/>
        <v>2</v>
      </c>
      <c r="J492">
        <f t="shared" si="28"/>
        <v>0</v>
      </c>
    </row>
    <row r="493" spans="1:10" x14ac:dyDescent="0.2">
      <c r="A493" s="1">
        <v>43900</v>
      </c>
      <c r="B493" t="s">
        <v>21</v>
      </c>
      <c r="C493" t="s">
        <v>19</v>
      </c>
      <c r="D493" t="s">
        <v>363</v>
      </c>
      <c r="E493" s="2">
        <v>3.59</v>
      </c>
      <c r="F493" s="2">
        <v>1.97</v>
      </c>
      <c r="G493">
        <v>0</v>
      </c>
      <c r="I493" s="2">
        <f t="shared" si="27"/>
        <v>1.82</v>
      </c>
      <c r="J493">
        <f t="shared" si="28"/>
        <v>0</v>
      </c>
    </row>
    <row r="494" spans="1:10" x14ac:dyDescent="0.2">
      <c r="A494" s="1">
        <v>43901</v>
      </c>
      <c r="B494" t="s">
        <v>29</v>
      </c>
      <c r="C494" t="s">
        <v>8</v>
      </c>
      <c r="D494" t="s">
        <v>367</v>
      </c>
      <c r="E494" s="2">
        <v>5.99</v>
      </c>
      <c r="F494" s="2">
        <v>3.15</v>
      </c>
      <c r="G494">
        <v>0</v>
      </c>
      <c r="I494" s="2">
        <f t="shared" si="27"/>
        <v>3.14</v>
      </c>
      <c r="J494">
        <f t="shared" si="28"/>
        <v>0</v>
      </c>
    </row>
    <row r="495" spans="1:10" x14ac:dyDescent="0.2">
      <c r="A495" s="1">
        <v>43901</v>
      </c>
      <c r="B495" t="s">
        <v>29</v>
      </c>
      <c r="C495" t="s">
        <v>8</v>
      </c>
      <c r="D495" t="s">
        <v>368</v>
      </c>
      <c r="E495" s="2">
        <v>4.09</v>
      </c>
      <c r="F495" s="2">
        <v>2.25</v>
      </c>
      <c r="G495">
        <v>1</v>
      </c>
      <c r="I495" s="2">
        <f t="shared" si="27"/>
        <v>2.1</v>
      </c>
      <c r="J495">
        <f t="shared" si="28"/>
        <v>0</v>
      </c>
    </row>
    <row r="496" spans="1:10" x14ac:dyDescent="0.2">
      <c r="A496" s="1">
        <v>43901</v>
      </c>
      <c r="B496" t="s">
        <v>29</v>
      </c>
      <c r="C496" t="s">
        <v>12</v>
      </c>
      <c r="D496" t="s">
        <v>369</v>
      </c>
      <c r="E496" s="2">
        <v>5.16</v>
      </c>
      <c r="F496" s="2">
        <v>2.84</v>
      </c>
      <c r="G496">
        <v>2</v>
      </c>
      <c r="I496" s="2">
        <f t="shared" si="27"/>
        <v>2.69</v>
      </c>
      <c r="J496">
        <f t="shared" si="28"/>
        <v>0</v>
      </c>
    </row>
    <row r="497" spans="1:10" x14ac:dyDescent="0.2">
      <c r="A497" s="1">
        <v>43901</v>
      </c>
      <c r="B497" t="s">
        <v>29</v>
      </c>
      <c r="C497" t="s">
        <v>14</v>
      </c>
      <c r="D497" t="s">
        <v>203</v>
      </c>
      <c r="E497" s="2">
        <v>4.6900000000000004</v>
      </c>
      <c r="F497" s="2">
        <v>2.58</v>
      </c>
      <c r="G497">
        <v>1</v>
      </c>
      <c r="I497" s="2">
        <f t="shared" si="27"/>
        <v>2.4300000000000002</v>
      </c>
      <c r="J497">
        <f t="shared" si="28"/>
        <v>0</v>
      </c>
    </row>
    <row r="498" spans="1:10" x14ac:dyDescent="0.2">
      <c r="A498" s="1">
        <v>43901</v>
      </c>
      <c r="B498" t="s">
        <v>29</v>
      </c>
      <c r="C498" t="s">
        <v>14</v>
      </c>
      <c r="D498" t="s">
        <v>35</v>
      </c>
      <c r="E498" s="2">
        <v>4.6900000000000004</v>
      </c>
      <c r="F498" s="2">
        <v>2.58</v>
      </c>
      <c r="G498">
        <v>0</v>
      </c>
      <c r="I498" s="2">
        <f t="shared" si="27"/>
        <v>2.4300000000000002</v>
      </c>
      <c r="J498">
        <f t="shared" si="28"/>
        <v>0</v>
      </c>
    </row>
    <row r="499" spans="1:10" x14ac:dyDescent="0.2">
      <c r="A499" s="1">
        <v>43901</v>
      </c>
      <c r="B499" t="s">
        <v>29</v>
      </c>
      <c r="C499" t="s">
        <v>17</v>
      </c>
      <c r="D499" t="s">
        <v>362</v>
      </c>
      <c r="E499" s="2">
        <v>3.9</v>
      </c>
      <c r="F499" s="2">
        <v>2.15</v>
      </c>
      <c r="G499">
        <v>0</v>
      </c>
      <c r="I499" s="2">
        <f t="shared" si="27"/>
        <v>2</v>
      </c>
      <c r="J499">
        <f t="shared" si="28"/>
        <v>0</v>
      </c>
    </row>
    <row r="500" spans="1:10" x14ac:dyDescent="0.2">
      <c r="A500" s="1">
        <v>43901</v>
      </c>
      <c r="B500" t="s">
        <v>29</v>
      </c>
      <c r="C500" t="s">
        <v>19</v>
      </c>
      <c r="D500" t="s">
        <v>363</v>
      </c>
      <c r="E500" s="2">
        <v>3.59</v>
      </c>
      <c r="F500" s="2">
        <v>1.97</v>
      </c>
      <c r="G500">
        <v>0</v>
      </c>
      <c r="I500" s="2">
        <f t="shared" si="27"/>
        <v>1.82</v>
      </c>
      <c r="J500">
        <f t="shared" si="28"/>
        <v>0</v>
      </c>
    </row>
    <row r="501" spans="1:10" x14ac:dyDescent="0.2">
      <c r="A501" s="1">
        <v>43902</v>
      </c>
      <c r="B501" t="s">
        <v>38</v>
      </c>
      <c r="C501" t="s">
        <v>8</v>
      </c>
      <c r="D501" t="s">
        <v>370</v>
      </c>
      <c r="E501" s="2">
        <v>7.25</v>
      </c>
      <c r="F501" s="2">
        <v>3.99</v>
      </c>
      <c r="G501">
        <v>0</v>
      </c>
      <c r="I501" s="2">
        <f t="shared" si="27"/>
        <v>3.84</v>
      </c>
      <c r="J501">
        <f t="shared" si="28"/>
        <v>0</v>
      </c>
    </row>
    <row r="502" spans="1:10" x14ac:dyDescent="0.2">
      <c r="A502" s="1">
        <v>43902</v>
      </c>
      <c r="B502" t="s">
        <v>38</v>
      </c>
      <c r="C502" t="s">
        <v>8</v>
      </c>
      <c r="D502" t="s">
        <v>371</v>
      </c>
      <c r="E502" s="2">
        <v>4.2699999999999996</v>
      </c>
      <c r="F502" s="2">
        <v>2.35</v>
      </c>
      <c r="G502">
        <v>2</v>
      </c>
      <c r="I502" s="2">
        <f t="shared" si="27"/>
        <v>2.2000000000000002</v>
      </c>
      <c r="J502">
        <f t="shared" si="28"/>
        <v>0</v>
      </c>
    </row>
    <row r="503" spans="1:10" x14ac:dyDescent="0.2">
      <c r="A503" s="1">
        <v>43902</v>
      </c>
      <c r="B503" t="s">
        <v>38</v>
      </c>
      <c r="C503" t="s">
        <v>12</v>
      </c>
      <c r="D503" t="s">
        <v>372</v>
      </c>
      <c r="E503" s="2">
        <v>6.99</v>
      </c>
      <c r="F503" s="2">
        <v>3.69</v>
      </c>
      <c r="G503">
        <v>0</v>
      </c>
      <c r="I503" s="2">
        <f t="shared" si="27"/>
        <v>3.69</v>
      </c>
      <c r="J503">
        <f t="shared" si="28"/>
        <v>1</v>
      </c>
    </row>
    <row r="504" spans="1:10" x14ac:dyDescent="0.2">
      <c r="A504" s="1">
        <v>43902</v>
      </c>
      <c r="B504" t="s">
        <v>38</v>
      </c>
      <c r="C504" t="s">
        <v>14</v>
      </c>
      <c r="D504" t="s">
        <v>211</v>
      </c>
      <c r="E504" s="2">
        <v>4.6900000000000004</v>
      </c>
      <c r="F504" s="2">
        <v>2.58</v>
      </c>
      <c r="G504">
        <v>1</v>
      </c>
      <c r="I504" s="2">
        <f t="shared" si="27"/>
        <v>2.4300000000000002</v>
      </c>
      <c r="J504">
        <f t="shared" si="28"/>
        <v>0</v>
      </c>
    </row>
    <row r="505" spans="1:10" x14ac:dyDescent="0.2">
      <c r="A505" s="1">
        <v>43902</v>
      </c>
      <c r="B505" t="s">
        <v>38</v>
      </c>
      <c r="C505" t="s">
        <v>14</v>
      </c>
      <c r="D505" t="s">
        <v>212</v>
      </c>
      <c r="E505" s="2">
        <v>4.6900000000000004</v>
      </c>
      <c r="F505" s="2">
        <v>2.58</v>
      </c>
      <c r="G505">
        <v>0</v>
      </c>
      <c r="I505" s="2">
        <f t="shared" si="27"/>
        <v>2.4300000000000002</v>
      </c>
      <c r="J505">
        <f t="shared" si="28"/>
        <v>0</v>
      </c>
    </row>
    <row r="506" spans="1:10" x14ac:dyDescent="0.2">
      <c r="A506" s="1">
        <v>43902</v>
      </c>
      <c r="B506" t="s">
        <v>38</v>
      </c>
      <c r="C506" t="s">
        <v>17</v>
      </c>
      <c r="D506" t="s">
        <v>362</v>
      </c>
      <c r="E506" s="2">
        <v>3.9</v>
      </c>
      <c r="F506" s="2">
        <v>2.15</v>
      </c>
      <c r="G506">
        <v>0</v>
      </c>
      <c r="I506" s="2">
        <f t="shared" si="27"/>
        <v>2</v>
      </c>
      <c r="J506">
        <f t="shared" si="28"/>
        <v>0</v>
      </c>
    </row>
    <row r="507" spans="1:10" x14ac:dyDescent="0.2">
      <c r="A507" s="1">
        <v>43902</v>
      </c>
      <c r="B507" t="s">
        <v>38</v>
      </c>
      <c r="C507" t="s">
        <v>19</v>
      </c>
      <c r="D507" t="s">
        <v>363</v>
      </c>
      <c r="E507" s="2">
        <v>3.59</v>
      </c>
      <c r="F507" s="2">
        <v>1.97</v>
      </c>
      <c r="G507">
        <v>0</v>
      </c>
      <c r="I507" s="2">
        <f t="shared" si="27"/>
        <v>1.82</v>
      </c>
      <c r="J507">
        <f t="shared" si="28"/>
        <v>0</v>
      </c>
    </row>
    <row r="508" spans="1:10" x14ac:dyDescent="0.2">
      <c r="A508" s="1">
        <v>43903</v>
      </c>
      <c r="B508" t="s">
        <v>48</v>
      </c>
      <c r="C508" t="s">
        <v>8</v>
      </c>
      <c r="D508" t="s">
        <v>373</v>
      </c>
      <c r="E508" s="2">
        <v>5.42</v>
      </c>
      <c r="F508" s="2">
        <v>2.98</v>
      </c>
      <c r="G508">
        <v>0</v>
      </c>
      <c r="I508" s="2">
        <f t="shared" si="27"/>
        <v>2.83</v>
      </c>
      <c r="J508">
        <f t="shared" si="28"/>
        <v>0</v>
      </c>
    </row>
    <row r="509" spans="1:10" x14ac:dyDescent="0.2">
      <c r="A509" s="1">
        <v>43903</v>
      </c>
      <c r="B509" t="s">
        <v>48</v>
      </c>
      <c r="C509" t="s">
        <v>8</v>
      </c>
      <c r="D509" t="s">
        <v>374</v>
      </c>
      <c r="E509" s="2">
        <v>4.2699999999999996</v>
      </c>
      <c r="F509" s="2">
        <v>2.2000000000000002</v>
      </c>
      <c r="G509">
        <v>1</v>
      </c>
      <c r="I509" s="2">
        <f t="shared" si="27"/>
        <v>2.2000000000000002</v>
      </c>
      <c r="J509">
        <f t="shared" si="28"/>
        <v>1</v>
      </c>
    </row>
    <row r="510" spans="1:10" x14ac:dyDescent="0.2">
      <c r="A510" s="1">
        <v>43903</v>
      </c>
      <c r="B510" t="s">
        <v>48</v>
      </c>
      <c r="C510" t="s">
        <v>12</v>
      </c>
      <c r="D510" t="s">
        <v>375</v>
      </c>
      <c r="E510" s="2">
        <v>6.05</v>
      </c>
      <c r="F510" s="2">
        <v>3.33</v>
      </c>
      <c r="G510">
        <v>0</v>
      </c>
      <c r="I510" s="2">
        <f t="shared" si="27"/>
        <v>3.18</v>
      </c>
      <c r="J510">
        <f t="shared" si="28"/>
        <v>0</v>
      </c>
    </row>
    <row r="511" spans="1:10" x14ac:dyDescent="0.2">
      <c r="A511" s="1">
        <v>43903</v>
      </c>
      <c r="B511" t="s">
        <v>48</v>
      </c>
      <c r="C511" t="s">
        <v>14</v>
      </c>
      <c r="D511" t="s">
        <v>222</v>
      </c>
      <c r="E511" s="2">
        <v>4.6900000000000004</v>
      </c>
      <c r="F511" s="2">
        <v>2.58</v>
      </c>
      <c r="G511">
        <v>1</v>
      </c>
      <c r="I511" s="2">
        <f t="shared" si="27"/>
        <v>2.4300000000000002</v>
      </c>
      <c r="J511">
        <f t="shared" si="28"/>
        <v>0</v>
      </c>
    </row>
    <row r="512" spans="1:10" x14ac:dyDescent="0.2">
      <c r="A512" s="1">
        <v>43903</v>
      </c>
      <c r="B512" t="s">
        <v>48</v>
      </c>
      <c r="C512" t="s">
        <v>14</v>
      </c>
      <c r="D512" t="s">
        <v>223</v>
      </c>
      <c r="E512" s="2">
        <v>4.6900000000000004</v>
      </c>
      <c r="F512" s="2">
        <v>2.58</v>
      </c>
      <c r="G512">
        <v>1</v>
      </c>
      <c r="I512" s="2">
        <f t="shared" si="27"/>
        <v>2.4300000000000002</v>
      </c>
      <c r="J512">
        <f t="shared" si="28"/>
        <v>0</v>
      </c>
    </row>
    <row r="513" spans="1:10" x14ac:dyDescent="0.2">
      <c r="A513" s="1">
        <v>43903</v>
      </c>
      <c r="B513" t="s">
        <v>48</v>
      </c>
      <c r="C513" t="s">
        <v>19</v>
      </c>
      <c r="D513" t="s">
        <v>363</v>
      </c>
      <c r="E513" s="2">
        <v>3.59</v>
      </c>
      <c r="F513" s="2">
        <v>1.97</v>
      </c>
      <c r="G513">
        <v>0</v>
      </c>
      <c r="I513" s="2">
        <f t="shared" si="27"/>
        <v>1.82</v>
      </c>
      <c r="J513">
        <f t="shared" si="28"/>
        <v>0</v>
      </c>
    </row>
    <row r="514" spans="1:10" x14ac:dyDescent="0.2">
      <c r="A514" s="1">
        <v>43906</v>
      </c>
      <c r="B514" t="s">
        <v>7</v>
      </c>
      <c r="C514" t="s">
        <v>8</v>
      </c>
      <c r="D514" t="s">
        <v>376</v>
      </c>
      <c r="E514" s="2">
        <v>5.44</v>
      </c>
      <c r="F514" s="2">
        <v>2.99</v>
      </c>
      <c r="G514">
        <v>0</v>
      </c>
      <c r="I514" s="2">
        <f t="shared" si="27"/>
        <v>2.84</v>
      </c>
      <c r="J514">
        <f t="shared" si="28"/>
        <v>0</v>
      </c>
    </row>
    <row r="515" spans="1:10" x14ac:dyDescent="0.2">
      <c r="A515" s="1">
        <v>43906</v>
      </c>
      <c r="B515" t="s">
        <v>7</v>
      </c>
      <c r="C515" t="s">
        <v>8</v>
      </c>
      <c r="D515" t="s">
        <v>377</v>
      </c>
      <c r="E515" s="2">
        <v>4.2699999999999996</v>
      </c>
      <c r="F515" s="2">
        <v>2.35</v>
      </c>
      <c r="G515">
        <v>2</v>
      </c>
      <c r="I515" s="2">
        <f t="shared" ref="I515:I578" si="29">ROUND(E515*0.55-0.15,2)</f>
        <v>2.2000000000000002</v>
      </c>
      <c r="J515">
        <f t="shared" ref="J515:J578" si="30">IF(I515=F515,1,0)</f>
        <v>0</v>
      </c>
    </row>
    <row r="516" spans="1:10" x14ac:dyDescent="0.2">
      <c r="A516" s="1">
        <v>43906</v>
      </c>
      <c r="B516" t="s">
        <v>7</v>
      </c>
      <c r="C516" t="s">
        <v>8</v>
      </c>
      <c r="D516" t="s">
        <v>378</v>
      </c>
      <c r="E516" s="2">
        <v>5.04</v>
      </c>
      <c r="F516" s="2">
        <v>2.77</v>
      </c>
      <c r="G516">
        <v>1</v>
      </c>
      <c r="I516" s="2">
        <f t="shared" si="29"/>
        <v>2.62</v>
      </c>
      <c r="J516">
        <f t="shared" si="30"/>
        <v>0</v>
      </c>
    </row>
    <row r="517" spans="1:10" x14ac:dyDescent="0.2">
      <c r="A517" s="1">
        <v>43906</v>
      </c>
      <c r="B517" t="s">
        <v>7</v>
      </c>
      <c r="C517" t="s">
        <v>8</v>
      </c>
      <c r="D517" t="s">
        <v>379</v>
      </c>
      <c r="E517" s="2">
        <v>5.04</v>
      </c>
      <c r="F517" s="2">
        <v>2.77</v>
      </c>
      <c r="G517">
        <v>0</v>
      </c>
      <c r="I517" s="2">
        <f t="shared" si="29"/>
        <v>2.62</v>
      </c>
      <c r="J517">
        <f t="shared" si="30"/>
        <v>0</v>
      </c>
    </row>
    <row r="518" spans="1:10" x14ac:dyDescent="0.2">
      <c r="A518" s="1">
        <v>43906</v>
      </c>
      <c r="B518" t="s">
        <v>7</v>
      </c>
      <c r="C518" t="s">
        <v>12</v>
      </c>
      <c r="D518" t="s">
        <v>380</v>
      </c>
      <c r="E518" s="2">
        <v>5.8</v>
      </c>
      <c r="F518" s="2">
        <v>3.04</v>
      </c>
      <c r="G518">
        <v>0</v>
      </c>
      <c r="I518" s="2">
        <f t="shared" si="29"/>
        <v>3.04</v>
      </c>
      <c r="J518">
        <f t="shared" si="30"/>
        <v>1</v>
      </c>
    </row>
    <row r="519" spans="1:10" x14ac:dyDescent="0.2">
      <c r="A519" s="1">
        <v>43906</v>
      </c>
      <c r="B519" t="s">
        <v>7</v>
      </c>
      <c r="C519" t="s">
        <v>14</v>
      </c>
      <c r="D519" t="s">
        <v>15</v>
      </c>
      <c r="E519" s="2">
        <v>4.6900000000000004</v>
      </c>
      <c r="F519" s="2">
        <v>2.58</v>
      </c>
      <c r="G519">
        <v>0</v>
      </c>
      <c r="I519" s="2">
        <f t="shared" si="29"/>
        <v>2.4300000000000002</v>
      </c>
      <c r="J519">
        <f t="shared" si="30"/>
        <v>0</v>
      </c>
    </row>
    <row r="520" spans="1:10" x14ac:dyDescent="0.2">
      <c r="A520" s="1">
        <v>43906</v>
      </c>
      <c r="B520" t="s">
        <v>7</v>
      </c>
      <c r="C520" t="s">
        <v>14</v>
      </c>
      <c r="D520" t="s">
        <v>16</v>
      </c>
      <c r="E520" s="2">
        <v>4.6900000000000004</v>
      </c>
      <c r="F520" s="2">
        <v>2.58</v>
      </c>
      <c r="G520">
        <v>0</v>
      </c>
      <c r="I520" s="2">
        <f t="shared" si="29"/>
        <v>2.4300000000000002</v>
      </c>
      <c r="J520">
        <f t="shared" si="30"/>
        <v>0</v>
      </c>
    </row>
    <row r="521" spans="1:10" x14ac:dyDescent="0.2">
      <c r="A521" s="1">
        <v>43906</v>
      </c>
      <c r="B521" t="s">
        <v>7</v>
      </c>
      <c r="C521" t="s">
        <v>17</v>
      </c>
      <c r="D521" t="s">
        <v>381</v>
      </c>
      <c r="E521" s="2">
        <v>3.9</v>
      </c>
      <c r="F521" s="2">
        <v>2.15</v>
      </c>
      <c r="G521">
        <v>0</v>
      </c>
      <c r="I521" s="2">
        <f t="shared" si="29"/>
        <v>2</v>
      </c>
      <c r="J521">
        <f t="shared" si="30"/>
        <v>0</v>
      </c>
    </row>
    <row r="522" spans="1:10" x14ac:dyDescent="0.2">
      <c r="A522" s="1">
        <v>43906</v>
      </c>
      <c r="B522" t="s">
        <v>7</v>
      </c>
      <c r="C522" t="s">
        <v>19</v>
      </c>
      <c r="D522" t="s">
        <v>382</v>
      </c>
      <c r="E522" s="2">
        <v>3.59</v>
      </c>
      <c r="F522" s="2">
        <v>1.97</v>
      </c>
      <c r="G522">
        <v>0</v>
      </c>
      <c r="I522" s="2">
        <f t="shared" si="29"/>
        <v>1.82</v>
      </c>
      <c r="J522">
        <f t="shared" si="30"/>
        <v>0</v>
      </c>
    </row>
    <row r="523" spans="1:10" x14ac:dyDescent="0.2">
      <c r="A523" s="1">
        <v>43907</v>
      </c>
      <c r="B523" t="s">
        <v>21</v>
      </c>
      <c r="C523" t="s">
        <v>8</v>
      </c>
      <c r="D523" t="s">
        <v>383</v>
      </c>
      <c r="E523" s="2">
        <v>5.35</v>
      </c>
      <c r="F523" s="2">
        <v>2.94</v>
      </c>
      <c r="G523">
        <v>0</v>
      </c>
      <c r="I523" s="2">
        <f t="shared" si="29"/>
        <v>2.79</v>
      </c>
      <c r="J523">
        <f t="shared" si="30"/>
        <v>0</v>
      </c>
    </row>
    <row r="524" spans="1:10" x14ac:dyDescent="0.2">
      <c r="A524" s="1">
        <v>43907</v>
      </c>
      <c r="B524" t="s">
        <v>21</v>
      </c>
      <c r="C524" t="s">
        <v>8</v>
      </c>
      <c r="D524" t="s">
        <v>384</v>
      </c>
      <c r="E524" s="2">
        <v>4.2699999999999996</v>
      </c>
      <c r="F524" s="2">
        <v>2.2000000000000002</v>
      </c>
      <c r="G524">
        <v>2</v>
      </c>
      <c r="I524" s="2">
        <f t="shared" si="29"/>
        <v>2.2000000000000002</v>
      </c>
      <c r="J524">
        <f t="shared" si="30"/>
        <v>1</v>
      </c>
    </row>
    <row r="525" spans="1:10" x14ac:dyDescent="0.2">
      <c r="A525" s="1">
        <v>43907</v>
      </c>
      <c r="B525" t="s">
        <v>21</v>
      </c>
      <c r="C525" t="s">
        <v>8</v>
      </c>
      <c r="D525" t="s">
        <v>378</v>
      </c>
      <c r="E525" s="2">
        <v>5.04</v>
      </c>
      <c r="F525" s="2">
        <v>2.77</v>
      </c>
      <c r="G525">
        <v>1</v>
      </c>
      <c r="I525" s="2">
        <f t="shared" si="29"/>
        <v>2.62</v>
      </c>
      <c r="J525">
        <f t="shared" si="30"/>
        <v>0</v>
      </c>
    </row>
    <row r="526" spans="1:10" x14ac:dyDescent="0.2">
      <c r="A526" s="1">
        <v>43907</v>
      </c>
      <c r="B526" t="s">
        <v>21</v>
      </c>
      <c r="C526" t="s">
        <v>8</v>
      </c>
      <c r="D526" t="s">
        <v>379</v>
      </c>
      <c r="E526" s="2">
        <v>5.04</v>
      </c>
      <c r="F526" s="2">
        <v>2.77</v>
      </c>
      <c r="G526">
        <v>0</v>
      </c>
      <c r="I526" s="2">
        <f t="shared" si="29"/>
        <v>2.62</v>
      </c>
      <c r="J526">
        <f t="shared" si="30"/>
        <v>0</v>
      </c>
    </row>
    <row r="527" spans="1:10" x14ac:dyDescent="0.2">
      <c r="A527" s="1">
        <v>43907</v>
      </c>
      <c r="B527" t="s">
        <v>21</v>
      </c>
      <c r="C527" t="s">
        <v>12</v>
      </c>
      <c r="D527" t="s">
        <v>385</v>
      </c>
      <c r="E527" s="2">
        <v>6.05</v>
      </c>
      <c r="F527" s="2">
        <v>3.33</v>
      </c>
      <c r="G527">
        <v>0</v>
      </c>
      <c r="I527" s="2">
        <f t="shared" si="29"/>
        <v>3.18</v>
      </c>
      <c r="J527">
        <f t="shared" si="30"/>
        <v>0</v>
      </c>
    </row>
    <row r="528" spans="1:10" x14ac:dyDescent="0.2">
      <c r="A528" s="1">
        <v>43907</v>
      </c>
      <c r="B528" t="s">
        <v>21</v>
      </c>
      <c r="C528" t="s">
        <v>14</v>
      </c>
      <c r="D528" t="s">
        <v>28</v>
      </c>
      <c r="E528" s="2">
        <v>4.6900000000000004</v>
      </c>
      <c r="F528" s="2">
        <v>2.58</v>
      </c>
      <c r="G528">
        <v>0</v>
      </c>
      <c r="I528" s="2">
        <f t="shared" si="29"/>
        <v>2.4300000000000002</v>
      </c>
      <c r="J528">
        <f t="shared" si="30"/>
        <v>0</v>
      </c>
    </row>
    <row r="529" spans="1:10" x14ac:dyDescent="0.2">
      <c r="A529" s="1">
        <v>43907</v>
      </c>
      <c r="B529" t="s">
        <v>21</v>
      </c>
      <c r="C529" t="s">
        <v>14</v>
      </c>
      <c r="D529" t="s">
        <v>27</v>
      </c>
      <c r="E529" s="2">
        <v>4.6900000000000004</v>
      </c>
      <c r="F529" s="2">
        <v>2.58</v>
      </c>
      <c r="G529">
        <v>1</v>
      </c>
      <c r="I529" s="2">
        <f t="shared" si="29"/>
        <v>2.4300000000000002</v>
      </c>
      <c r="J529">
        <f t="shared" si="30"/>
        <v>0</v>
      </c>
    </row>
    <row r="530" spans="1:10" x14ac:dyDescent="0.2">
      <c r="A530" s="1">
        <v>43907</v>
      </c>
      <c r="B530" t="s">
        <v>21</v>
      </c>
      <c r="C530" t="s">
        <v>17</v>
      </c>
      <c r="D530" t="s">
        <v>381</v>
      </c>
      <c r="E530" s="2">
        <v>3.9</v>
      </c>
      <c r="F530" s="2">
        <v>2.15</v>
      </c>
      <c r="G530">
        <v>0</v>
      </c>
      <c r="I530" s="2">
        <f t="shared" si="29"/>
        <v>2</v>
      </c>
      <c r="J530">
        <f t="shared" si="30"/>
        <v>0</v>
      </c>
    </row>
    <row r="531" spans="1:10" x14ac:dyDescent="0.2">
      <c r="A531" s="1">
        <v>43907</v>
      </c>
      <c r="B531" t="s">
        <v>21</v>
      </c>
      <c r="C531" t="s">
        <v>19</v>
      </c>
      <c r="D531" t="s">
        <v>382</v>
      </c>
      <c r="E531" s="2">
        <v>3.59</v>
      </c>
      <c r="F531" s="2">
        <v>1.97</v>
      </c>
      <c r="G531">
        <v>0</v>
      </c>
      <c r="I531" s="2">
        <f t="shared" si="29"/>
        <v>1.82</v>
      </c>
      <c r="J531">
        <f t="shared" si="30"/>
        <v>0</v>
      </c>
    </row>
    <row r="532" spans="1:10" x14ac:dyDescent="0.2">
      <c r="A532" s="1">
        <v>43908</v>
      </c>
      <c r="B532" t="s">
        <v>29</v>
      </c>
      <c r="C532" t="s">
        <v>8</v>
      </c>
      <c r="D532" t="s">
        <v>386</v>
      </c>
      <c r="E532" s="2">
        <v>6.05</v>
      </c>
      <c r="F532" s="2">
        <v>3.18</v>
      </c>
      <c r="G532">
        <v>0</v>
      </c>
      <c r="I532" s="2">
        <f t="shared" si="29"/>
        <v>3.18</v>
      </c>
      <c r="J532">
        <f t="shared" si="30"/>
        <v>1</v>
      </c>
    </row>
    <row r="533" spans="1:10" x14ac:dyDescent="0.2">
      <c r="A533" s="1">
        <v>43908</v>
      </c>
      <c r="B533" t="s">
        <v>29</v>
      </c>
      <c r="C533" t="s">
        <v>8</v>
      </c>
      <c r="D533" t="s">
        <v>387</v>
      </c>
      <c r="E533" s="2">
        <v>5.27</v>
      </c>
      <c r="F533" s="2">
        <v>2.9</v>
      </c>
      <c r="G533">
        <v>1</v>
      </c>
      <c r="I533" s="2">
        <f t="shared" si="29"/>
        <v>2.75</v>
      </c>
      <c r="J533">
        <f t="shared" si="30"/>
        <v>0</v>
      </c>
    </row>
    <row r="534" spans="1:10" x14ac:dyDescent="0.2">
      <c r="A534" s="1">
        <v>43908</v>
      </c>
      <c r="B534" t="s">
        <v>29</v>
      </c>
      <c r="C534" t="s">
        <v>8</v>
      </c>
      <c r="D534" t="s">
        <v>78</v>
      </c>
      <c r="E534" s="2">
        <v>5.04</v>
      </c>
      <c r="F534" s="2">
        <v>2.77</v>
      </c>
      <c r="G534">
        <v>1</v>
      </c>
      <c r="I534" s="2">
        <f t="shared" si="29"/>
        <v>2.62</v>
      </c>
      <c r="J534">
        <f t="shared" si="30"/>
        <v>0</v>
      </c>
    </row>
    <row r="535" spans="1:10" x14ac:dyDescent="0.2">
      <c r="A535" s="1">
        <v>43908</v>
      </c>
      <c r="B535" t="s">
        <v>29</v>
      </c>
      <c r="C535" t="s">
        <v>8</v>
      </c>
      <c r="D535" t="s">
        <v>388</v>
      </c>
      <c r="E535" s="2">
        <v>5.04</v>
      </c>
      <c r="F535" s="2">
        <v>2.77</v>
      </c>
      <c r="G535">
        <v>0</v>
      </c>
      <c r="I535" s="2">
        <f t="shared" si="29"/>
        <v>2.62</v>
      </c>
      <c r="J535">
        <f t="shared" si="30"/>
        <v>0</v>
      </c>
    </row>
    <row r="536" spans="1:10" x14ac:dyDescent="0.2">
      <c r="A536" s="1">
        <v>43908</v>
      </c>
      <c r="B536" t="s">
        <v>29</v>
      </c>
      <c r="C536" t="s">
        <v>12</v>
      </c>
      <c r="D536" t="s">
        <v>389</v>
      </c>
      <c r="E536" s="2">
        <v>4.2699999999999996</v>
      </c>
      <c r="F536" s="2">
        <v>2.35</v>
      </c>
      <c r="G536">
        <v>2</v>
      </c>
      <c r="I536" s="2">
        <f t="shared" si="29"/>
        <v>2.2000000000000002</v>
      </c>
      <c r="J536">
        <f t="shared" si="30"/>
        <v>0</v>
      </c>
    </row>
    <row r="537" spans="1:10" x14ac:dyDescent="0.2">
      <c r="A537" s="1">
        <v>43908</v>
      </c>
      <c r="B537" t="s">
        <v>29</v>
      </c>
      <c r="C537" t="s">
        <v>14</v>
      </c>
      <c r="D537" t="s">
        <v>36</v>
      </c>
      <c r="E537" s="2">
        <v>4.6900000000000004</v>
      </c>
      <c r="F537" s="2">
        <v>2.58</v>
      </c>
      <c r="G537">
        <v>1</v>
      </c>
      <c r="I537" s="2">
        <f t="shared" si="29"/>
        <v>2.4300000000000002</v>
      </c>
      <c r="J537">
        <f t="shared" si="30"/>
        <v>0</v>
      </c>
    </row>
    <row r="538" spans="1:10" x14ac:dyDescent="0.2">
      <c r="A538" s="1">
        <v>43908</v>
      </c>
      <c r="B538" t="s">
        <v>29</v>
      </c>
      <c r="C538" t="s">
        <v>14</v>
      </c>
      <c r="D538" t="s">
        <v>35</v>
      </c>
      <c r="E538" s="2">
        <v>4.6900000000000004</v>
      </c>
      <c r="F538" s="2">
        <v>2.58</v>
      </c>
      <c r="G538">
        <v>0</v>
      </c>
      <c r="I538" s="2">
        <f t="shared" si="29"/>
        <v>2.4300000000000002</v>
      </c>
      <c r="J538">
        <f t="shared" si="30"/>
        <v>0</v>
      </c>
    </row>
    <row r="539" spans="1:10" x14ac:dyDescent="0.2">
      <c r="A539" s="1">
        <v>43908</v>
      </c>
      <c r="B539" t="s">
        <v>29</v>
      </c>
      <c r="C539" t="s">
        <v>17</v>
      </c>
      <c r="D539" t="s">
        <v>381</v>
      </c>
      <c r="E539" s="2">
        <v>3.9</v>
      </c>
      <c r="F539" s="2">
        <v>2.15</v>
      </c>
      <c r="G539">
        <v>0</v>
      </c>
      <c r="I539" s="2">
        <f t="shared" si="29"/>
        <v>2</v>
      </c>
      <c r="J539">
        <f t="shared" si="30"/>
        <v>0</v>
      </c>
    </row>
    <row r="540" spans="1:10" x14ac:dyDescent="0.2">
      <c r="A540" s="1">
        <v>43908</v>
      </c>
      <c r="B540" t="s">
        <v>29</v>
      </c>
      <c r="C540" t="s">
        <v>19</v>
      </c>
      <c r="D540" t="s">
        <v>382</v>
      </c>
      <c r="E540" s="2">
        <v>3.59</v>
      </c>
      <c r="F540" s="2">
        <v>1.97</v>
      </c>
      <c r="G540">
        <v>0</v>
      </c>
      <c r="I540" s="2">
        <f t="shared" si="29"/>
        <v>1.82</v>
      </c>
      <c r="J540">
        <f t="shared" si="30"/>
        <v>0</v>
      </c>
    </row>
    <row r="541" spans="1:10" x14ac:dyDescent="0.2">
      <c r="A541" s="1">
        <v>43909</v>
      </c>
      <c r="B541" t="s">
        <v>38</v>
      </c>
      <c r="C541" t="s">
        <v>8</v>
      </c>
      <c r="D541" t="s">
        <v>390</v>
      </c>
      <c r="E541" s="2">
        <v>5.08</v>
      </c>
      <c r="F541" s="2">
        <v>2.79</v>
      </c>
      <c r="G541">
        <v>0</v>
      </c>
      <c r="I541" s="2">
        <f t="shared" si="29"/>
        <v>2.64</v>
      </c>
      <c r="J541">
        <f t="shared" si="30"/>
        <v>0</v>
      </c>
    </row>
    <row r="542" spans="1:10" x14ac:dyDescent="0.2">
      <c r="A542" s="1">
        <v>43909</v>
      </c>
      <c r="B542" t="s">
        <v>38</v>
      </c>
      <c r="C542" t="s">
        <v>8</v>
      </c>
      <c r="D542" t="s">
        <v>391</v>
      </c>
      <c r="E542" s="2">
        <v>5.23</v>
      </c>
      <c r="F542" s="2">
        <v>2.73</v>
      </c>
      <c r="G542">
        <v>2</v>
      </c>
      <c r="I542" s="2">
        <f t="shared" si="29"/>
        <v>2.73</v>
      </c>
      <c r="J542">
        <f t="shared" si="30"/>
        <v>1</v>
      </c>
    </row>
    <row r="543" spans="1:10" x14ac:dyDescent="0.2">
      <c r="A543" s="1">
        <v>43909</v>
      </c>
      <c r="B543" t="s">
        <v>38</v>
      </c>
      <c r="C543" t="s">
        <v>8</v>
      </c>
      <c r="D543" t="s">
        <v>78</v>
      </c>
      <c r="E543" s="2">
        <v>5.04</v>
      </c>
      <c r="F543" s="2">
        <v>2.77</v>
      </c>
      <c r="G543">
        <v>1</v>
      </c>
      <c r="I543" s="2">
        <f t="shared" si="29"/>
        <v>2.62</v>
      </c>
      <c r="J543">
        <f t="shared" si="30"/>
        <v>0</v>
      </c>
    </row>
    <row r="544" spans="1:10" x14ac:dyDescent="0.2">
      <c r="A544" s="1">
        <v>43909</v>
      </c>
      <c r="B544" t="s">
        <v>38</v>
      </c>
      <c r="C544" t="s">
        <v>8</v>
      </c>
      <c r="D544" t="s">
        <v>388</v>
      </c>
      <c r="E544" s="2">
        <v>5.04</v>
      </c>
      <c r="F544" s="2">
        <v>2.77</v>
      </c>
      <c r="G544">
        <v>0</v>
      </c>
      <c r="I544" s="2">
        <f t="shared" si="29"/>
        <v>2.62</v>
      </c>
      <c r="J544">
        <f t="shared" si="30"/>
        <v>0</v>
      </c>
    </row>
    <row r="545" spans="1:10" x14ac:dyDescent="0.2">
      <c r="A545" s="1">
        <v>43909</v>
      </c>
      <c r="B545" t="s">
        <v>38</v>
      </c>
      <c r="C545" t="s">
        <v>12</v>
      </c>
      <c r="D545" t="s">
        <v>392</v>
      </c>
      <c r="E545" s="2">
        <v>5.43</v>
      </c>
      <c r="F545" s="2">
        <v>2.99</v>
      </c>
      <c r="G545">
        <v>0</v>
      </c>
      <c r="I545" s="2">
        <f t="shared" si="29"/>
        <v>2.84</v>
      </c>
      <c r="J545">
        <f t="shared" si="30"/>
        <v>0</v>
      </c>
    </row>
    <row r="546" spans="1:10" x14ac:dyDescent="0.2">
      <c r="A546" s="1">
        <v>43909</v>
      </c>
      <c r="B546" t="s">
        <v>38</v>
      </c>
      <c r="C546" t="s">
        <v>14</v>
      </c>
      <c r="D546" t="s">
        <v>46</v>
      </c>
      <c r="E546" s="2">
        <v>4.6900000000000004</v>
      </c>
      <c r="F546" s="2">
        <v>2.58</v>
      </c>
      <c r="G546">
        <v>0</v>
      </c>
      <c r="I546" s="2">
        <f t="shared" si="29"/>
        <v>2.4300000000000002</v>
      </c>
      <c r="J546">
        <f t="shared" si="30"/>
        <v>0</v>
      </c>
    </row>
    <row r="547" spans="1:10" x14ac:dyDescent="0.2">
      <c r="A547" s="1">
        <v>43909</v>
      </c>
      <c r="B547" t="s">
        <v>38</v>
      </c>
      <c r="C547" t="s">
        <v>14</v>
      </c>
      <c r="D547" t="s">
        <v>45</v>
      </c>
      <c r="E547" s="2">
        <v>4.6900000000000004</v>
      </c>
      <c r="F547" s="2">
        <v>2.58</v>
      </c>
      <c r="G547">
        <v>0</v>
      </c>
      <c r="I547" s="2">
        <f t="shared" si="29"/>
        <v>2.4300000000000002</v>
      </c>
      <c r="J547">
        <f t="shared" si="30"/>
        <v>0</v>
      </c>
    </row>
    <row r="548" spans="1:10" x14ac:dyDescent="0.2">
      <c r="A548" s="1">
        <v>43909</v>
      </c>
      <c r="B548" t="s">
        <v>38</v>
      </c>
      <c r="C548" t="s">
        <v>17</v>
      </c>
      <c r="D548" t="s">
        <v>381</v>
      </c>
      <c r="E548" s="2">
        <v>3.9</v>
      </c>
      <c r="F548" s="2">
        <v>2.15</v>
      </c>
      <c r="G548">
        <v>0</v>
      </c>
      <c r="I548" s="2">
        <f t="shared" si="29"/>
        <v>2</v>
      </c>
      <c r="J548">
        <f t="shared" si="30"/>
        <v>0</v>
      </c>
    </row>
    <row r="549" spans="1:10" x14ac:dyDescent="0.2">
      <c r="A549" s="1">
        <v>43909</v>
      </c>
      <c r="B549" t="s">
        <v>38</v>
      </c>
      <c r="C549" t="s">
        <v>19</v>
      </c>
      <c r="D549" t="s">
        <v>382</v>
      </c>
      <c r="E549" s="2">
        <v>3.59</v>
      </c>
      <c r="F549" s="2">
        <v>1.97</v>
      </c>
      <c r="G549">
        <v>0</v>
      </c>
      <c r="I549" s="2">
        <f t="shared" si="29"/>
        <v>1.82</v>
      </c>
      <c r="J549">
        <f t="shared" si="30"/>
        <v>0</v>
      </c>
    </row>
    <row r="550" spans="1:10" x14ac:dyDescent="0.2">
      <c r="A550" s="1">
        <v>43910</v>
      </c>
      <c r="B550" t="s">
        <v>48</v>
      </c>
      <c r="C550" t="s">
        <v>8</v>
      </c>
      <c r="D550" t="s">
        <v>393</v>
      </c>
      <c r="E550" s="2">
        <v>5.16</v>
      </c>
      <c r="F550" s="2">
        <v>2.84</v>
      </c>
      <c r="G550">
        <v>0</v>
      </c>
      <c r="I550" s="2">
        <f t="shared" si="29"/>
        <v>2.69</v>
      </c>
      <c r="J550">
        <f t="shared" si="30"/>
        <v>0</v>
      </c>
    </row>
    <row r="551" spans="1:10" x14ac:dyDescent="0.2">
      <c r="A551" s="1">
        <v>43910</v>
      </c>
      <c r="B551" t="s">
        <v>48</v>
      </c>
      <c r="C551" t="s">
        <v>8</v>
      </c>
      <c r="D551" t="s">
        <v>394</v>
      </c>
      <c r="E551" s="2">
        <v>4.2699999999999996</v>
      </c>
      <c r="F551" s="2">
        <v>2.35</v>
      </c>
      <c r="G551">
        <v>1</v>
      </c>
      <c r="I551" s="2">
        <f t="shared" si="29"/>
        <v>2.2000000000000002</v>
      </c>
      <c r="J551">
        <f t="shared" si="30"/>
        <v>0</v>
      </c>
    </row>
    <row r="552" spans="1:10" x14ac:dyDescent="0.2">
      <c r="A552" s="1">
        <v>43910</v>
      </c>
      <c r="B552" t="s">
        <v>48</v>
      </c>
      <c r="C552" t="s">
        <v>8</v>
      </c>
      <c r="D552" t="s">
        <v>255</v>
      </c>
      <c r="E552" s="2">
        <v>5.04</v>
      </c>
      <c r="F552" s="2">
        <v>2.77</v>
      </c>
      <c r="G552">
        <v>1</v>
      </c>
      <c r="I552" s="2">
        <f t="shared" si="29"/>
        <v>2.62</v>
      </c>
      <c r="J552">
        <f t="shared" si="30"/>
        <v>0</v>
      </c>
    </row>
    <row r="553" spans="1:10" x14ac:dyDescent="0.2">
      <c r="A553" s="1">
        <v>43910</v>
      </c>
      <c r="B553" t="s">
        <v>48</v>
      </c>
      <c r="C553" t="s">
        <v>8</v>
      </c>
      <c r="D553" t="s">
        <v>254</v>
      </c>
      <c r="E553" s="2">
        <v>5.04</v>
      </c>
      <c r="F553" s="2">
        <v>2.77</v>
      </c>
      <c r="G553">
        <v>0</v>
      </c>
      <c r="I553" s="2">
        <f t="shared" si="29"/>
        <v>2.62</v>
      </c>
      <c r="J553">
        <f t="shared" si="30"/>
        <v>0</v>
      </c>
    </row>
    <row r="554" spans="1:10" x14ac:dyDescent="0.2">
      <c r="A554" s="1">
        <v>43910</v>
      </c>
      <c r="B554" t="s">
        <v>48</v>
      </c>
      <c r="C554" t="s">
        <v>12</v>
      </c>
      <c r="D554" t="s">
        <v>395</v>
      </c>
      <c r="E554" s="2">
        <v>4.2699999999999996</v>
      </c>
      <c r="F554" s="2">
        <v>2.2000000000000002</v>
      </c>
      <c r="G554">
        <v>0</v>
      </c>
      <c r="I554" s="2">
        <f t="shared" si="29"/>
        <v>2.2000000000000002</v>
      </c>
      <c r="J554">
        <f t="shared" si="30"/>
        <v>1</v>
      </c>
    </row>
    <row r="555" spans="1:10" x14ac:dyDescent="0.2">
      <c r="A555" s="1">
        <v>43910</v>
      </c>
      <c r="B555" t="s">
        <v>48</v>
      </c>
      <c r="C555" t="s">
        <v>14</v>
      </c>
      <c r="D555" t="s">
        <v>56</v>
      </c>
      <c r="E555" s="2">
        <v>4.6900000000000004</v>
      </c>
      <c r="F555" s="2">
        <v>2.58</v>
      </c>
      <c r="G555">
        <v>0</v>
      </c>
      <c r="I555" s="2">
        <f t="shared" si="29"/>
        <v>2.4300000000000002</v>
      </c>
      <c r="J555">
        <f t="shared" si="30"/>
        <v>0</v>
      </c>
    </row>
    <row r="556" spans="1:10" x14ac:dyDescent="0.2">
      <c r="A556" s="1">
        <v>43910</v>
      </c>
      <c r="B556" t="s">
        <v>48</v>
      </c>
      <c r="C556" t="s">
        <v>14</v>
      </c>
      <c r="D556" t="s">
        <v>55</v>
      </c>
      <c r="E556" s="2">
        <v>4.6900000000000004</v>
      </c>
      <c r="F556" s="2">
        <v>2.58</v>
      </c>
      <c r="G556">
        <v>0</v>
      </c>
      <c r="I556" s="2">
        <f t="shared" si="29"/>
        <v>2.4300000000000002</v>
      </c>
      <c r="J556">
        <f t="shared" si="30"/>
        <v>0</v>
      </c>
    </row>
    <row r="557" spans="1:10" x14ac:dyDescent="0.2">
      <c r="A557" s="1">
        <v>43910</v>
      </c>
      <c r="B557" t="s">
        <v>48</v>
      </c>
      <c r="C557" t="s">
        <v>19</v>
      </c>
      <c r="D557" t="s">
        <v>382</v>
      </c>
      <c r="E557" s="2">
        <v>3.59</v>
      </c>
      <c r="F557" s="2">
        <v>1.97</v>
      </c>
      <c r="G557">
        <v>0</v>
      </c>
      <c r="I557" s="2">
        <f t="shared" si="29"/>
        <v>1.82</v>
      </c>
      <c r="J557">
        <f t="shared" si="30"/>
        <v>0</v>
      </c>
    </row>
    <row r="558" spans="1:10" x14ac:dyDescent="0.2">
      <c r="I558" s="2"/>
    </row>
    <row r="559" spans="1:10" x14ac:dyDescent="0.2">
      <c r="I559" s="2"/>
    </row>
    <row r="560" spans="1:10" x14ac:dyDescent="0.2">
      <c r="I560" s="2"/>
    </row>
    <row r="561" spans="9:9" x14ac:dyDescent="0.2">
      <c r="I561" s="2"/>
    </row>
    <row r="562" spans="9:9" x14ac:dyDescent="0.2">
      <c r="I562" s="2"/>
    </row>
    <row r="563" spans="9:9" x14ac:dyDescent="0.2">
      <c r="I563" s="2"/>
    </row>
    <row r="564" spans="9:9" x14ac:dyDescent="0.2">
      <c r="I564" s="2"/>
    </row>
    <row r="565" spans="9:9" x14ac:dyDescent="0.2">
      <c r="I565" s="2"/>
    </row>
    <row r="566" spans="9:9" x14ac:dyDescent="0.2">
      <c r="I566" s="2"/>
    </row>
    <row r="567" spans="9:9" x14ac:dyDescent="0.2">
      <c r="I567" s="2"/>
    </row>
    <row r="568" spans="9:9" x14ac:dyDescent="0.2">
      <c r="I568" s="2"/>
    </row>
    <row r="569" spans="9:9" x14ac:dyDescent="0.2">
      <c r="I569" s="2"/>
    </row>
    <row r="570" spans="9:9" x14ac:dyDescent="0.2">
      <c r="I570" s="2"/>
    </row>
    <row r="571" spans="9:9" x14ac:dyDescent="0.2">
      <c r="I571" s="2"/>
    </row>
    <row r="572" spans="9:9" x14ac:dyDescent="0.2">
      <c r="I572" s="2"/>
    </row>
    <row r="573" spans="9:9" x14ac:dyDescent="0.2">
      <c r="I573" s="2"/>
    </row>
    <row r="574" spans="9:9" x14ac:dyDescent="0.2">
      <c r="I574" s="2"/>
    </row>
    <row r="575" spans="9:9" x14ac:dyDescent="0.2">
      <c r="I575" s="2"/>
    </row>
    <row r="576" spans="9:9" x14ac:dyDescent="0.2">
      <c r="I576" s="2"/>
    </row>
    <row r="577" spans="9:9" x14ac:dyDescent="0.2">
      <c r="I577" s="2"/>
    </row>
    <row r="578" spans="9:9" x14ac:dyDescent="0.2">
      <c r="I578" s="2"/>
    </row>
    <row r="579" spans="9:9" x14ac:dyDescent="0.2">
      <c r="I579" s="2"/>
    </row>
    <row r="580" spans="9:9" x14ac:dyDescent="0.2">
      <c r="I580" s="2"/>
    </row>
    <row r="581" spans="9:9" x14ac:dyDescent="0.2">
      <c r="I581" s="2"/>
    </row>
    <row r="582" spans="9:9" x14ac:dyDescent="0.2">
      <c r="I582" s="2"/>
    </row>
    <row r="583" spans="9:9" x14ac:dyDescent="0.2">
      <c r="I583" s="2"/>
    </row>
    <row r="584" spans="9:9" x14ac:dyDescent="0.2">
      <c r="I584" s="2"/>
    </row>
    <row r="585" spans="9:9" x14ac:dyDescent="0.2">
      <c r="I585" s="2"/>
    </row>
    <row r="586" spans="9:9" x14ac:dyDescent="0.2">
      <c r="I586" s="2"/>
    </row>
    <row r="587" spans="9:9" x14ac:dyDescent="0.2">
      <c r="I587" s="2"/>
    </row>
    <row r="588" spans="9:9" x14ac:dyDescent="0.2">
      <c r="I588" s="2"/>
    </row>
    <row r="589" spans="9:9" x14ac:dyDescent="0.2">
      <c r="I589" s="2"/>
    </row>
    <row r="590" spans="9:9" x14ac:dyDescent="0.2">
      <c r="I590" s="2"/>
    </row>
    <row r="591" spans="9:9" x14ac:dyDescent="0.2">
      <c r="I591" s="2"/>
    </row>
    <row r="592" spans="9:9" x14ac:dyDescent="0.2">
      <c r="I592" s="2"/>
    </row>
    <row r="593" spans="9:9" x14ac:dyDescent="0.2">
      <c r="I593" s="2"/>
    </row>
    <row r="594" spans="9:9" x14ac:dyDescent="0.2">
      <c r="I594" s="2"/>
    </row>
    <row r="595" spans="9:9" x14ac:dyDescent="0.2">
      <c r="I595" s="2"/>
    </row>
    <row r="596" spans="9:9" x14ac:dyDescent="0.2">
      <c r="I596" s="2"/>
    </row>
    <row r="597" spans="9:9" x14ac:dyDescent="0.2">
      <c r="I597" s="2"/>
    </row>
    <row r="598" spans="9:9" x14ac:dyDescent="0.2">
      <c r="I598" s="2"/>
    </row>
    <row r="599" spans="9:9" x14ac:dyDescent="0.2">
      <c r="I599" s="2"/>
    </row>
    <row r="600" spans="9:9" x14ac:dyDescent="0.2">
      <c r="I600" s="2"/>
    </row>
    <row r="601" spans="9:9" x14ac:dyDescent="0.2">
      <c r="I601" s="2"/>
    </row>
    <row r="602" spans="9:9" x14ac:dyDescent="0.2">
      <c r="I602" s="2"/>
    </row>
    <row r="603" spans="9:9" x14ac:dyDescent="0.2">
      <c r="I603" s="2"/>
    </row>
    <row r="604" spans="9:9" x14ac:dyDescent="0.2">
      <c r="I604" s="2"/>
    </row>
    <row r="605" spans="9:9" x14ac:dyDescent="0.2">
      <c r="I605" s="2"/>
    </row>
    <row r="606" spans="9:9" x14ac:dyDescent="0.2">
      <c r="I606" s="2"/>
    </row>
    <row r="607" spans="9:9" x14ac:dyDescent="0.2">
      <c r="I607" s="2"/>
    </row>
    <row r="608" spans="9:9" x14ac:dyDescent="0.2">
      <c r="I608" s="2"/>
    </row>
    <row r="609" spans="9:9" x14ac:dyDescent="0.2">
      <c r="I609" s="2"/>
    </row>
    <row r="610" spans="9:9" x14ac:dyDescent="0.2">
      <c r="I610" s="2"/>
    </row>
    <row r="611" spans="9:9" x14ac:dyDescent="0.2">
      <c r="I611" s="2"/>
    </row>
    <row r="612" spans="9:9" x14ac:dyDescent="0.2">
      <c r="I612" s="2"/>
    </row>
    <row r="613" spans="9:9" x14ac:dyDescent="0.2">
      <c r="I613" s="2"/>
    </row>
    <row r="614" spans="9:9" x14ac:dyDescent="0.2">
      <c r="I614" s="2"/>
    </row>
    <row r="615" spans="9:9" x14ac:dyDescent="0.2">
      <c r="I615" s="2"/>
    </row>
    <row r="616" spans="9:9" x14ac:dyDescent="0.2">
      <c r="I616" s="2"/>
    </row>
    <row r="617" spans="9:9" x14ac:dyDescent="0.2">
      <c r="I617" s="2"/>
    </row>
    <row r="618" spans="9:9" x14ac:dyDescent="0.2">
      <c r="I618" s="2"/>
    </row>
    <row r="619" spans="9:9" x14ac:dyDescent="0.2">
      <c r="I619" s="2"/>
    </row>
    <row r="620" spans="9:9" x14ac:dyDescent="0.2">
      <c r="I620" s="2"/>
    </row>
    <row r="621" spans="9:9" x14ac:dyDescent="0.2">
      <c r="I621" s="2"/>
    </row>
    <row r="622" spans="9:9" x14ac:dyDescent="0.2">
      <c r="I622" s="2"/>
    </row>
    <row r="623" spans="9:9" x14ac:dyDescent="0.2">
      <c r="I623" s="2"/>
    </row>
    <row r="624" spans="9:9" x14ac:dyDescent="0.2">
      <c r="I624" s="2"/>
    </row>
    <row r="625" spans="9:9" x14ac:dyDescent="0.2">
      <c r="I625" s="2"/>
    </row>
    <row r="626" spans="9:9" x14ac:dyDescent="0.2">
      <c r="I626" s="2"/>
    </row>
    <row r="627" spans="9:9" x14ac:dyDescent="0.2">
      <c r="I627" s="2"/>
    </row>
    <row r="628" spans="9:9" x14ac:dyDescent="0.2">
      <c r="I628" s="2"/>
    </row>
    <row r="629" spans="9:9" x14ac:dyDescent="0.2">
      <c r="I629" s="2"/>
    </row>
    <row r="630" spans="9:9" x14ac:dyDescent="0.2">
      <c r="I630" s="2"/>
    </row>
    <row r="631" spans="9:9" x14ac:dyDescent="0.2">
      <c r="I631" s="2"/>
    </row>
    <row r="632" spans="9:9" x14ac:dyDescent="0.2">
      <c r="I632" s="2"/>
    </row>
    <row r="633" spans="9:9" x14ac:dyDescent="0.2">
      <c r="I633" s="2"/>
    </row>
    <row r="634" spans="9:9" x14ac:dyDescent="0.2">
      <c r="I634" s="2"/>
    </row>
    <row r="635" spans="9:9" x14ac:dyDescent="0.2">
      <c r="I635" s="2"/>
    </row>
    <row r="636" spans="9:9" x14ac:dyDescent="0.2">
      <c r="I636" s="2"/>
    </row>
    <row r="637" spans="9:9" x14ac:dyDescent="0.2">
      <c r="I637" s="2"/>
    </row>
    <row r="638" spans="9:9" x14ac:dyDescent="0.2">
      <c r="I638" s="2"/>
    </row>
    <row r="639" spans="9:9" x14ac:dyDescent="0.2">
      <c r="I639" s="2"/>
    </row>
    <row r="640" spans="9:9" x14ac:dyDescent="0.2">
      <c r="I640" s="2"/>
    </row>
    <row r="641" spans="9:9" x14ac:dyDescent="0.2">
      <c r="I641" s="2"/>
    </row>
    <row r="642" spans="9:9" x14ac:dyDescent="0.2">
      <c r="I642" s="2"/>
    </row>
    <row r="643" spans="9:9" x14ac:dyDescent="0.2">
      <c r="I643" s="2"/>
    </row>
    <row r="644" spans="9:9" x14ac:dyDescent="0.2">
      <c r="I644" s="2"/>
    </row>
    <row r="645" spans="9:9" x14ac:dyDescent="0.2">
      <c r="I645" s="2"/>
    </row>
    <row r="646" spans="9:9" x14ac:dyDescent="0.2">
      <c r="I646" s="2"/>
    </row>
    <row r="647" spans="9:9" x14ac:dyDescent="0.2">
      <c r="I647" s="2"/>
    </row>
    <row r="648" spans="9:9" x14ac:dyDescent="0.2">
      <c r="I648" s="2"/>
    </row>
    <row r="649" spans="9:9" x14ac:dyDescent="0.2">
      <c r="I649" s="2"/>
    </row>
    <row r="650" spans="9:9" x14ac:dyDescent="0.2">
      <c r="I650" s="2"/>
    </row>
    <row r="651" spans="9:9" x14ac:dyDescent="0.2">
      <c r="I651" s="2"/>
    </row>
    <row r="652" spans="9:9" x14ac:dyDescent="0.2">
      <c r="I652" s="2"/>
    </row>
    <row r="653" spans="9:9" x14ac:dyDescent="0.2">
      <c r="I653" s="2"/>
    </row>
    <row r="654" spans="9:9" x14ac:dyDescent="0.2">
      <c r="I654" s="2"/>
    </row>
    <row r="655" spans="9:9" x14ac:dyDescent="0.2">
      <c r="I655" s="2"/>
    </row>
    <row r="656" spans="9:9" x14ac:dyDescent="0.2">
      <c r="I656" s="2"/>
    </row>
    <row r="657" spans="9:9" x14ac:dyDescent="0.2">
      <c r="I657" s="2"/>
    </row>
    <row r="658" spans="9:9" x14ac:dyDescent="0.2">
      <c r="I658" s="2"/>
    </row>
    <row r="659" spans="9:9" x14ac:dyDescent="0.2">
      <c r="I659" s="2"/>
    </row>
    <row r="660" spans="9:9" x14ac:dyDescent="0.2">
      <c r="I660" s="2"/>
    </row>
    <row r="661" spans="9:9" x14ac:dyDescent="0.2">
      <c r="I661" s="2"/>
    </row>
    <row r="662" spans="9:9" x14ac:dyDescent="0.2">
      <c r="I662" s="2"/>
    </row>
    <row r="663" spans="9:9" x14ac:dyDescent="0.2">
      <c r="I663" s="2"/>
    </row>
    <row r="664" spans="9:9" x14ac:dyDescent="0.2">
      <c r="I664" s="2"/>
    </row>
    <row r="665" spans="9:9" x14ac:dyDescent="0.2">
      <c r="I665" s="2"/>
    </row>
    <row r="666" spans="9:9" x14ac:dyDescent="0.2">
      <c r="I666" s="2"/>
    </row>
    <row r="667" spans="9:9" x14ac:dyDescent="0.2">
      <c r="I667" s="2"/>
    </row>
    <row r="668" spans="9:9" x14ac:dyDescent="0.2">
      <c r="I668" s="2"/>
    </row>
    <row r="669" spans="9:9" x14ac:dyDescent="0.2">
      <c r="I669" s="2"/>
    </row>
    <row r="670" spans="9:9" x14ac:dyDescent="0.2">
      <c r="I670" s="2"/>
    </row>
    <row r="671" spans="9:9" x14ac:dyDescent="0.2">
      <c r="I671" s="2"/>
    </row>
    <row r="672" spans="9:9" x14ac:dyDescent="0.2">
      <c r="I672" s="2"/>
    </row>
    <row r="673" spans="9:9" x14ac:dyDescent="0.2">
      <c r="I673" s="2"/>
    </row>
    <row r="674" spans="9:9" x14ac:dyDescent="0.2">
      <c r="I674" s="2"/>
    </row>
    <row r="675" spans="9:9" x14ac:dyDescent="0.2">
      <c r="I675" s="2"/>
    </row>
    <row r="676" spans="9:9" x14ac:dyDescent="0.2">
      <c r="I676" s="2"/>
    </row>
    <row r="677" spans="9:9" x14ac:dyDescent="0.2">
      <c r="I677" s="2"/>
    </row>
    <row r="678" spans="9:9" x14ac:dyDescent="0.2">
      <c r="I678" s="2"/>
    </row>
    <row r="679" spans="9:9" x14ac:dyDescent="0.2">
      <c r="I679" s="2"/>
    </row>
    <row r="680" spans="9:9" x14ac:dyDescent="0.2">
      <c r="I680" s="2"/>
    </row>
    <row r="681" spans="9:9" x14ac:dyDescent="0.2">
      <c r="I681" s="2"/>
    </row>
    <row r="682" spans="9:9" x14ac:dyDescent="0.2">
      <c r="I682" s="2"/>
    </row>
    <row r="683" spans="9:9" x14ac:dyDescent="0.2">
      <c r="I683" s="2"/>
    </row>
    <row r="684" spans="9:9" x14ac:dyDescent="0.2">
      <c r="I684" s="2"/>
    </row>
    <row r="685" spans="9:9" x14ac:dyDescent="0.2">
      <c r="I685" s="2"/>
    </row>
    <row r="686" spans="9:9" x14ac:dyDescent="0.2">
      <c r="I686" s="2"/>
    </row>
    <row r="687" spans="9:9" x14ac:dyDescent="0.2">
      <c r="I687" s="2"/>
    </row>
    <row r="688" spans="9:9" x14ac:dyDescent="0.2">
      <c r="I688" s="2"/>
    </row>
    <row r="689" spans="9:9" x14ac:dyDescent="0.2">
      <c r="I689" s="2"/>
    </row>
    <row r="690" spans="9:9" x14ac:dyDescent="0.2">
      <c r="I690" s="2"/>
    </row>
    <row r="691" spans="9:9" x14ac:dyDescent="0.2">
      <c r="I691" s="2"/>
    </row>
    <row r="692" spans="9:9" x14ac:dyDescent="0.2">
      <c r="I692" s="2"/>
    </row>
    <row r="693" spans="9:9" x14ac:dyDescent="0.2">
      <c r="I693" s="2"/>
    </row>
    <row r="694" spans="9:9" x14ac:dyDescent="0.2">
      <c r="I694" s="2"/>
    </row>
    <row r="695" spans="9:9" x14ac:dyDescent="0.2">
      <c r="I695" s="2"/>
    </row>
    <row r="696" spans="9:9" x14ac:dyDescent="0.2">
      <c r="I696" s="2"/>
    </row>
    <row r="697" spans="9:9" x14ac:dyDescent="0.2">
      <c r="I697" s="2"/>
    </row>
    <row r="698" spans="9:9" x14ac:dyDescent="0.2">
      <c r="I698" s="2"/>
    </row>
    <row r="699" spans="9:9" x14ac:dyDescent="0.2">
      <c r="I699" s="2"/>
    </row>
    <row r="700" spans="9:9" x14ac:dyDescent="0.2">
      <c r="I700" s="2"/>
    </row>
    <row r="701" spans="9:9" x14ac:dyDescent="0.2">
      <c r="I701" s="2"/>
    </row>
    <row r="702" spans="9:9" x14ac:dyDescent="0.2">
      <c r="I702" s="2"/>
    </row>
    <row r="703" spans="9:9" x14ac:dyDescent="0.2">
      <c r="I703" s="2"/>
    </row>
    <row r="704" spans="9:9" x14ac:dyDescent="0.2">
      <c r="I704" s="2"/>
    </row>
    <row r="705" spans="9:9" x14ac:dyDescent="0.2">
      <c r="I705" s="2"/>
    </row>
    <row r="706" spans="9:9" x14ac:dyDescent="0.2">
      <c r="I706" s="2"/>
    </row>
    <row r="707" spans="9:9" x14ac:dyDescent="0.2">
      <c r="I707" s="2"/>
    </row>
    <row r="708" spans="9:9" x14ac:dyDescent="0.2">
      <c r="I708" s="2"/>
    </row>
    <row r="709" spans="9:9" x14ac:dyDescent="0.2">
      <c r="I709" s="2"/>
    </row>
    <row r="710" spans="9:9" x14ac:dyDescent="0.2">
      <c r="I710" s="2"/>
    </row>
    <row r="711" spans="9:9" x14ac:dyDescent="0.2">
      <c r="I711" s="2"/>
    </row>
    <row r="712" spans="9:9" x14ac:dyDescent="0.2">
      <c r="I712" s="2"/>
    </row>
    <row r="713" spans="9:9" x14ac:dyDescent="0.2">
      <c r="I713" s="2"/>
    </row>
    <row r="714" spans="9:9" x14ac:dyDescent="0.2">
      <c r="I714" s="2"/>
    </row>
    <row r="715" spans="9:9" x14ac:dyDescent="0.2">
      <c r="I715" s="2"/>
    </row>
    <row r="716" spans="9:9" x14ac:dyDescent="0.2">
      <c r="I716" s="2"/>
    </row>
    <row r="717" spans="9:9" x14ac:dyDescent="0.2">
      <c r="I717" s="2"/>
    </row>
    <row r="718" spans="9:9" x14ac:dyDescent="0.2">
      <c r="I718" s="2"/>
    </row>
    <row r="719" spans="9:9" x14ac:dyDescent="0.2">
      <c r="I719" s="2"/>
    </row>
    <row r="720" spans="9:9" x14ac:dyDescent="0.2">
      <c r="I720" s="2"/>
    </row>
    <row r="721" spans="9:9" x14ac:dyDescent="0.2">
      <c r="I721" s="2"/>
    </row>
    <row r="722" spans="9:9" x14ac:dyDescent="0.2">
      <c r="I722" s="2"/>
    </row>
    <row r="723" spans="9:9" x14ac:dyDescent="0.2">
      <c r="I723" s="2"/>
    </row>
    <row r="724" spans="9:9" x14ac:dyDescent="0.2">
      <c r="I724" s="2"/>
    </row>
    <row r="725" spans="9:9" x14ac:dyDescent="0.2">
      <c r="I725" s="2"/>
    </row>
    <row r="726" spans="9:9" x14ac:dyDescent="0.2">
      <c r="I726" s="2"/>
    </row>
    <row r="727" spans="9:9" x14ac:dyDescent="0.2">
      <c r="I727" s="2"/>
    </row>
    <row r="728" spans="9:9" x14ac:dyDescent="0.2">
      <c r="I728" s="2"/>
    </row>
    <row r="729" spans="9:9" x14ac:dyDescent="0.2">
      <c r="I729" s="2"/>
    </row>
    <row r="730" spans="9:9" x14ac:dyDescent="0.2">
      <c r="I730" s="2"/>
    </row>
    <row r="731" spans="9:9" x14ac:dyDescent="0.2">
      <c r="I731" s="2"/>
    </row>
    <row r="732" spans="9:9" x14ac:dyDescent="0.2">
      <c r="I732" s="2"/>
    </row>
    <row r="733" spans="9:9" x14ac:dyDescent="0.2">
      <c r="I733" s="2"/>
    </row>
    <row r="734" spans="9:9" x14ac:dyDescent="0.2">
      <c r="I734" s="2"/>
    </row>
    <row r="735" spans="9:9" x14ac:dyDescent="0.2">
      <c r="I735" s="2"/>
    </row>
    <row r="736" spans="9:9" x14ac:dyDescent="0.2">
      <c r="I736" s="2"/>
    </row>
    <row r="737" spans="9:9" x14ac:dyDescent="0.2">
      <c r="I737" s="2"/>
    </row>
    <row r="738" spans="9:9" x14ac:dyDescent="0.2">
      <c r="I738" s="2"/>
    </row>
    <row r="739" spans="9:9" x14ac:dyDescent="0.2">
      <c r="I739" s="2"/>
    </row>
    <row r="740" spans="9:9" x14ac:dyDescent="0.2">
      <c r="I740" s="2"/>
    </row>
    <row r="741" spans="9:9" x14ac:dyDescent="0.2">
      <c r="I741" s="2"/>
    </row>
    <row r="742" spans="9:9" x14ac:dyDescent="0.2">
      <c r="I742" s="2"/>
    </row>
    <row r="743" spans="9:9" x14ac:dyDescent="0.2">
      <c r="I743" s="2"/>
    </row>
    <row r="744" spans="9:9" x14ac:dyDescent="0.2">
      <c r="I744" s="2"/>
    </row>
    <row r="745" spans="9:9" x14ac:dyDescent="0.2">
      <c r="I745" s="2"/>
    </row>
    <row r="746" spans="9:9" x14ac:dyDescent="0.2">
      <c r="I746" s="2"/>
    </row>
    <row r="747" spans="9:9" x14ac:dyDescent="0.2">
      <c r="I747" s="2"/>
    </row>
    <row r="748" spans="9:9" x14ac:dyDescent="0.2">
      <c r="I748" s="2"/>
    </row>
    <row r="749" spans="9:9" x14ac:dyDescent="0.2">
      <c r="I749" s="2"/>
    </row>
    <row r="750" spans="9:9" x14ac:dyDescent="0.2">
      <c r="I750" s="2"/>
    </row>
    <row r="751" spans="9:9" x14ac:dyDescent="0.2">
      <c r="I751" s="2"/>
    </row>
    <row r="752" spans="9:9" x14ac:dyDescent="0.2">
      <c r="I752" s="2"/>
    </row>
    <row r="753" spans="9:9" x14ac:dyDescent="0.2">
      <c r="I753" s="2"/>
    </row>
    <row r="754" spans="9:9" x14ac:dyDescent="0.2">
      <c r="I754" s="2"/>
    </row>
    <row r="755" spans="9:9" x14ac:dyDescent="0.2">
      <c r="I755" s="2"/>
    </row>
    <row r="756" spans="9:9" x14ac:dyDescent="0.2">
      <c r="I756" s="2"/>
    </row>
    <row r="757" spans="9:9" x14ac:dyDescent="0.2">
      <c r="I757" s="2"/>
    </row>
    <row r="758" spans="9:9" x14ac:dyDescent="0.2">
      <c r="I758" s="2"/>
    </row>
    <row r="759" spans="9:9" x14ac:dyDescent="0.2">
      <c r="I759" s="2"/>
    </row>
    <row r="760" spans="9:9" x14ac:dyDescent="0.2">
      <c r="I760" s="2"/>
    </row>
    <row r="761" spans="9:9" x14ac:dyDescent="0.2">
      <c r="I761" s="2"/>
    </row>
    <row r="762" spans="9:9" x14ac:dyDescent="0.2">
      <c r="I762" s="2"/>
    </row>
    <row r="763" spans="9:9" x14ac:dyDescent="0.2">
      <c r="I763" s="2"/>
    </row>
    <row r="764" spans="9:9" x14ac:dyDescent="0.2">
      <c r="I764" s="2"/>
    </row>
    <row r="765" spans="9:9" x14ac:dyDescent="0.2">
      <c r="I765" s="2"/>
    </row>
    <row r="766" spans="9:9" x14ac:dyDescent="0.2">
      <c r="I766" s="2"/>
    </row>
    <row r="767" spans="9:9" x14ac:dyDescent="0.2">
      <c r="I767" s="2"/>
    </row>
    <row r="768" spans="9:9" x14ac:dyDescent="0.2">
      <c r="I768" s="2"/>
    </row>
    <row r="769" spans="9:9" x14ac:dyDescent="0.2">
      <c r="I769" s="2"/>
    </row>
    <row r="770" spans="9:9" x14ac:dyDescent="0.2">
      <c r="I770" s="2"/>
    </row>
    <row r="771" spans="9:9" x14ac:dyDescent="0.2">
      <c r="I771" s="2"/>
    </row>
    <row r="772" spans="9:9" x14ac:dyDescent="0.2">
      <c r="I772" s="2"/>
    </row>
    <row r="773" spans="9:9" x14ac:dyDescent="0.2">
      <c r="I773" s="2"/>
    </row>
    <row r="774" spans="9:9" x14ac:dyDescent="0.2">
      <c r="I774" s="2"/>
    </row>
    <row r="775" spans="9:9" x14ac:dyDescent="0.2">
      <c r="I775" s="2"/>
    </row>
    <row r="776" spans="9:9" x14ac:dyDescent="0.2">
      <c r="I776" s="2"/>
    </row>
    <row r="777" spans="9:9" x14ac:dyDescent="0.2">
      <c r="I777" s="2"/>
    </row>
    <row r="778" spans="9:9" x14ac:dyDescent="0.2">
      <c r="I778" s="2"/>
    </row>
    <row r="779" spans="9:9" x14ac:dyDescent="0.2">
      <c r="I779" s="2"/>
    </row>
    <row r="780" spans="9:9" x14ac:dyDescent="0.2">
      <c r="I780" s="2"/>
    </row>
    <row r="781" spans="9:9" x14ac:dyDescent="0.2">
      <c r="I781" s="2"/>
    </row>
    <row r="782" spans="9:9" x14ac:dyDescent="0.2">
      <c r="I782" s="2"/>
    </row>
    <row r="783" spans="9:9" x14ac:dyDescent="0.2">
      <c r="I783" s="2"/>
    </row>
    <row r="784" spans="9:9" x14ac:dyDescent="0.2">
      <c r="I784" s="2"/>
    </row>
    <row r="785" spans="9:9" x14ac:dyDescent="0.2">
      <c r="I785" s="2"/>
    </row>
    <row r="786" spans="9:9" x14ac:dyDescent="0.2">
      <c r="I786" s="2"/>
    </row>
    <row r="787" spans="9:9" x14ac:dyDescent="0.2">
      <c r="I787" s="2"/>
    </row>
    <row r="788" spans="9:9" x14ac:dyDescent="0.2">
      <c r="I788" s="2"/>
    </row>
    <row r="789" spans="9:9" x14ac:dyDescent="0.2">
      <c r="I789" s="2"/>
    </row>
    <row r="790" spans="9:9" x14ac:dyDescent="0.2">
      <c r="I790" s="2"/>
    </row>
    <row r="791" spans="9:9" x14ac:dyDescent="0.2">
      <c r="I791" s="2"/>
    </row>
    <row r="792" spans="9:9" x14ac:dyDescent="0.2">
      <c r="I792" s="2"/>
    </row>
    <row r="793" spans="9:9" x14ac:dyDescent="0.2">
      <c r="I793" s="2"/>
    </row>
    <row r="794" spans="9:9" x14ac:dyDescent="0.2">
      <c r="I794" s="2"/>
    </row>
    <row r="795" spans="9:9" x14ac:dyDescent="0.2">
      <c r="I795" s="2"/>
    </row>
    <row r="796" spans="9:9" x14ac:dyDescent="0.2">
      <c r="I796" s="2"/>
    </row>
    <row r="797" spans="9:9" x14ac:dyDescent="0.2">
      <c r="I797" s="2"/>
    </row>
    <row r="798" spans="9:9" x14ac:dyDescent="0.2">
      <c r="I798" s="2"/>
    </row>
    <row r="799" spans="9:9" x14ac:dyDescent="0.2">
      <c r="I799" s="2"/>
    </row>
    <row r="800" spans="9:9" x14ac:dyDescent="0.2">
      <c r="I800" s="2"/>
    </row>
    <row r="801" spans="9:9" x14ac:dyDescent="0.2">
      <c r="I801" s="2"/>
    </row>
    <row r="802" spans="9:9" x14ac:dyDescent="0.2">
      <c r="I802" s="2"/>
    </row>
    <row r="803" spans="9:9" x14ac:dyDescent="0.2">
      <c r="I803" s="2"/>
    </row>
    <row r="804" spans="9:9" x14ac:dyDescent="0.2">
      <c r="I804" s="2"/>
    </row>
    <row r="805" spans="9:9" x14ac:dyDescent="0.2">
      <c r="I805" s="2"/>
    </row>
    <row r="806" spans="9:9" x14ac:dyDescent="0.2">
      <c r="I806" s="2"/>
    </row>
    <row r="807" spans="9:9" x14ac:dyDescent="0.2">
      <c r="I807" s="2"/>
    </row>
    <row r="808" spans="9:9" x14ac:dyDescent="0.2">
      <c r="I808" s="2"/>
    </row>
    <row r="809" spans="9:9" x14ac:dyDescent="0.2">
      <c r="I809" s="2"/>
    </row>
    <row r="810" spans="9:9" x14ac:dyDescent="0.2">
      <c r="I810" s="2"/>
    </row>
    <row r="811" spans="9:9" x14ac:dyDescent="0.2">
      <c r="I811" s="2"/>
    </row>
    <row r="812" spans="9:9" x14ac:dyDescent="0.2">
      <c r="I812" s="2"/>
    </row>
    <row r="813" spans="9:9" x14ac:dyDescent="0.2">
      <c r="I813" s="2"/>
    </row>
    <row r="814" spans="9:9" x14ac:dyDescent="0.2">
      <c r="I814" s="2"/>
    </row>
    <row r="815" spans="9:9" x14ac:dyDescent="0.2">
      <c r="I815" s="2"/>
    </row>
    <row r="816" spans="9:9" x14ac:dyDescent="0.2">
      <c r="I816" s="2"/>
    </row>
    <row r="817" spans="9:9" x14ac:dyDescent="0.2">
      <c r="I817" s="2"/>
    </row>
    <row r="818" spans="9:9" x14ac:dyDescent="0.2">
      <c r="I818" s="2"/>
    </row>
    <row r="819" spans="9:9" x14ac:dyDescent="0.2">
      <c r="I819" s="2"/>
    </row>
    <row r="820" spans="9:9" x14ac:dyDescent="0.2">
      <c r="I820" s="2"/>
    </row>
    <row r="821" spans="9:9" x14ac:dyDescent="0.2">
      <c r="I821" s="2"/>
    </row>
    <row r="822" spans="9:9" x14ac:dyDescent="0.2">
      <c r="I822" s="2"/>
    </row>
    <row r="823" spans="9:9" x14ac:dyDescent="0.2">
      <c r="I823" s="2"/>
    </row>
    <row r="824" spans="9:9" x14ac:dyDescent="0.2">
      <c r="I824" s="2"/>
    </row>
    <row r="825" spans="9:9" x14ac:dyDescent="0.2">
      <c r="I825" s="2"/>
    </row>
    <row r="826" spans="9:9" x14ac:dyDescent="0.2">
      <c r="I826" s="2"/>
    </row>
    <row r="827" spans="9:9" x14ac:dyDescent="0.2">
      <c r="I827" s="2"/>
    </row>
    <row r="828" spans="9:9" x14ac:dyDescent="0.2">
      <c r="I828" s="2"/>
    </row>
    <row r="829" spans="9:9" x14ac:dyDescent="0.2">
      <c r="I829" s="2"/>
    </row>
    <row r="830" spans="9:9" x14ac:dyDescent="0.2">
      <c r="I830" s="2"/>
    </row>
    <row r="831" spans="9:9" x14ac:dyDescent="0.2">
      <c r="I831" s="2"/>
    </row>
    <row r="832" spans="9:9" x14ac:dyDescent="0.2">
      <c r="I832" s="2"/>
    </row>
    <row r="833" spans="9:9" x14ac:dyDescent="0.2">
      <c r="I833" s="2"/>
    </row>
    <row r="834" spans="9:9" x14ac:dyDescent="0.2">
      <c r="I834" s="2"/>
    </row>
    <row r="835" spans="9:9" x14ac:dyDescent="0.2">
      <c r="I835" s="2"/>
    </row>
    <row r="836" spans="9:9" x14ac:dyDescent="0.2">
      <c r="I836" s="2"/>
    </row>
    <row r="837" spans="9:9" x14ac:dyDescent="0.2">
      <c r="I837" s="2"/>
    </row>
    <row r="838" spans="9:9" x14ac:dyDescent="0.2">
      <c r="I838" s="2"/>
    </row>
    <row r="839" spans="9:9" x14ac:dyDescent="0.2">
      <c r="I839" s="2"/>
    </row>
    <row r="840" spans="9:9" x14ac:dyDescent="0.2">
      <c r="I840" s="2"/>
    </row>
    <row r="841" spans="9:9" x14ac:dyDescent="0.2">
      <c r="I841" s="2"/>
    </row>
    <row r="842" spans="9:9" x14ac:dyDescent="0.2">
      <c r="I842" s="2"/>
    </row>
    <row r="843" spans="9:9" x14ac:dyDescent="0.2">
      <c r="I843" s="2"/>
    </row>
    <row r="844" spans="9:9" x14ac:dyDescent="0.2">
      <c r="I844" s="2"/>
    </row>
    <row r="845" spans="9:9" x14ac:dyDescent="0.2">
      <c r="I845" s="2"/>
    </row>
    <row r="846" spans="9:9" x14ac:dyDescent="0.2">
      <c r="I846" s="2"/>
    </row>
    <row r="847" spans="9:9" x14ac:dyDescent="0.2">
      <c r="I847" s="2"/>
    </row>
    <row r="848" spans="9:9" x14ac:dyDescent="0.2">
      <c r="I848" s="2"/>
    </row>
    <row r="849" spans="9:9" x14ac:dyDescent="0.2">
      <c r="I849" s="2"/>
    </row>
    <row r="850" spans="9:9" x14ac:dyDescent="0.2">
      <c r="I850" s="2"/>
    </row>
    <row r="851" spans="9:9" x14ac:dyDescent="0.2">
      <c r="I851" s="2"/>
    </row>
    <row r="852" spans="9:9" x14ac:dyDescent="0.2">
      <c r="I852" s="2"/>
    </row>
    <row r="853" spans="9:9" x14ac:dyDescent="0.2">
      <c r="I853" s="2"/>
    </row>
    <row r="854" spans="9:9" x14ac:dyDescent="0.2">
      <c r="I854" s="2"/>
    </row>
    <row r="855" spans="9:9" x14ac:dyDescent="0.2">
      <c r="I855" s="2"/>
    </row>
    <row r="856" spans="9:9" x14ac:dyDescent="0.2">
      <c r="I856" s="2"/>
    </row>
    <row r="857" spans="9:9" x14ac:dyDescent="0.2">
      <c r="I857" s="2"/>
    </row>
    <row r="858" spans="9:9" x14ac:dyDescent="0.2">
      <c r="I858" s="2"/>
    </row>
    <row r="859" spans="9:9" x14ac:dyDescent="0.2">
      <c r="I859" s="2"/>
    </row>
    <row r="860" spans="9:9" x14ac:dyDescent="0.2">
      <c r="I860" s="2"/>
    </row>
    <row r="861" spans="9:9" x14ac:dyDescent="0.2">
      <c r="I861" s="2"/>
    </row>
    <row r="862" spans="9:9" x14ac:dyDescent="0.2">
      <c r="I862" s="2"/>
    </row>
    <row r="863" spans="9:9" x14ac:dyDescent="0.2">
      <c r="I863" s="2"/>
    </row>
    <row r="864" spans="9:9" x14ac:dyDescent="0.2">
      <c r="I864" s="2"/>
    </row>
    <row r="865" spans="9:9" x14ac:dyDescent="0.2">
      <c r="I865" s="2"/>
    </row>
    <row r="866" spans="9:9" x14ac:dyDescent="0.2">
      <c r="I866" s="2"/>
    </row>
    <row r="867" spans="9:9" x14ac:dyDescent="0.2">
      <c r="I867" s="2"/>
    </row>
    <row r="868" spans="9:9" x14ac:dyDescent="0.2">
      <c r="I868" s="2"/>
    </row>
    <row r="869" spans="9:9" x14ac:dyDescent="0.2">
      <c r="I869" s="2"/>
    </row>
    <row r="870" spans="9:9" x14ac:dyDescent="0.2">
      <c r="I870" s="2"/>
    </row>
    <row r="871" spans="9:9" x14ac:dyDescent="0.2">
      <c r="I871" s="2"/>
    </row>
    <row r="872" spans="9:9" x14ac:dyDescent="0.2">
      <c r="I872" s="2"/>
    </row>
    <row r="873" spans="9:9" x14ac:dyDescent="0.2">
      <c r="I873" s="2"/>
    </row>
    <row r="874" spans="9:9" x14ac:dyDescent="0.2">
      <c r="I874" s="2"/>
    </row>
    <row r="875" spans="9:9" x14ac:dyDescent="0.2">
      <c r="I875" s="2"/>
    </row>
    <row r="876" spans="9:9" x14ac:dyDescent="0.2">
      <c r="I876" s="2"/>
    </row>
    <row r="877" spans="9:9" x14ac:dyDescent="0.2">
      <c r="I877" s="2"/>
    </row>
    <row r="878" spans="9:9" x14ac:dyDescent="0.2">
      <c r="I878" s="2"/>
    </row>
    <row r="879" spans="9:9" x14ac:dyDescent="0.2">
      <c r="I879" s="2"/>
    </row>
    <row r="880" spans="9:9" x14ac:dyDescent="0.2">
      <c r="I880" s="2"/>
    </row>
    <row r="881" spans="9:9" x14ac:dyDescent="0.2">
      <c r="I881" s="2"/>
    </row>
    <row r="882" spans="9:9" x14ac:dyDescent="0.2">
      <c r="I882" s="2"/>
    </row>
    <row r="883" spans="9:9" x14ac:dyDescent="0.2">
      <c r="I883" s="2"/>
    </row>
    <row r="884" spans="9:9" x14ac:dyDescent="0.2">
      <c r="I884" s="2"/>
    </row>
    <row r="885" spans="9:9" x14ac:dyDescent="0.2">
      <c r="I885" s="2"/>
    </row>
    <row r="886" spans="9:9" x14ac:dyDescent="0.2">
      <c r="I886" s="2"/>
    </row>
    <row r="887" spans="9:9" x14ac:dyDescent="0.2">
      <c r="I887" s="2"/>
    </row>
    <row r="888" spans="9:9" x14ac:dyDescent="0.2">
      <c r="I888" s="2"/>
    </row>
    <row r="889" spans="9:9" x14ac:dyDescent="0.2">
      <c r="I889" s="2"/>
    </row>
    <row r="890" spans="9:9" x14ac:dyDescent="0.2">
      <c r="I890" s="2"/>
    </row>
    <row r="891" spans="9:9" x14ac:dyDescent="0.2">
      <c r="I891" s="2"/>
    </row>
    <row r="892" spans="9:9" x14ac:dyDescent="0.2">
      <c r="I892" s="2"/>
    </row>
    <row r="893" spans="9:9" x14ac:dyDescent="0.2">
      <c r="I893" s="2"/>
    </row>
    <row r="894" spans="9:9" x14ac:dyDescent="0.2">
      <c r="I894" s="2"/>
    </row>
    <row r="895" spans="9:9" x14ac:dyDescent="0.2">
      <c r="I895" s="2"/>
    </row>
    <row r="896" spans="9:9" x14ac:dyDescent="0.2">
      <c r="I896" s="2"/>
    </row>
    <row r="897" spans="9:9" x14ac:dyDescent="0.2">
      <c r="I897" s="2"/>
    </row>
    <row r="898" spans="9:9" x14ac:dyDescent="0.2">
      <c r="I898" s="2"/>
    </row>
    <row r="899" spans="9:9" x14ac:dyDescent="0.2">
      <c r="I899" s="2"/>
    </row>
    <row r="900" spans="9:9" x14ac:dyDescent="0.2">
      <c r="I900" s="2"/>
    </row>
    <row r="901" spans="9:9" x14ac:dyDescent="0.2">
      <c r="I901" s="2"/>
    </row>
    <row r="902" spans="9:9" x14ac:dyDescent="0.2">
      <c r="I902" s="2"/>
    </row>
    <row r="903" spans="9:9" x14ac:dyDescent="0.2">
      <c r="I903" s="2"/>
    </row>
    <row r="904" spans="9:9" x14ac:dyDescent="0.2">
      <c r="I904" s="2"/>
    </row>
    <row r="905" spans="9:9" x14ac:dyDescent="0.2">
      <c r="I905" s="2"/>
    </row>
    <row r="906" spans="9:9" x14ac:dyDescent="0.2">
      <c r="I906" s="2"/>
    </row>
    <row r="907" spans="9:9" x14ac:dyDescent="0.2">
      <c r="I907" s="2"/>
    </row>
    <row r="908" spans="9:9" x14ac:dyDescent="0.2">
      <c r="I908" s="2"/>
    </row>
    <row r="909" spans="9:9" x14ac:dyDescent="0.2">
      <c r="I909" s="2"/>
    </row>
    <row r="910" spans="9:9" x14ac:dyDescent="0.2">
      <c r="I910" s="2"/>
    </row>
    <row r="911" spans="9:9" x14ac:dyDescent="0.2">
      <c r="I911" s="2"/>
    </row>
    <row r="912" spans="9:9" x14ac:dyDescent="0.2">
      <c r="I912" s="2"/>
    </row>
    <row r="913" spans="9:9" x14ac:dyDescent="0.2">
      <c r="I913" s="2"/>
    </row>
    <row r="914" spans="9:9" x14ac:dyDescent="0.2">
      <c r="I914" s="2"/>
    </row>
    <row r="915" spans="9:9" x14ac:dyDescent="0.2">
      <c r="I915" s="2"/>
    </row>
    <row r="916" spans="9:9" x14ac:dyDescent="0.2">
      <c r="I916" s="2"/>
    </row>
    <row r="917" spans="9:9" x14ac:dyDescent="0.2">
      <c r="I917" s="2"/>
    </row>
    <row r="918" spans="9:9" x14ac:dyDescent="0.2">
      <c r="I918" s="2"/>
    </row>
    <row r="919" spans="9:9" x14ac:dyDescent="0.2">
      <c r="I919" s="2"/>
    </row>
    <row r="920" spans="9:9" x14ac:dyDescent="0.2">
      <c r="I920" s="2"/>
    </row>
    <row r="921" spans="9:9" x14ac:dyDescent="0.2">
      <c r="I921" s="2"/>
    </row>
    <row r="922" spans="9:9" x14ac:dyDescent="0.2">
      <c r="I922" s="2"/>
    </row>
    <row r="923" spans="9:9" x14ac:dyDescent="0.2">
      <c r="I923" s="2"/>
    </row>
    <row r="924" spans="9:9" x14ac:dyDescent="0.2">
      <c r="I924" s="2"/>
    </row>
    <row r="925" spans="9:9" x14ac:dyDescent="0.2">
      <c r="I925" s="2"/>
    </row>
    <row r="926" spans="9:9" x14ac:dyDescent="0.2">
      <c r="I926" s="2"/>
    </row>
    <row r="927" spans="9:9" x14ac:dyDescent="0.2">
      <c r="I927" s="2"/>
    </row>
    <row r="928" spans="9:9" x14ac:dyDescent="0.2">
      <c r="I928" s="2"/>
    </row>
    <row r="929" spans="9:9" x14ac:dyDescent="0.2">
      <c r="I929" s="2"/>
    </row>
    <row r="930" spans="9:9" x14ac:dyDescent="0.2">
      <c r="I930" s="2"/>
    </row>
    <row r="931" spans="9:9" x14ac:dyDescent="0.2">
      <c r="I931" s="2"/>
    </row>
    <row r="932" spans="9:9" x14ac:dyDescent="0.2">
      <c r="I932" s="2"/>
    </row>
    <row r="933" spans="9:9" x14ac:dyDescent="0.2">
      <c r="I933" s="2"/>
    </row>
    <row r="934" spans="9:9" x14ac:dyDescent="0.2">
      <c r="I934" s="2"/>
    </row>
    <row r="935" spans="9:9" x14ac:dyDescent="0.2">
      <c r="I935" s="2"/>
    </row>
    <row r="936" spans="9:9" x14ac:dyDescent="0.2">
      <c r="I936" s="2"/>
    </row>
    <row r="937" spans="9:9" x14ac:dyDescent="0.2">
      <c r="I937" s="2"/>
    </row>
    <row r="938" spans="9:9" x14ac:dyDescent="0.2">
      <c r="I938" s="2"/>
    </row>
    <row r="939" spans="9:9" x14ac:dyDescent="0.2">
      <c r="I939" s="2"/>
    </row>
    <row r="940" spans="9:9" x14ac:dyDescent="0.2">
      <c r="I940" s="2"/>
    </row>
    <row r="941" spans="9:9" x14ac:dyDescent="0.2">
      <c r="I941" s="2"/>
    </row>
    <row r="942" spans="9:9" x14ac:dyDescent="0.2">
      <c r="I942" s="2"/>
    </row>
    <row r="943" spans="9:9" x14ac:dyDescent="0.2">
      <c r="I943" s="2"/>
    </row>
    <row r="944" spans="9:9" x14ac:dyDescent="0.2">
      <c r="I944" s="2"/>
    </row>
    <row r="945" spans="9:9" x14ac:dyDescent="0.2">
      <c r="I945" s="2"/>
    </row>
    <row r="946" spans="9:9" x14ac:dyDescent="0.2">
      <c r="I946" s="2"/>
    </row>
    <row r="947" spans="9:9" x14ac:dyDescent="0.2">
      <c r="I947" s="2"/>
    </row>
    <row r="948" spans="9:9" x14ac:dyDescent="0.2">
      <c r="I948" s="2"/>
    </row>
    <row r="949" spans="9:9" x14ac:dyDescent="0.2">
      <c r="I949" s="2"/>
    </row>
    <row r="950" spans="9:9" x14ac:dyDescent="0.2">
      <c r="I950" s="2"/>
    </row>
    <row r="951" spans="9:9" x14ac:dyDescent="0.2">
      <c r="I951" s="2"/>
    </row>
    <row r="952" spans="9:9" x14ac:dyDescent="0.2">
      <c r="I952" s="2"/>
    </row>
    <row r="953" spans="9:9" x14ac:dyDescent="0.2">
      <c r="I953" s="2"/>
    </row>
    <row r="954" spans="9:9" x14ac:dyDescent="0.2">
      <c r="I954" s="2"/>
    </row>
    <row r="955" spans="9:9" x14ac:dyDescent="0.2">
      <c r="I955" s="2"/>
    </row>
    <row r="956" spans="9:9" x14ac:dyDescent="0.2">
      <c r="I956" s="2"/>
    </row>
    <row r="957" spans="9:9" x14ac:dyDescent="0.2">
      <c r="I957" s="2"/>
    </row>
    <row r="958" spans="9:9" x14ac:dyDescent="0.2">
      <c r="I958" s="2"/>
    </row>
    <row r="959" spans="9:9" x14ac:dyDescent="0.2">
      <c r="I959" s="2"/>
    </row>
    <row r="960" spans="9:9" x14ac:dyDescent="0.2">
      <c r="I960" s="2"/>
    </row>
    <row r="961" spans="9:9" x14ac:dyDescent="0.2">
      <c r="I961" s="2"/>
    </row>
    <row r="962" spans="9:9" x14ac:dyDescent="0.2">
      <c r="I962" s="2"/>
    </row>
    <row r="963" spans="9:9" x14ac:dyDescent="0.2">
      <c r="I963" s="2"/>
    </row>
    <row r="964" spans="9:9" x14ac:dyDescent="0.2">
      <c r="I964" s="2"/>
    </row>
    <row r="965" spans="9:9" x14ac:dyDescent="0.2">
      <c r="I965" s="2"/>
    </row>
    <row r="966" spans="9:9" x14ac:dyDescent="0.2">
      <c r="I966" s="2"/>
    </row>
    <row r="967" spans="9:9" x14ac:dyDescent="0.2">
      <c r="I967" s="2"/>
    </row>
    <row r="968" spans="9:9" x14ac:dyDescent="0.2">
      <c r="I968" s="2"/>
    </row>
    <row r="969" spans="9:9" x14ac:dyDescent="0.2">
      <c r="I969" s="2"/>
    </row>
    <row r="970" spans="9:9" x14ac:dyDescent="0.2">
      <c r="I970" s="2"/>
    </row>
    <row r="971" spans="9:9" x14ac:dyDescent="0.2">
      <c r="I971" s="2"/>
    </row>
    <row r="972" spans="9:9" x14ac:dyDescent="0.2">
      <c r="I972" s="2"/>
    </row>
    <row r="973" spans="9:9" x14ac:dyDescent="0.2">
      <c r="I973" s="2"/>
    </row>
    <row r="974" spans="9:9" x14ac:dyDescent="0.2">
      <c r="I974" s="2"/>
    </row>
    <row r="975" spans="9:9" x14ac:dyDescent="0.2">
      <c r="I975" s="2"/>
    </row>
    <row r="976" spans="9:9" x14ac:dyDescent="0.2">
      <c r="I976" s="2"/>
    </row>
    <row r="977" spans="9:9" x14ac:dyDescent="0.2">
      <c r="I977" s="2"/>
    </row>
    <row r="978" spans="9:9" x14ac:dyDescent="0.2">
      <c r="I978" s="2"/>
    </row>
    <row r="979" spans="9:9" x14ac:dyDescent="0.2">
      <c r="I979" s="2"/>
    </row>
    <row r="980" spans="9:9" x14ac:dyDescent="0.2">
      <c r="I980" s="2"/>
    </row>
    <row r="981" spans="9:9" x14ac:dyDescent="0.2">
      <c r="I981" s="2"/>
    </row>
    <row r="982" spans="9:9" x14ac:dyDescent="0.2">
      <c r="I982" s="2"/>
    </row>
    <row r="983" spans="9:9" x14ac:dyDescent="0.2">
      <c r="I983" s="2"/>
    </row>
    <row r="984" spans="9:9" x14ac:dyDescent="0.2">
      <c r="I984" s="2"/>
    </row>
    <row r="985" spans="9:9" x14ac:dyDescent="0.2">
      <c r="I985" s="2"/>
    </row>
    <row r="986" spans="9:9" x14ac:dyDescent="0.2">
      <c r="I986" s="2"/>
    </row>
    <row r="987" spans="9:9" x14ac:dyDescent="0.2">
      <c r="I987" s="2"/>
    </row>
    <row r="988" spans="9:9" x14ac:dyDescent="0.2">
      <c r="I988" s="2"/>
    </row>
    <row r="989" spans="9:9" x14ac:dyDescent="0.2">
      <c r="I989" s="2"/>
    </row>
    <row r="990" spans="9:9" x14ac:dyDescent="0.2">
      <c r="I990" s="2"/>
    </row>
    <row r="991" spans="9:9" x14ac:dyDescent="0.2">
      <c r="I991" s="2"/>
    </row>
    <row r="992" spans="9:9" x14ac:dyDescent="0.2">
      <c r="I992" s="2"/>
    </row>
    <row r="993" spans="9:9" x14ac:dyDescent="0.2">
      <c r="I993" s="2"/>
    </row>
    <row r="994" spans="9:9" x14ac:dyDescent="0.2">
      <c r="I994" s="2"/>
    </row>
    <row r="995" spans="9:9" x14ac:dyDescent="0.2">
      <c r="I995" s="2"/>
    </row>
    <row r="996" spans="9:9" x14ac:dyDescent="0.2">
      <c r="I996" s="2"/>
    </row>
    <row r="997" spans="9:9" x14ac:dyDescent="0.2">
      <c r="I997" s="2"/>
    </row>
    <row r="998" spans="9:9" x14ac:dyDescent="0.2">
      <c r="I998" s="2"/>
    </row>
    <row r="999" spans="9:9" x14ac:dyDescent="0.2">
      <c r="I999" s="2"/>
    </row>
    <row r="1000" spans="9:9" x14ac:dyDescent="0.2">
      <c r="I1000" s="2"/>
    </row>
    <row r="1001" spans="9:9" x14ac:dyDescent="0.2">
      <c r="I1001" s="2"/>
    </row>
    <row r="1002" spans="9:9" x14ac:dyDescent="0.2">
      <c r="I1002" s="2"/>
    </row>
    <row r="1003" spans="9:9" x14ac:dyDescent="0.2">
      <c r="I1003" s="2"/>
    </row>
    <row r="1004" spans="9:9" x14ac:dyDescent="0.2">
      <c r="I1004" s="2"/>
    </row>
    <row r="1005" spans="9:9" x14ac:dyDescent="0.2">
      <c r="I1005" s="2"/>
    </row>
    <row r="1006" spans="9:9" x14ac:dyDescent="0.2">
      <c r="I1006" s="2"/>
    </row>
    <row r="1007" spans="9:9" x14ac:dyDescent="0.2">
      <c r="I1007" s="2"/>
    </row>
    <row r="1008" spans="9:9" x14ac:dyDescent="0.2">
      <c r="I1008" s="2"/>
    </row>
    <row r="1009" spans="9:9" x14ac:dyDescent="0.2">
      <c r="I1009" s="2"/>
    </row>
    <row r="1010" spans="9:9" x14ac:dyDescent="0.2">
      <c r="I1010" s="2"/>
    </row>
    <row r="1011" spans="9:9" x14ac:dyDescent="0.2">
      <c r="I1011" s="2"/>
    </row>
    <row r="1012" spans="9:9" x14ac:dyDescent="0.2">
      <c r="I1012" s="2"/>
    </row>
    <row r="1013" spans="9:9" x14ac:dyDescent="0.2">
      <c r="I1013" s="2"/>
    </row>
    <row r="1014" spans="9:9" x14ac:dyDescent="0.2">
      <c r="I1014" s="2"/>
    </row>
    <row r="1015" spans="9:9" x14ac:dyDescent="0.2">
      <c r="I1015" s="2"/>
    </row>
    <row r="1016" spans="9:9" x14ac:dyDescent="0.2">
      <c r="I1016" s="2"/>
    </row>
    <row r="1017" spans="9:9" x14ac:dyDescent="0.2">
      <c r="I1017" s="2"/>
    </row>
    <row r="1018" spans="9:9" x14ac:dyDescent="0.2">
      <c r="I1018" s="2"/>
    </row>
    <row r="1019" spans="9:9" x14ac:dyDescent="0.2">
      <c r="I1019" s="2"/>
    </row>
    <row r="1020" spans="9:9" x14ac:dyDescent="0.2">
      <c r="I1020" s="2"/>
    </row>
    <row r="1021" spans="9:9" x14ac:dyDescent="0.2">
      <c r="I1021" s="2"/>
    </row>
    <row r="1022" spans="9:9" x14ac:dyDescent="0.2">
      <c r="I1022" s="2"/>
    </row>
    <row r="1023" spans="9:9" x14ac:dyDescent="0.2">
      <c r="I1023" s="2"/>
    </row>
    <row r="1024" spans="9:9" x14ac:dyDescent="0.2">
      <c r="I1024" s="2"/>
    </row>
    <row r="1025" spans="9:9" x14ac:dyDescent="0.2">
      <c r="I1025" s="2"/>
    </row>
    <row r="1026" spans="9:9" x14ac:dyDescent="0.2">
      <c r="I1026" s="2"/>
    </row>
    <row r="1027" spans="9:9" x14ac:dyDescent="0.2">
      <c r="I1027" s="2"/>
    </row>
    <row r="1028" spans="9:9" x14ac:dyDescent="0.2">
      <c r="I1028" s="2"/>
    </row>
    <row r="1029" spans="9:9" x14ac:dyDescent="0.2">
      <c r="I1029" s="2"/>
    </row>
    <row r="1030" spans="9:9" x14ac:dyDescent="0.2">
      <c r="I1030" s="2"/>
    </row>
    <row r="1031" spans="9:9" x14ac:dyDescent="0.2">
      <c r="I1031" s="2"/>
    </row>
    <row r="1032" spans="9:9" x14ac:dyDescent="0.2">
      <c r="I1032" s="2"/>
    </row>
    <row r="1033" spans="9:9" x14ac:dyDescent="0.2">
      <c r="I1033" s="2"/>
    </row>
    <row r="1034" spans="9:9" x14ac:dyDescent="0.2">
      <c r="I1034" s="2"/>
    </row>
    <row r="1035" spans="9:9" x14ac:dyDescent="0.2">
      <c r="I1035" s="2"/>
    </row>
    <row r="1036" spans="9:9" x14ac:dyDescent="0.2">
      <c r="I1036" s="2"/>
    </row>
    <row r="1037" spans="9:9" x14ac:dyDescent="0.2">
      <c r="I1037" s="2"/>
    </row>
    <row r="1038" spans="9:9" x14ac:dyDescent="0.2">
      <c r="I1038" s="2"/>
    </row>
    <row r="1039" spans="9:9" x14ac:dyDescent="0.2">
      <c r="I1039" s="2"/>
    </row>
    <row r="1040" spans="9:9" x14ac:dyDescent="0.2">
      <c r="I1040" s="2"/>
    </row>
    <row r="1041" spans="9:9" x14ac:dyDescent="0.2">
      <c r="I1041" s="2"/>
    </row>
    <row r="1042" spans="9:9" x14ac:dyDescent="0.2">
      <c r="I1042" s="2"/>
    </row>
    <row r="1043" spans="9:9" x14ac:dyDescent="0.2">
      <c r="I1043" s="2"/>
    </row>
    <row r="1044" spans="9:9" x14ac:dyDescent="0.2">
      <c r="I1044" s="2"/>
    </row>
    <row r="1045" spans="9:9" x14ac:dyDescent="0.2">
      <c r="I1045" s="2"/>
    </row>
    <row r="1046" spans="9:9" x14ac:dyDescent="0.2">
      <c r="I1046" s="2"/>
    </row>
    <row r="1047" spans="9:9" x14ac:dyDescent="0.2">
      <c r="I1047" s="2"/>
    </row>
    <row r="1048" spans="9:9" x14ac:dyDescent="0.2">
      <c r="I1048" s="2"/>
    </row>
    <row r="1049" spans="9:9" x14ac:dyDescent="0.2">
      <c r="I1049" s="2"/>
    </row>
    <row r="1050" spans="9:9" x14ac:dyDescent="0.2">
      <c r="I1050" s="2"/>
    </row>
    <row r="1051" spans="9:9" x14ac:dyDescent="0.2">
      <c r="I1051" s="2"/>
    </row>
    <row r="1052" spans="9:9" x14ac:dyDescent="0.2">
      <c r="I1052" s="2"/>
    </row>
    <row r="1053" spans="9:9" x14ac:dyDescent="0.2">
      <c r="I1053" s="2"/>
    </row>
    <row r="1054" spans="9:9" x14ac:dyDescent="0.2">
      <c r="I1054" s="2"/>
    </row>
    <row r="1055" spans="9:9" x14ac:dyDescent="0.2">
      <c r="I1055" s="2"/>
    </row>
    <row r="1056" spans="9:9" x14ac:dyDescent="0.2">
      <c r="I1056" s="2"/>
    </row>
    <row r="1057" spans="9:9" x14ac:dyDescent="0.2">
      <c r="I1057" s="2"/>
    </row>
    <row r="1058" spans="9:9" x14ac:dyDescent="0.2">
      <c r="I1058" s="2"/>
    </row>
    <row r="1059" spans="9:9" x14ac:dyDescent="0.2">
      <c r="I1059" s="2"/>
    </row>
    <row r="1060" spans="9:9" x14ac:dyDescent="0.2">
      <c r="I1060" s="2"/>
    </row>
    <row r="1061" spans="9:9" x14ac:dyDescent="0.2">
      <c r="I1061" s="2"/>
    </row>
    <row r="1062" spans="9:9" x14ac:dyDescent="0.2">
      <c r="I1062" s="2"/>
    </row>
    <row r="1063" spans="9:9" x14ac:dyDescent="0.2">
      <c r="I1063" s="2"/>
    </row>
    <row r="1064" spans="9:9" x14ac:dyDescent="0.2">
      <c r="I1064" s="2"/>
    </row>
    <row r="1065" spans="9:9" x14ac:dyDescent="0.2">
      <c r="I1065" s="2"/>
    </row>
    <row r="1066" spans="9:9" x14ac:dyDescent="0.2">
      <c r="I1066" s="2"/>
    </row>
    <row r="1067" spans="9:9" x14ac:dyDescent="0.2">
      <c r="I1067" s="2"/>
    </row>
    <row r="1068" spans="9:9" x14ac:dyDescent="0.2">
      <c r="I1068" s="2"/>
    </row>
    <row r="1069" spans="9:9" x14ac:dyDescent="0.2">
      <c r="I1069" s="2"/>
    </row>
    <row r="1070" spans="9:9" x14ac:dyDescent="0.2">
      <c r="I1070" s="2"/>
    </row>
    <row r="1071" spans="9:9" x14ac:dyDescent="0.2">
      <c r="I1071" s="2"/>
    </row>
    <row r="1072" spans="9:9" x14ac:dyDescent="0.2">
      <c r="I1072" s="2"/>
    </row>
    <row r="1073" spans="9:9" x14ac:dyDescent="0.2">
      <c r="I1073" s="2"/>
    </row>
    <row r="1074" spans="9:9" x14ac:dyDescent="0.2">
      <c r="I1074" s="2"/>
    </row>
    <row r="1075" spans="9:9" x14ac:dyDescent="0.2">
      <c r="I1075" s="2"/>
    </row>
    <row r="1076" spans="9:9" x14ac:dyDescent="0.2">
      <c r="I1076" s="2"/>
    </row>
    <row r="1077" spans="9:9" x14ac:dyDescent="0.2">
      <c r="I1077" s="2"/>
    </row>
    <row r="1078" spans="9:9" x14ac:dyDescent="0.2">
      <c r="I1078" s="2"/>
    </row>
    <row r="1079" spans="9:9" x14ac:dyDescent="0.2">
      <c r="I1079" s="2"/>
    </row>
    <row r="1080" spans="9:9" x14ac:dyDescent="0.2">
      <c r="I1080" s="2"/>
    </row>
    <row r="1081" spans="9:9" x14ac:dyDescent="0.2">
      <c r="I1081" s="2"/>
    </row>
    <row r="1082" spans="9:9" x14ac:dyDescent="0.2">
      <c r="I1082" s="2"/>
    </row>
    <row r="1083" spans="9:9" x14ac:dyDescent="0.2">
      <c r="I1083" s="2"/>
    </row>
    <row r="1084" spans="9:9" x14ac:dyDescent="0.2">
      <c r="I1084" s="2"/>
    </row>
    <row r="1085" spans="9:9" x14ac:dyDescent="0.2">
      <c r="I1085" s="2"/>
    </row>
    <row r="1086" spans="9:9" x14ac:dyDescent="0.2">
      <c r="I1086" s="2"/>
    </row>
    <row r="1087" spans="9:9" x14ac:dyDescent="0.2">
      <c r="I1087" s="2"/>
    </row>
    <row r="1088" spans="9:9" x14ac:dyDescent="0.2">
      <c r="I1088" s="2"/>
    </row>
    <row r="1089" spans="9:9" x14ac:dyDescent="0.2">
      <c r="I1089" s="2"/>
    </row>
    <row r="1090" spans="9:9" x14ac:dyDescent="0.2">
      <c r="I1090" s="2"/>
    </row>
    <row r="1091" spans="9:9" x14ac:dyDescent="0.2">
      <c r="I1091" s="2"/>
    </row>
    <row r="1092" spans="9:9" x14ac:dyDescent="0.2">
      <c r="I1092" s="2"/>
    </row>
    <row r="1093" spans="9:9" x14ac:dyDescent="0.2">
      <c r="I1093" s="2"/>
    </row>
    <row r="1094" spans="9:9" x14ac:dyDescent="0.2">
      <c r="I1094" s="2"/>
    </row>
    <row r="1095" spans="9:9" x14ac:dyDescent="0.2">
      <c r="I1095" s="2"/>
    </row>
    <row r="1096" spans="9:9" x14ac:dyDescent="0.2">
      <c r="I1096" s="2"/>
    </row>
    <row r="1097" spans="9:9" x14ac:dyDescent="0.2">
      <c r="I1097" s="2"/>
    </row>
    <row r="1098" spans="9:9" x14ac:dyDescent="0.2">
      <c r="I1098" s="2"/>
    </row>
    <row r="1099" spans="9:9" x14ac:dyDescent="0.2">
      <c r="I1099" s="2"/>
    </row>
    <row r="1100" spans="9:9" x14ac:dyDescent="0.2">
      <c r="I1100" s="2"/>
    </row>
    <row r="1101" spans="9:9" x14ac:dyDescent="0.2">
      <c r="I1101" s="2"/>
    </row>
    <row r="1102" spans="9:9" x14ac:dyDescent="0.2">
      <c r="I1102" s="2"/>
    </row>
    <row r="1103" spans="9:9" x14ac:dyDescent="0.2">
      <c r="I1103" s="2"/>
    </row>
    <row r="1104" spans="9:9" x14ac:dyDescent="0.2">
      <c r="I1104" s="2"/>
    </row>
    <row r="1105" spans="9:9" x14ac:dyDescent="0.2">
      <c r="I1105" s="2"/>
    </row>
    <row r="1106" spans="9:9" x14ac:dyDescent="0.2">
      <c r="I1106" s="2"/>
    </row>
    <row r="1107" spans="9:9" x14ac:dyDescent="0.2">
      <c r="I1107" s="2"/>
    </row>
    <row r="1108" spans="9:9" x14ac:dyDescent="0.2">
      <c r="I1108" s="2"/>
    </row>
    <row r="1109" spans="9:9" x14ac:dyDescent="0.2">
      <c r="I1109" s="2"/>
    </row>
    <row r="1110" spans="9:9" x14ac:dyDescent="0.2">
      <c r="I1110" s="2"/>
    </row>
    <row r="1111" spans="9:9" x14ac:dyDescent="0.2">
      <c r="I1111" s="2"/>
    </row>
    <row r="1112" spans="9:9" x14ac:dyDescent="0.2">
      <c r="I1112" s="2"/>
    </row>
    <row r="1113" spans="9:9" x14ac:dyDescent="0.2">
      <c r="I1113" s="2"/>
    </row>
    <row r="1114" spans="9:9" x14ac:dyDescent="0.2">
      <c r="I1114" s="2"/>
    </row>
    <row r="1115" spans="9:9" x14ac:dyDescent="0.2">
      <c r="I1115" s="2"/>
    </row>
    <row r="1116" spans="9:9" x14ac:dyDescent="0.2">
      <c r="I1116" s="2"/>
    </row>
    <row r="1117" spans="9:9" x14ac:dyDescent="0.2">
      <c r="I1117" s="2"/>
    </row>
    <row r="1118" spans="9:9" x14ac:dyDescent="0.2">
      <c r="I1118" s="2"/>
    </row>
    <row r="1119" spans="9:9" x14ac:dyDescent="0.2">
      <c r="I1119" s="2"/>
    </row>
    <row r="1120" spans="9:9" x14ac:dyDescent="0.2">
      <c r="I1120" s="2"/>
    </row>
    <row r="1121" spans="9:9" x14ac:dyDescent="0.2">
      <c r="I1121" s="2"/>
    </row>
    <row r="1122" spans="9:9" x14ac:dyDescent="0.2">
      <c r="I1122" s="2"/>
    </row>
    <row r="1123" spans="9:9" x14ac:dyDescent="0.2">
      <c r="I1123" s="2"/>
    </row>
    <row r="1124" spans="9:9" x14ac:dyDescent="0.2">
      <c r="I1124" s="2"/>
    </row>
    <row r="1125" spans="9:9" x14ac:dyDescent="0.2">
      <c r="I1125" s="2"/>
    </row>
    <row r="1126" spans="9:9" x14ac:dyDescent="0.2">
      <c r="I1126" s="2"/>
    </row>
    <row r="1127" spans="9:9" x14ac:dyDescent="0.2">
      <c r="I1127" s="2"/>
    </row>
    <row r="1128" spans="9:9" x14ac:dyDescent="0.2">
      <c r="I1128" s="2"/>
    </row>
    <row r="1129" spans="9:9" x14ac:dyDescent="0.2">
      <c r="I1129" s="2"/>
    </row>
    <row r="1130" spans="9:9" x14ac:dyDescent="0.2">
      <c r="I1130" s="2"/>
    </row>
    <row r="1131" spans="9:9" x14ac:dyDescent="0.2">
      <c r="I1131" s="2"/>
    </row>
    <row r="1132" spans="9:9" x14ac:dyDescent="0.2">
      <c r="I1132" s="2"/>
    </row>
    <row r="1133" spans="9:9" x14ac:dyDescent="0.2">
      <c r="I1133" s="2"/>
    </row>
    <row r="1134" spans="9:9" x14ac:dyDescent="0.2">
      <c r="I1134" s="2"/>
    </row>
    <row r="1135" spans="9:9" x14ac:dyDescent="0.2">
      <c r="I1135" s="2"/>
    </row>
    <row r="1136" spans="9:9" x14ac:dyDescent="0.2">
      <c r="I1136" s="2"/>
    </row>
    <row r="1137" spans="9:9" x14ac:dyDescent="0.2">
      <c r="I1137" s="2"/>
    </row>
    <row r="1138" spans="9:9" x14ac:dyDescent="0.2">
      <c r="I1138" s="2"/>
    </row>
    <row r="1139" spans="9:9" x14ac:dyDescent="0.2">
      <c r="I1139" s="2"/>
    </row>
    <row r="1140" spans="9:9" x14ac:dyDescent="0.2">
      <c r="I1140" s="2"/>
    </row>
    <row r="1141" spans="9:9" x14ac:dyDescent="0.2">
      <c r="I1141" s="2"/>
    </row>
    <row r="1142" spans="9:9" x14ac:dyDescent="0.2">
      <c r="I1142" s="2"/>
    </row>
    <row r="1143" spans="9:9" x14ac:dyDescent="0.2">
      <c r="I1143" s="2"/>
    </row>
    <row r="1144" spans="9:9" x14ac:dyDescent="0.2">
      <c r="I1144" s="2"/>
    </row>
    <row r="1145" spans="9:9" x14ac:dyDescent="0.2">
      <c r="I1145" s="2"/>
    </row>
    <row r="1146" spans="9:9" x14ac:dyDescent="0.2">
      <c r="I1146" s="2"/>
    </row>
    <row r="1147" spans="9:9" x14ac:dyDescent="0.2">
      <c r="I1147" s="2"/>
    </row>
    <row r="1148" spans="9:9" x14ac:dyDescent="0.2">
      <c r="I1148" s="2"/>
    </row>
    <row r="1149" spans="9:9" x14ac:dyDescent="0.2">
      <c r="I1149" s="2"/>
    </row>
    <row r="1150" spans="9:9" x14ac:dyDescent="0.2">
      <c r="I1150" s="2"/>
    </row>
    <row r="1151" spans="9:9" x14ac:dyDescent="0.2">
      <c r="I1151" s="2"/>
    </row>
    <row r="1152" spans="9:9" x14ac:dyDescent="0.2">
      <c r="I1152" s="2"/>
    </row>
    <row r="1153" spans="9:9" x14ac:dyDescent="0.2">
      <c r="I1153" s="2"/>
    </row>
    <row r="1154" spans="9:9" x14ac:dyDescent="0.2">
      <c r="I1154" s="2"/>
    </row>
    <row r="1155" spans="9:9" x14ac:dyDescent="0.2">
      <c r="I1155" s="2"/>
    </row>
    <row r="1156" spans="9:9" x14ac:dyDescent="0.2">
      <c r="I1156" s="2"/>
    </row>
    <row r="1157" spans="9:9" x14ac:dyDescent="0.2">
      <c r="I1157" s="2"/>
    </row>
    <row r="1158" spans="9:9" x14ac:dyDescent="0.2">
      <c r="I1158" s="2"/>
    </row>
    <row r="1159" spans="9:9" x14ac:dyDescent="0.2">
      <c r="I1159" s="2"/>
    </row>
    <row r="1160" spans="9:9" x14ac:dyDescent="0.2">
      <c r="I1160" s="2"/>
    </row>
    <row r="1161" spans="9:9" x14ac:dyDescent="0.2">
      <c r="I1161" s="2"/>
    </row>
    <row r="1162" spans="9:9" x14ac:dyDescent="0.2">
      <c r="I1162" s="2"/>
    </row>
    <row r="1163" spans="9:9" x14ac:dyDescent="0.2">
      <c r="I1163" s="2"/>
    </row>
    <row r="1164" spans="9:9" x14ac:dyDescent="0.2">
      <c r="I1164" s="2"/>
    </row>
    <row r="1165" spans="9:9" x14ac:dyDescent="0.2">
      <c r="I1165" s="2"/>
    </row>
    <row r="1166" spans="9:9" x14ac:dyDescent="0.2">
      <c r="I1166" s="2"/>
    </row>
    <row r="1167" spans="9:9" x14ac:dyDescent="0.2">
      <c r="I1167" s="2"/>
    </row>
    <row r="1168" spans="9:9" x14ac:dyDescent="0.2">
      <c r="I1168" s="2"/>
    </row>
    <row r="1169" spans="9:9" x14ac:dyDescent="0.2">
      <c r="I1169" s="2"/>
    </row>
    <row r="1170" spans="9:9" x14ac:dyDescent="0.2">
      <c r="I1170" s="2"/>
    </row>
    <row r="1171" spans="9:9" x14ac:dyDescent="0.2">
      <c r="I1171" s="2"/>
    </row>
    <row r="1172" spans="9:9" x14ac:dyDescent="0.2">
      <c r="I1172" s="2"/>
    </row>
    <row r="1173" spans="9:9" x14ac:dyDescent="0.2">
      <c r="I1173" s="2"/>
    </row>
    <row r="1174" spans="9:9" x14ac:dyDescent="0.2">
      <c r="I1174" s="2"/>
    </row>
    <row r="1175" spans="9:9" x14ac:dyDescent="0.2">
      <c r="I1175" s="2"/>
    </row>
    <row r="1176" spans="9:9" x14ac:dyDescent="0.2">
      <c r="I1176" s="2"/>
    </row>
    <row r="1177" spans="9:9" x14ac:dyDescent="0.2">
      <c r="I1177" s="2"/>
    </row>
    <row r="1178" spans="9:9" x14ac:dyDescent="0.2">
      <c r="I1178" s="2"/>
    </row>
    <row r="1179" spans="9:9" x14ac:dyDescent="0.2">
      <c r="I1179" s="2"/>
    </row>
    <row r="1180" spans="9:9" x14ac:dyDescent="0.2">
      <c r="I1180" s="2"/>
    </row>
    <row r="1181" spans="9:9" x14ac:dyDescent="0.2">
      <c r="I1181" s="2"/>
    </row>
    <row r="1182" spans="9:9" x14ac:dyDescent="0.2">
      <c r="I1182" s="2"/>
    </row>
    <row r="1183" spans="9:9" x14ac:dyDescent="0.2">
      <c r="I1183" s="2"/>
    </row>
    <row r="1184" spans="9:9" x14ac:dyDescent="0.2">
      <c r="I1184" s="2"/>
    </row>
    <row r="1185" spans="9:9" x14ac:dyDescent="0.2">
      <c r="I1185" s="2"/>
    </row>
    <row r="1186" spans="9:9" x14ac:dyDescent="0.2">
      <c r="I1186" s="2"/>
    </row>
    <row r="1187" spans="9:9" x14ac:dyDescent="0.2">
      <c r="I1187" s="2"/>
    </row>
    <row r="1188" spans="9:9" x14ac:dyDescent="0.2">
      <c r="I1188" s="2"/>
    </row>
    <row r="1189" spans="9:9" x14ac:dyDescent="0.2">
      <c r="I1189" s="2"/>
    </row>
    <row r="1190" spans="9:9" x14ac:dyDescent="0.2">
      <c r="I1190" s="2"/>
    </row>
    <row r="1191" spans="9:9" x14ac:dyDescent="0.2">
      <c r="I1191" s="2"/>
    </row>
    <row r="1192" spans="9:9" x14ac:dyDescent="0.2">
      <c r="I1192" s="2"/>
    </row>
    <row r="1193" spans="9:9" x14ac:dyDescent="0.2">
      <c r="I1193" s="2"/>
    </row>
    <row r="1194" spans="9:9" x14ac:dyDescent="0.2">
      <c r="I1194" s="2"/>
    </row>
    <row r="1195" spans="9:9" x14ac:dyDescent="0.2">
      <c r="I1195" s="2"/>
    </row>
    <row r="1196" spans="9:9" x14ac:dyDescent="0.2">
      <c r="I1196" s="2"/>
    </row>
    <row r="1197" spans="9:9" x14ac:dyDescent="0.2">
      <c r="I1197" s="2"/>
    </row>
    <row r="1198" spans="9:9" x14ac:dyDescent="0.2">
      <c r="I1198" s="2"/>
    </row>
    <row r="1199" spans="9:9" x14ac:dyDescent="0.2">
      <c r="I1199" s="2"/>
    </row>
    <row r="1200" spans="9:9" x14ac:dyDescent="0.2">
      <c r="I1200" s="2"/>
    </row>
    <row r="1201" spans="9:9" x14ac:dyDescent="0.2">
      <c r="I1201" s="2"/>
    </row>
    <row r="1202" spans="9:9" x14ac:dyDescent="0.2">
      <c r="I1202" s="2"/>
    </row>
    <row r="1203" spans="9:9" x14ac:dyDescent="0.2">
      <c r="I1203" s="2"/>
    </row>
    <row r="1204" spans="9:9" x14ac:dyDescent="0.2">
      <c r="I1204" s="2"/>
    </row>
    <row r="1205" spans="9:9" x14ac:dyDescent="0.2">
      <c r="I1205" s="2"/>
    </row>
    <row r="1206" spans="9:9" x14ac:dyDescent="0.2">
      <c r="I1206" s="2"/>
    </row>
    <row r="1207" spans="9:9" x14ac:dyDescent="0.2">
      <c r="I1207" s="2"/>
    </row>
    <row r="1208" spans="9:9" x14ac:dyDescent="0.2">
      <c r="I1208" s="2"/>
    </row>
    <row r="1209" spans="9:9" x14ac:dyDescent="0.2">
      <c r="I1209" s="2"/>
    </row>
    <row r="1210" spans="9:9" x14ac:dyDescent="0.2">
      <c r="I1210" s="2"/>
    </row>
    <row r="1211" spans="9:9" x14ac:dyDescent="0.2">
      <c r="I1211" s="2"/>
    </row>
    <row r="1212" spans="9:9" x14ac:dyDescent="0.2">
      <c r="I1212" s="2"/>
    </row>
    <row r="1213" spans="9:9" x14ac:dyDescent="0.2">
      <c r="I1213" s="2"/>
    </row>
    <row r="1214" spans="9:9" x14ac:dyDescent="0.2">
      <c r="I1214" s="2"/>
    </row>
    <row r="1215" spans="9:9" x14ac:dyDescent="0.2">
      <c r="I1215" s="2"/>
    </row>
    <row r="1216" spans="9:9" x14ac:dyDescent="0.2">
      <c r="I1216" s="2"/>
    </row>
    <row r="1217" spans="9:9" x14ac:dyDescent="0.2">
      <c r="I1217" s="2"/>
    </row>
    <row r="1218" spans="9:9" x14ac:dyDescent="0.2">
      <c r="I1218" s="2"/>
    </row>
    <row r="1219" spans="9:9" x14ac:dyDescent="0.2">
      <c r="I1219" s="2"/>
    </row>
    <row r="1220" spans="9:9" x14ac:dyDescent="0.2">
      <c r="I1220" s="2"/>
    </row>
    <row r="1221" spans="9:9" x14ac:dyDescent="0.2">
      <c r="I1221" s="2"/>
    </row>
    <row r="1222" spans="9:9" x14ac:dyDescent="0.2">
      <c r="I1222" s="2"/>
    </row>
    <row r="1223" spans="9:9" x14ac:dyDescent="0.2">
      <c r="I1223" s="2"/>
    </row>
    <row r="1224" spans="9:9" x14ac:dyDescent="0.2">
      <c r="I1224" s="2"/>
    </row>
    <row r="1225" spans="9:9" x14ac:dyDescent="0.2">
      <c r="I1225" s="2"/>
    </row>
    <row r="1226" spans="9:9" x14ac:dyDescent="0.2">
      <c r="I1226" s="2"/>
    </row>
    <row r="1227" spans="9:9" x14ac:dyDescent="0.2">
      <c r="I1227" s="2"/>
    </row>
    <row r="1228" spans="9:9" x14ac:dyDescent="0.2">
      <c r="I1228" s="2"/>
    </row>
    <row r="1229" spans="9:9" x14ac:dyDescent="0.2">
      <c r="I1229" s="2"/>
    </row>
    <row r="1230" spans="9:9" x14ac:dyDescent="0.2">
      <c r="I1230" s="2"/>
    </row>
    <row r="1231" spans="9:9" x14ac:dyDescent="0.2">
      <c r="I1231" s="2"/>
    </row>
    <row r="1232" spans="9:9" x14ac:dyDescent="0.2">
      <c r="I1232" s="2"/>
    </row>
    <row r="1233" spans="9:9" x14ac:dyDescent="0.2">
      <c r="I1233" s="2"/>
    </row>
    <row r="1234" spans="9:9" x14ac:dyDescent="0.2">
      <c r="I1234" s="2"/>
    </row>
    <row r="1235" spans="9:9" x14ac:dyDescent="0.2">
      <c r="I1235" s="2"/>
    </row>
    <row r="1236" spans="9:9" x14ac:dyDescent="0.2">
      <c r="I1236" s="2"/>
    </row>
    <row r="1237" spans="9:9" x14ac:dyDescent="0.2">
      <c r="I1237" s="2"/>
    </row>
    <row r="1238" spans="9:9" x14ac:dyDescent="0.2">
      <c r="I1238" s="2"/>
    </row>
    <row r="1239" spans="9:9" x14ac:dyDescent="0.2">
      <c r="I1239" s="2"/>
    </row>
    <row r="1240" spans="9:9" x14ac:dyDescent="0.2">
      <c r="I1240" s="2"/>
    </row>
    <row r="1241" spans="9:9" x14ac:dyDescent="0.2">
      <c r="I1241" s="2"/>
    </row>
    <row r="1242" spans="9:9" x14ac:dyDescent="0.2">
      <c r="I1242" s="2"/>
    </row>
    <row r="1243" spans="9:9" x14ac:dyDescent="0.2">
      <c r="I1243" s="2"/>
    </row>
    <row r="1244" spans="9:9" x14ac:dyDescent="0.2">
      <c r="I1244" s="2"/>
    </row>
    <row r="1245" spans="9:9" x14ac:dyDescent="0.2">
      <c r="I1245" s="2"/>
    </row>
    <row r="1246" spans="9:9" x14ac:dyDescent="0.2">
      <c r="I1246" s="2"/>
    </row>
    <row r="1247" spans="9:9" x14ac:dyDescent="0.2">
      <c r="I1247" s="2"/>
    </row>
    <row r="1248" spans="9:9" x14ac:dyDescent="0.2">
      <c r="I1248" s="2"/>
    </row>
    <row r="1249" spans="9:9" x14ac:dyDescent="0.2">
      <c r="I1249" s="2"/>
    </row>
    <row r="1250" spans="9:9" x14ac:dyDescent="0.2">
      <c r="I1250" s="2"/>
    </row>
    <row r="1251" spans="9:9" x14ac:dyDescent="0.2">
      <c r="I1251" s="2"/>
    </row>
    <row r="1252" spans="9:9" x14ac:dyDescent="0.2">
      <c r="I1252" s="2"/>
    </row>
    <row r="1253" spans="9:9" x14ac:dyDescent="0.2">
      <c r="I1253" s="2"/>
    </row>
    <row r="1254" spans="9:9" x14ac:dyDescent="0.2">
      <c r="I1254" s="2"/>
    </row>
    <row r="1255" spans="9:9" x14ac:dyDescent="0.2">
      <c r="I1255" s="2"/>
    </row>
    <row r="1256" spans="9:9" x14ac:dyDescent="0.2">
      <c r="I1256" s="2"/>
    </row>
    <row r="1257" spans="9:9" x14ac:dyDescent="0.2">
      <c r="I1257" s="2"/>
    </row>
    <row r="1258" spans="9:9" x14ac:dyDescent="0.2">
      <c r="I1258" s="2"/>
    </row>
    <row r="1259" spans="9:9" x14ac:dyDescent="0.2">
      <c r="I1259" s="2"/>
    </row>
    <row r="1260" spans="9:9" x14ac:dyDescent="0.2">
      <c r="I1260" s="2"/>
    </row>
    <row r="1261" spans="9:9" x14ac:dyDescent="0.2">
      <c r="I1261" s="2"/>
    </row>
    <row r="1262" spans="9:9" x14ac:dyDescent="0.2">
      <c r="I1262" s="2"/>
    </row>
    <row r="1263" spans="9:9" x14ac:dyDescent="0.2">
      <c r="I1263" s="2"/>
    </row>
    <row r="1264" spans="9:9" x14ac:dyDescent="0.2">
      <c r="I1264" s="2"/>
    </row>
    <row r="1265" spans="9:9" x14ac:dyDescent="0.2">
      <c r="I1265" s="2"/>
    </row>
    <row r="1266" spans="9:9" x14ac:dyDescent="0.2">
      <c r="I1266" s="2"/>
    </row>
    <row r="1267" spans="9:9" x14ac:dyDescent="0.2">
      <c r="I1267" s="2"/>
    </row>
    <row r="1268" spans="9:9" x14ac:dyDescent="0.2">
      <c r="I1268" s="2"/>
    </row>
    <row r="1269" spans="9:9" x14ac:dyDescent="0.2">
      <c r="I1269" s="2"/>
    </row>
    <row r="1270" spans="9:9" x14ac:dyDescent="0.2">
      <c r="I1270" s="2"/>
    </row>
    <row r="1271" spans="9:9" x14ac:dyDescent="0.2">
      <c r="I1271" s="2"/>
    </row>
    <row r="1272" spans="9:9" x14ac:dyDescent="0.2">
      <c r="I1272" s="2"/>
    </row>
    <row r="1273" spans="9:9" x14ac:dyDescent="0.2">
      <c r="I1273" s="2"/>
    </row>
    <row r="1274" spans="9:9" x14ac:dyDescent="0.2">
      <c r="I1274" s="2"/>
    </row>
    <row r="1275" spans="9:9" x14ac:dyDescent="0.2">
      <c r="I1275" s="2"/>
    </row>
    <row r="1276" spans="9:9" x14ac:dyDescent="0.2">
      <c r="I1276" s="2"/>
    </row>
    <row r="1277" spans="9:9" x14ac:dyDescent="0.2">
      <c r="I1277" s="2"/>
    </row>
    <row r="1278" spans="9:9" x14ac:dyDescent="0.2">
      <c r="I1278" s="2"/>
    </row>
    <row r="1279" spans="9:9" x14ac:dyDescent="0.2">
      <c r="I1279" s="2"/>
    </row>
    <row r="1280" spans="9:9" x14ac:dyDescent="0.2">
      <c r="I1280" s="2"/>
    </row>
    <row r="1281" spans="9:9" x14ac:dyDescent="0.2">
      <c r="I1281" s="2"/>
    </row>
    <row r="1282" spans="9:9" x14ac:dyDescent="0.2">
      <c r="I1282" s="2"/>
    </row>
    <row r="1283" spans="9:9" x14ac:dyDescent="0.2">
      <c r="I1283" s="2"/>
    </row>
    <row r="1284" spans="9:9" x14ac:dyDescent="0.2">
      <c r="I1284" s="2"/>
    </row>
    <row r="1285" spans="9:9" x14ac:dyDescent="0.2">
      <c r="I1285" s="2"/>
    </row>
    <row r="1286" spans="9:9" x14ac:dyDescent="0.2">
      <c r="I1286" s="2"/>
    </row>
    <row r="1287" spans="9:9" x14ac:dyDescent="0.2">
      <c r="I1287" s="2"/>
    </row>
    <row r="1288" spans="9:9" x14ac:dyDescent="0.2">
      <c r="I1288" s="2"/>
    </row>
    <row r="1289" spans="9:9" x14ac:dyDescent="0.2">
      <c r="I1289" s="2"/>
    </row>
    <row r="1290" spans="9:9" x14ac:dyDescent="0.2">
      <c r="I1290" s="2"/>
    </row>
    <row r="1291" spans="9:9" x14ac:dyDescent="0.2">
      <c r="I1291" s="2"/>
    </row>
    <row r="1292" spans="9:9" x14ac:dyDescent="0.2">
      <c r="I1292" s="2"/>
    </row>
    <row r="1293" spans="9:9" x14ac:dyDescent="0.2">
      <c r="I1293" s="2"/>
    </row>
    <row r="1294" spans="9:9" x14ac:dyDescent="0.2">
      <c r="I1294" s="2"/>
    </row>
    <row r="1295" spans="9:9" x14ac:dyDescent="0.2">
      <c r="I1295" s="2"/>
    </row>
    <row r="1296" spans="9:9" x14ac:dyDescent="0.2">
      <c r="I1296" s="2"/>
    </row>
    <row r="1297" spans="9:9" x14ac:dyDescent="0.2">
      <c r="I1297" s="2"/>
    </row>
    <row r="1298" spans="9:9" x14ac:dyDescent="0.2">
      <c r="I1298" s="2"/>
    </row>
    <row r="1299" spans="9:9" x14ac:dyDescent="0.2">
      <c r="I1299" s="2"/>
    </row>
    <row r="1300" spans="9:9" x14ac:dyDescent="0.2">
      <c r="I1300" s="2"/>
    </row>
    <row r="1301" spans="9:9" x14ac:dyDescent="0.2">
      <c r="I1301" s="2"/>
    </row>
    <row r="1302" spans="9:9" x14ac:dyDescent="0.2">
      <c r="I1302" s="2"/>
    </row>
    <row r="1303" spans="9:9" x14ac:dyDescent="0.2">
      <c r="I1303" s="2"/>
    </row>
    <row r="1304" spans="9:9" x14ac:dyDescent="0.2">
      <c r="I1304" s="2"/>
    </row>
    <row r="1305" spans="9:9" x14ac:dyDescent="0.2">
      <c r="I1305" s="2"/>
    </row>
    <row r="1306" spans="9:9" x14ac:dyDescent="0.2">
      <c r="I1306" s="2"/>
    </row>
    <row r="1307" spans="9:9" x14ac:dyDescent="0.2">
      <c r="I1307" s="2"/>
    </row>
    <row r="1308" spans="9:9" x14ac:dyDescent="0.2">
      <c r="I1308" s="2"/>
    </row>
    <row r="1309" spans="9:9" x14ac:dyDescent="0.2">
      <c r="I1309" s="2"/>
    </row>
    <row r="1310" spans="9:9" x14ac:dyDescent="0.2">
      <c r="I1310" s="2"/>
    </row>
    <row r="1311" spans="9:9" x14ac:dyDescent="0.2">
      <c r="I1311" s="2"/>
    </row>
    <row r="1312" spans="9:9" x14ac:dyDescent="0.2">
      <c r="I1312" s="2"/>
    </row>
    <row r="1313" spans="9:9" x14ac:dyDescent="0.2">
      <c r="I1313" s="2"/>
    </row>
    <row r="1314" spans="9:9" x14ac:dyDescent="0.2">
      <c r="I1314" s="2"/>
    </row>
    <row r="1315" spans="9:9" x14ac:dyDescent="0.2">
      <c r="I1315" s="2"/>
    </row>
    <row r="1316" spans="9:9" x14ac:dyDescent="0.2">
      <c r="I1316" s="2"/>
    </row>
    <row r="1317" spans="9:9" x14ac:dyDescent="0.2">
      <c r="I1317" s="2"/>
    </row>
    <row r="1318" spans="9:9" x14ac:dyDescent="0.2">
      <c r="I1318" s="2"/>
    </row>
    <row r="1319" spans="9:9" x14ac:dyDescent="0.2">
      <c r="I1319" s="2"/>
    </row>
    <row r="1320" spans="9:9" x14ac:dyDescent="0.2">
      <c r="I1320" s="2"/>
    </row>
    <row r="1321" spans="9:9" x14ac:dyDescent="0.2">
      <c r="I1321" s="2"/>
    </row>
    <row r="1322" spans="9:9" x14ac:dyDescent="0.2">
      <c r="I1322" s="2"/>
    </row>
    <row r="1323" spans="9:9" x14ac:dyDescent="0.2">
      <c r="I1323" s="2"/>
    </row>
    <row r="1324" spans="9:9" x14ac:dyDescent="0.2">
      <c r="I1324" s="2"/>
    </row>
    <row r="1325" spans="9:9" x14ac:dyDescent="0.2">
      <c r="I1325" s="2"/>
    </row>
    <row r="1326" spans="9:9" x14ac:dyDescent="0.2">
      <c r="I1326" s="2"/>
    </row>
    <row r="1327" spans="9:9" x14ac:dyDescent="0.2">
      <c r="I1327" s="2"/>
    </row>
    <row r="1328" spans="9:9" x14ac:dyDescent="0.2">
      <c r="I1328" s="2"/>
    </row>
    <row r="1329" spans="9:9" x14ac:dyDescent="0.2">
      <c r="I1329" s="2"/>
    </row>
    <row r="1330" spans="9:9" x14ac:dyDescent="0.2">
      <c r="I1330" s="2"/>
    </row>
    <row r="1331" spans="9:9" x14ac:dyDescent="0.2">
      <c r="I1331" s="2"/>
    </row>
    <row r="1332" spans="9:9" x14ac:dyDescent="0.2">
      <c r="I1332" s="2"/>
    </row>
    <row r="1333" spans="9:9" x14ac:dyDescent="0.2">
      <c r="I1333" s="2"/>
    </row>
    <row r="1334" spans="9:9" x14ac:dyDescent="0.2">
      <c r="I1334" s="2"/>
    </row>
    <row r="1335" spans="9:9" x14ac:dyDescent="0.2">
      <c r="I1335" s="2"/>
    </row>
    <row r="1336" spans="9:9" x14ac:dyDescent="0.2">
      <c r="I1336" s="2"/>
    </row>
    <row r="1337" spans="9:9" x14ac:dyDescent="0.2">
      <c r="I1337" s="2"/>
    </row>
    <row r="1338" spans="9:9" x14ac:dyDescent="0.2">
      <c r="I1338" s="2"/>
    </row>
    <row r="1339" spans="9:9" x14ac:dyDescent="0.2">
      <c r="I1339" s="2"/>
    </row>
    <row r="1340" spans="9:9" x14ac:dyDescent="0.2">
      <c r="I1340" s="2"/>
    </row>
    <row r="1341" spans="9:9" x14ac:dyDescent="0.2">
      <c r="I1341" s="2"/>
    </row>
    <row r="1342" spans="9:9" x14ac:dyDescent="0.2">
      <c r="I1342" s="2"/>
    </row>
    <row r="1343" spans="9:9" x14ac:dyDescent="0.2">
      <c r="I1343" s="2"/>
    </row>
    <row r="1344" spans="9:9" x14ac:dyDescent="0.2">
      <c r="I1344" s="2"/>
    </row>
    <row r="1345" spans="9:9" x14ac:dyDescent="0.2">
      <c r="I1345" s="2"/>
    </row>
    <row r="1346" spans="9:9" x14ac:dyDescent="0.2">
      <c r="I1346" s="2"/>
    </row>
    <row r="1347" spans="9:9" x14ac:dyDescent="0.2">
      <c r="I1347" s="2"/>
    </row>
    <row r="1348" spans="9:9" x14ac:dyDescent="0.2">
      <c r="I1348" s="2"/>
    </row>
    <row r="1349" spans="9:9" x14ac:dyDescent="0.2">
      <c r="I1349" s="2"/>
    </row>
    <row r="1350" spans="9:9" x14ac:dyDescent="0.2">
      <c r="I1350" s="2"/>
    </row>
    <row r="1351" spans="9:9" x14ac:dyDescent="0.2">
      <c r="I1351" s="2"/>
    </row>
    <row r="1352" spans="9:9" x14ac:dyDescent="0.2">
      <c r="I1352" s="2"/>
    </row>
    <row r="1353" spans="9:9" x14ac:dyDescent="0.2">
      <c r="I1353" s="2"/>
    </row>
    <row r="1354" spans="9:9" x14ac:dyDescent="0.2">
      <c r="I1354" s="2"/>
    </row>
    <row r="1355" spans="9:9" x14ac:dyDescent="0.2">
      <c r="I1355" s="2"/>
    </row>
    <row r="1356" spans="9:9" x14ac:dyDescent="0.2">
      <c r="I1356" s="2"/>
    </row>
    <row r="1357" spans="9:9" x14ac:dyDescent="0.2">
      <c r="I1357" s="2"/>
    </row>
    <row r="1358" spans="9:9" x14ac:dyDescent="0.2">
      <c r="I1358" s="2"/>
    </row>
    <row r="1359" spans="9:9" x14ac:dyDescent="0.2">
      <c r="I1359" s="2"/>
    </row>
    <row r="1360" spans="9:9" x14ac:dyDescent="0.2">
      <c r="I1360" s="2"/>
    </row>
    <row r="1361" spans="9:9" x14ac:dyDescent="0.2">
      <c r="I1361" s="2"/>
    </row>
    <row r="1362" spans="9:9" x14ac:dyDescent="0.2">
      <c r="I1362" s="2"/>
    </row>
    <row r="1363" spans="9:9" x14ac:dyDescent="0.2">
      <c r="I1363" s="2"/>
    </row>
    <row r="1364" spans="9:9" x14ac:dyDescent="0.2">
      <c r="I1364" s="2"/>
    </row>
    <row r="1365" spans="9:9" x14ac:dyDescent="0.2">
      <c r="I1365" s="2"/>
    </row>
    <row r="1366" spans="9:9" x14ac:dyDescent="0.2">
      <c r="I1366" s="2"/>
    </row>
    <row r="1367" spans="9:9" x14ac:dyDescent="0.2">
      <c r="I1367" s="2"/>
    </row>
    <row r="1368" spans="9:9" x14ac:dyDescent="0.2">
      <c r="I1368" s="2"/>
    </row>
    <row r="1369" spans="9:9" x14ac:dyDescent="0.2">
      <c r="I1369" s="2"/>
    </row>
    <row r="1370" spans="9:9" x14ac:dyDescent="0.2">
      <c r="I1370" s="2"/>
    </row>
    <row r="1371" spans="9:9" x14ac:dyDescent="0.2">
      <c r="I1371" s="2"/>
    </row>
    <row r="1372" spans="9:9" x14ac:dyDescent="0.2">
      <c r="I1372" s="2"/>
    </row>
    <row r="1373" spans="9:9" x14ac:dyDescent="0.2">
      <c r="I1373" s="2"/>
    </row>
    <row r="1374" spans="9:9" x14ac:dyDescent="0.2">
      <c r="I1374" s="2"/>
    </row>
    <row r="1375" spans="9:9" x14ac:dyDescent="0.2">
      <c r="I1375" s="2"/>
    </row>
    <row r="1376" spans="9:9" x14ac:dyDescent="0.2">
      <c r="I1376" s="2"/>
    </row>
    <row r="1377" spans="9:9" x14ac:dyDescent="0.2">
      <c r="I1377" s="2"/>
    </row>
    <row r="1378" spans="9:9" x14ac:dyDescent="0.2">
      <c r="I1378" s="2"/>
    </row>
    <row r="1379" spans="9:9" x14ac:dyDescent="0.2">
      <c r="I1379" s="2"/>
    </row>
    <row r="1380" spans="9:9" x14ac:dyDescent="0.2">
      <c r="I1380" s="2"/>
    </row>
    <row r="1381" spans="9:9" x14ac:dyDescent="0.2">
      <c r="I1381" s="2"/>
    </row>
    <row r="1382" spans="9:9" x14ac:dyDescent="0.2">
      <c r="I1382" s="2"/>
    </row>
    <row r="1383" spans="9:9" x14ac:dyDescent="0.2">
      <c r="I1383" s="2"/>
    </row>
    <row r="1384" spans="9:9" x14ac:dyDescent="0.2">
      <c r="I1384" s="2"/>
    </row>
    <row r="1385" spans="9:9" x14ac:dyDescent="0.2">
      <c r="I1385" s="2"/>
    </row>
    <row r="1386" spans="9:9" x14ac:dyDescent="0.2">
      <c r="I1386" s="2"/>
    </row>
    <row r="1387" spans="9:9" x14ac:dyDescent="0.2">
      <c r="I1387" s="2"/>
    </row>
    <row r="1388" spans="9:9" x14ac:dyDescent="0.2">
      <c r="I1388" s="2"/>
    </row>
    <row r="1389" spans="9:9" x14ac:dyDescent="0.2">
      <c r="I1389" s="2"/>
    </row>
    <row r="1390" spans="9:9" x14ac:dyDescent="0.2">
      <c r="I1390" s="2"/>
    </row>
    <row r="1391" spans="9:9" x14ac:dyDescent="0.2">
      <c r="I1391" s="2"/>
    </row>
    <row r="1392" spans="9:9" x14ac:dyDescent="0.2">
      <c r="I1392" s="2"/>
    </row>
    <row r="1393" spans="9:9" x14ac:dyDescent="0.2">
      <c r="I1393" s="2"/>
    </row>
    <row r="1394" spans="9:9" x14ac:dyDescent="0.2">
      <c r="I1394" s="2"/>
    </row>
    <row r="1395" spans="9:9" x14ac:dyDescent="0.2">
      <c r="I1395" s="2"/>
    </row>
    <row r="1396" spans="9:9" x14ac:dyDescent="0.2">
      <c r="I1396" s="2"/>
    </row>
    <row r="1397" spans="9:9" x14ac:dyDescent="0.2">
      <c r="I1397" s="2"/>
    </row>
    <row r="1398" spans="9:9" x14ac:dyDescent="0.2">
      <c r="I1398" s="2"/>
    </row>
    <row r="1399" spans="9:9" x14ac:dyDescent="0.2">
      <c r="I1399" s="2"/>
    </row>
    <row r="1400" spans="9:9" x14ac:dyDescent="0.2">
      <c r="I1400" s="2"/>
    </row>
    <row r="1401" spans="9:9" x14ac:dyDescent="0.2">
      <c r="I1401" s="2"/>
    </row>
    <row r="1402" spans="9:9" x14ac:dyDescent="0.2">
      <c r="I1402" s="2"/>
    </row>
    <row r="1403" spans="9:9" x14ac:dyDescent="0.2">
      <c r="I1403" s="2"/>
    </row>
    <row r="1404" spans="9:9" x14ac:dyDescent="0.2">
      <c r="I1404" s="2"/>
    </row>
    <row r="1405" spans="9:9" x14ac:dyDescent="0.2">
      <c r="I1405" s="2"/>
    </row>
    <row r="1406" spans="9:9" x14ac:dyDescent="0.2">
      <c r="I1406" s="2"/>
    </row>
    <row r="1407" spans="9:9" x14ac:dyDescent="0.2">
      <c r="I1407" s="2"/>
    </row>
    <row r="1408" spans="9:9" x14ac:dyDescent="0.2">
      <c r="I1408" s="2"/>
    </row>
    <row r="1409" spans="9:9" x14ac:dyDescent="0.2">
      <c r="I1409" s="2"/>
    </row>
    <row r="1410" spans="9:9" x14ac:dyDescent="0.2">
      <c r="I1410" s="2"/>
    </row>
    <row r="1411" spans="9:9" x14ac:dyDescent="0.2">
      <c r="I1411" s="2"/>
    </row>
    <row r="1412" spans="9:9" x14ac:dyDescent="0.2">
      <c r="I1412" s="2"/>
    </row>
    <row r="1413" spans="9:9" x14ac:dyDescent="0.2">
      <c r="I1413" s="2"/>
    </row>
    <row r="1414" spans="9:9" x14ac:dyDescent="0.2">
      <c r="I1414" s="2"/>
    </row>
    <row r="1415" spans="9:9" x14ac:dyDescent="0.2">
      <c r="I1415" s="2"/>
    </row>
    <row r="1416" spans="9:9" x14ac:dyDescent="0.2">
      <c r="I1416" s="2"/>
    </row>
    <row r="1417" spans="9:9" x14ac:dyDescent="0.2">
      <c r="I1417" s="2"/>
    </row>
    <row r="1418" spans="9:9" x14ac:dyDescent="0.2">
      <c r="I1418" s="2"/>
    </row>
    <row r="1419" spans="9:9" x14ac:dyDescent="0.2">
      <c r="I1419" s="2"/>
    </row>
    <row r="1420" spans="9:9" x14ac:dyDescent="0.2">
      <c r="I1420" s="2"/>
    </row>
    <row r="1421" spans="9:9" x14ac:dyDescent="0.2">
      <c r="I1421" s="2"/>
    </row>
    <row r="1422" spans="9:9" x14ac:dyDescent="0.2">
      <c r="I1422" s="2"/>
    </row>
    <row r="1423" spans="9:9" x14ac:dyDescent="0.2">
      <c r="I1423" s="2"/>
    </row>
    <row r="1424" spans="9:9" x14ac:dyDescent="0.2">
      <c r="I1424" s="2"/>
    </row>
    <row r="1425" spans="9:9" x14ac:dyDescent="0.2">
      <c r="I1425" s="2"/>
    </row>
    <row r="1426" spans="9:9" x14ac:dyDescent="0.2">
      <c r="I1426" s="2"/>
    </row>
    <row r="1427" spans="9:9" x14ac:dyDescent="0.2">
      <c r="I1427" s="2"/>
    </row>
    <row r="1428" spans="9:9" x14ac:dyDescent="0.2">
      <c r="I1428" s="2"/>
    </row>
    <row r="1429" spans="9:9" x14ac:dyDescent="0.2">
      <c r="I1429" s="2"/>
    </row>
    <row r="1430" spans="9:9" x14ac:dyDescent="0.2">
      <c r="I1430" s="2"/>
    </row>
    <row r="1431" spans="9:9" x14ac:dyDescent="0.2">
      <c r="I1431" s="2"/>
    </row>
    <row r="1432" spans="9:9" x14ac:dyDescent="0.2">
      <c r="I1432" s="2"/>
    </row>
    <row r="1433" spans="9:9" x14ac:dyDescent="0.2">
      <c r="I1433" s="2"/>
    </row>
    <row r="1434" spans="9:9" x14ac:dyDescent="0.2">
      <c r="I1434" s="2"/>
    </row>
    <row r="1435" spans="9:9" x14ac:dyDescent="0.2">
      <c r="I1435" s="2"/>
    </row>
    <row r="1436" spans="9:9" x14ac:dyDescent="0.2">
      <c r="I1436" s="2"/>
    </row>
    <row r="1437" spans="9:9" x14ac:dyDescent="0.2">
      <c r="I1437" s="2"/>
    </row>
    <row r="1438" spans="9:9" x14ac:dyDescent="0.2">
      <c r="I1438" s="2"/>
    </row>
    <row r="1439" spans="9:9" x14ac:dyDescent="0.2">
      <c r="I1439" s="2"/>
    </row>
    <row r="1440" spans="9:9" x14ac:dyDescent="0.2">
      <c r="I1440" s="2"/>
    </row>
    <row r="1441" spans="9:9" x14ac:dyDescent="0.2">
      <c r="I1441" s="2"/>
    </row>
    <row r="1442" spans="9:9" x14ac:dyDescent="0.2">
      <c r="I1442" s="2"/>
    </row>
    <row r="1443" spans="9:9" x14ac:dyDescent="0.2">
      <c r="I1443" s="2"/>
    </row>
    <row r="1444" spans="9:9" x14ac:dyDescent="0.2">
      <c r="I1444" s="2"/>
    </row>
    <row r="1445" spans="9:9" x14ac:dyDescent="0.2">
      <c r="I1445" s="2"/>
    </row>
    <row r="1446" spans="9:9" x14ac:dyDescent="0.2">
      <c r="I1446" s="2"/>
    </row>
    <row r="1447" spans="9:9" x14ac:dyDescent="0.2">
      <c r="I1447" s="2"/>
    </row>
    <row r="1448" spans="9:9" x14ac:dyDescent="0.2">
      <c r="I1448" s="2"/>
    </row>
    <row r="1449" spans="9:9" x14ac:dyDescent="0.2">
      <c r="I1449" s="2"/>
    </row>
    <row r="1450" spans="9:9" x14ac:dyDescent="0.2">
      <c r="I1450" s="2"/>
    </row>
    <row r="1451" spans="9:9" x14ac:dyDescent="0.2">
      <c r="I1451" s="2"/>
    </row>
    <row r="1452" spans="9:9" x14ac:dyDescent="0.2">
      <c r="I1452" s="2"/>
    </row>
    <row r="1453" spans="9:9" x14ac:dyDescent="0.2">
      <c r="I1453" s="2"/>
    </row>
    <row r="1454" spans="9:9" x14ac:dyDescent="0.2">
      <c r="I1454" s="2"/>
    </row>
    <row r="1455" spans="9:9" x14ac:dyDescent="0.2">
      <c r="I1455" s="2"/>
    </row>
    <row r="1456" spans="9:9" x14ac:dyDescent="0.2">
      <c r="I1456" s="2"/>
    </row>
    <row r="1457" spans="9:9" x14ac:dyDescent="0.2">
      <c r="I1457" s="2"/>
    </row>
    <row r="1458" spans="9:9" x14ac:dyDescent="0.2">
      <c r="I1458" s="2"/>
    </row>
    <row r="1459" spans="9:9" x14ac:dyDescent="0.2">
      <c r="I1459" s="2"/>
    </row>
    <row r="1460" spans="9:9" x14ac:dyDescent="0.2">
      <c r="I1460" s="2"/>
    </row>
    <row r="1461" spans="9:9" x14ac:dyDescent="0.2">
      <c r="I1461" s="2"/>
    </row>
    <row r="1462" spans="9:9" x14ac:dyDescent="0.2">
      <c r="I1462" s="2"/>
    </row>
    <row r="1463" spans="9:9" x14ac:dyDescent="0.2">
      <c r="I1463" s="2"/>
    </row>
    <row r="1464" spans="9:9" x14ac:dyDescent="0.2">
      <c r="I1464" s="2"/>
    </row>
    <row r="1465" spans="9:9" x14ac:dyDescent="0.2">
      <c r="I1465" s="2"/>
    </row>
    <row r="1466" spans="9:9" x14ac:dyDescent="0.2">
      <c r="I1466" s="2"/>
    </row>
    <row r="1467" spans="9:9" x14ac:dyDescent="0.2">
      <c r="I1467" s="2"/>
    </row>
    <row r="1468" spans="9:9" x14ac:dyDescent="0.2">
      <c r="I1468" s="2"/>
    </row>
    <row r="1469" spans="9:9" x14ac:dyDescent="0.2">
      <c r="I1469" s="2"/>
    </row>
    <row r="1470" spans="9:9" x14ac:dyDescent="0.2">
      <c r="I1470" s="2"/>
    </row>
    <row r="1471" spans="9:9" x14ac:dyDescent="0.2">
      <c r="I1471" s="2"/>
    </row>
    <row r="1472" spans="9:9" x14ac:dyDescent="0.2">
      <c r="I1472" s="2"/>
    </row>
    <row r="1473" spans="9:9" x14ac:dyDescent="0.2">
      <c r="I1473" s="2"/>
    </row>
    <row r="1474" spans="9:9" x14ac:dyDescent="0.2">
      <c r="I1474" s="2"/>
    </row>
    <row r="1475" spans="9:9" x14ac:dyDescent="0.2">
      <c r="I1475" s="2"/>
    </row>
    <row r="1476" spans="9:9" x14ac:dyDescent="0.2">
      <c r="I1476" s="2"/>
    </row>
    <row r="1477" spans="9:9" x14ac:dyDescent="0.2">
      <c r="I1477" s="2"/>
    </row>
    <row r="1478" spans="9:9" x14ac:dyDescent="0.2">
      <c r="I1478" s="2"/>
    </row>
    <row r="1479" spans="9:9" x14ac:dyDescent="0.2">
      <c r="I1479" s="2"/>
    </row>
    <row r="1480" spans="9:9" x14ac:dyDescent="0.2">
      <c r="I1480" s="2"/>
    </row>
    <row r="1481" spans="9:9" x14ac:dyDescent="0.2">
      <c r="I1481" s="2"/>
    </row>
    <row r="1482" spans="9:9" x14ac:dyDescent="0.2">
      <c r="I1482" s="2"/>
    </row>
    <row r="1483" spans="9:9" x14ac:dyDescent="0.2">
      <c r="I1483" s="2"/>
    </row>
    <row r="1484" spans="9:9" x14ac:dyDescent="0.2">
      <c r="I1484" s="2"/>
    </row>
    <row r="1485" spans="9:9" x14ac:dyDescent="0.2">
      <c r="I1485" s="2"/>
    </row>
    <row r="1486" spans="9:9" x14ac:dyDescent="0.2">
      <c r="I1486" s="2"/>
    </row>
    <row r="1487" spans="9:9" x14ac:dyDescent="0.2">
      <c r="I1487" s="2"/>
    </row>
    <row r="1488" spans="9:9" x14ac:dyDescent="0.2">
      <c r="I1488" s="2"/>
    </row>
    <row r="1489" spans="9:9" x14ac:dyDescent="0.2">
      <c r="I1489" s="2"/>
    </row>
    <row r="1490" spans="9:9" x14ac:dyDescent="0.2">
      <c r="I1490" s="2"/>
    </row>
    <row r="1491" spans="9:9" x14ac:dyDescent="0.2">
      <c r="I1491" s="2"/>
    </row>
    <row r="1492" spans="9:9" x14ac:dyDescent="0.2">
      <c r="I1492" s="2"/>
    </row>
    <row r="1493" spans="9:9" x14ac:dyDescent="0.2">
      <c r="I1493" s="2"/>
    </row>
    <row r="1494" spans="9:9" x14ac:dyDescent="0.2">
      <c r="I1494" s="2"/>
    </row>
    <row r="1495" spans="9:9" x14ac:dyDescent="0.2">
      <c r="I1495" s="2"/>
    </row>
    <row r="1496" spans="9:9" x14ac:dyDescent="0.2">
      <c r="I1496" s="2"/>
    </row>
    <row r="1497" spans="9:9" x14ac:dyDescent="0.2">
      <c r="I1497" s="2"/>
    </row>
    <row r="1498" spans="9:9" x14ac:dyDescent="0.2">
      <c r="I1498" s="2"/>
    </row>
    <row r="1499" spans="9:9" x14ac:dyDescent="0.2">
      <c r="I1499" s="2"/>
    </row>
    <row r="1500" spans="9:9" x14ac:dyDescent="0.2">
      <c r="I1500" s="2"/>
    </row>
    <row r="1501" spans="9:9" x14ac:dyDescent="0.2">
      <c r="I1501" s="2"/>
    </row>
    <row r="1502" spans="9:9" x14ac:dyDescent="0.2">
      <c r="I1502" s="2"/>
    </row>
    <row r="1503" spans="9:9" x14ac:dyDescent="0.2">
      <c r="I1503" s="2"/>
    </row>
    <row r="1504" spans="9:9" x14ac:dyDescent="0.2">
      <c r="I1504" s="2"/>
    </row>
    <row r="1505" spans="9:9" x14ac:dyDescent="0.2">
      <c r="I1505" s="2"/>
    </row>
    <row r="1506" spans="9:9" x14ac:dyDescent="0.2">
      <c r="I1506" s="2"/>
    </row>
    <row r="1507" spans="9:9" x14ac:dyDescent="0.2">
      <c r="I1507" s="2"/>
    </row>
    <row r="1508" spans="9:9" x14ac:dyDescent="0.2">
      <c r="I1508" s="2"/>
    </row>
    <row r="1509" spans="9:9" x14ac:dyDescent="0.2">
      <c r="I1509" s="2"/>
    </row>
    <row r="1510" spans="9:9" x14ac:dyDescent="0.2">
      <c r="I1510" s="2"/>
    </row>
    <row r="1511" spans="9:9" x14ac:dyDescent="0.2">
      <c r="I1511" s="2"/>
    </row>
    <row r="1512" spans="9:9" x14ac:dyDescent="0.2">
      <c r="I1512" s="2"/>
    </row>
    <row r="1513" spans="9:9" x14ac:dyDescent="0.2">
      <c r="I1513" s="2"/>
    </row>
    <row r="1514" spans="9:9" x14ac:dyDescent="0.2">
      <c r="I1514" s="2"/>
    </row>
    <row r="1515" spans="9:9" x14ac:dyDescent="0.2">
      <c r="I1515" s="2"/>
    </row>
    <row r="1516" spans="9:9" x14ac:dyDescent="0.2">
      <c r="I1516" s="2"/>
    </row>
    <row r="1517" spans="9:9" x14ac:dyDescent="0.2">
      <c r="I1517" s="2"/>
    </row>
    <row r="1518" spans="9:9" x14ac:dyDescent="0.2">
      <c r="I1518" s="2"/>
    </row>
    <row r="1519" spans="9:9" x14ac:dyDescent="0.2">
      <c r="I1519" s="2"/>
    </row>
    <row r="1520" spans="9:9" x14ac:dyDescent="0.2">
      <c r="I1520" s="2"/>
    </row>
    <row r="1521" spans="9:9" x14ac:dyDescent="0.2">
      <c r="I1521" s="2"/>
    </row>
    <row r="1522" spans="9:9" x14ac:dyDescent="0.2">
      <c r="I1522" s="2"/>
    </row>
    <row r="1523" spans="9:9" x14ac:dyDescent="0.2">
      <c r="I1523" s="2"/>
    </row>
    <row r="1524" spans="9:9" x14ac:dyDescent="0.2">
      <c r="I1524" s="2"/>
    </row>
    <row r="1525" spans="9:9" x14ac:dyDescent="0.2">
      <c r="I1525" s="2"/>
    </row>
    <row r="1526" spans="9:9" x14ac:dyDescent="0.2">
      <c r="I1526" s="2"/>
    </row>
    <row r="1527" spans="9:9" x14ac:dyDescent="0.2">
      <c r="I1527" s="2"/>
    </row>
    <row r="1528" spans="9:9" x14ac:dyDescent="0.2">
      <c r="I1528" s="2"/>
    </row>
    <row r="1529" spans="9:9" x14ac:dyDescent="0.2">
      <c r="I1529" s="2"/>
    </row>
    <row r="1530" spans="9:9" x14ac:dyDescent="0.2">
      <c r="I1530" s="2"/>
    </row>
    <row r="1531" spans="9:9" x14ac:dyDescent="0.2">
      <c r="I1531" s="2"/>
    </row>
    <row r="1532" spans="9:9" x14ac:dyDescent="0.2">
      <c r="I1532" s="2"/>
    </row>
    <row r="1533" spans="9:9" x14ac:dyDescent="0.2">
      <c r="I1533" s="2"/>
    </row>
    <row r="1534" spans="9:9" x14ac:dyDescent="0.2">
      <c r="I1534" s="2"/>
    </row>
    <row r="1535" spans="9:9" x14ac:dyDescent="0.2">
      <c r="I1535" s="2"/>
    </row>
    <row r="1536" spans="9:9" x14ac:dyDescent="0.2">
      <c r="I1536" s="2"/>
    </row>
    <row r="1537" spans="9:9" x14ac:dyDescent="0.2">
      <c r="I1537" s="2"/>
    </row>
    <row r="1538" spans="9:9" x14ac:dyDescent="0.2">
      <c r="I1538" s="2"/>
    </row>
    <row r="1539" spans="9:9" x14ac:dyDescent="0.2">
      <c r="I1539" s="2"/>
    </row>
    <row r="1540" spans="9:9" x14ac:dyDescent="0.2">
      <c r="I1540" s="2"/>
    </row>
    <row r="1541" spans="9:9" x14ac:dyDescent="0.2">
      <c r="I1541" s="2"/>
    </row>
    <row r="1542" spans="9:9" x14ac:dyDescent="0.2">
      <c r="I1542" s="2"/>
    </row>
    <row r="1543" spans="9:9" x14ac:dyDescent="0.2">
      <c r="I1543" s="2"/>
    </row>
    <row r="1544" spans="9:9" x14ac:dyDescent="0.2">
      <c r="I1544" s="2"/>
    </row>
    <row r="1545" spans="9:9" x14ac:dyDescent="0.2">
      <c r="I1545" s="2"/>
    </row>
    <row r="1546" spans="9:9" x14ac:dyDescent="0.2">
      <c r="I1546" s="2"/>
    </row>
    <row r="1547" spans="9:9" x14ac:dyDescent="0.2">
      <c r="I1547" s="2"/>
    </row>
    <row r="1548" spans="9:9" x14ac:dyDescent="0.2">
      <c r="I1548" s="2"/>
    </row>
    <row r="1549" spans="9:9" x14ac:dyDescent="0.2">
      <c r="I1549" s="2"/>
    </row>
    <row r="1550" spans="9:9" x14ac:dyDescent="0.2">
      <c r="I1550" s="2"/>
    </row>
    <row r="1551" spans="9:9" x14ac:dyDescent="0.2">
      <c r="I1551" s="2"/>
    </row>
    <row r="1552" spans="9:9" x14ac:dyDescent="0.2">
      <c r="I1552" s="2"/>
    </row>
    <row r="1553" spans="9:9" x14ac:dyDescent="0.2">
      <c r="I1553" s="2"/>
    </row>
    <row r="1554" spans="9:9" x14ac:dyDescent="0.2">
      <c r="I1554" s="2"/>
    </row>
    <row r="1555" spans="9:9" x14ac:dyDescent="0.2">
      <c r="I1555" s="2"/>
    </row>
    <row r="1556" spans="9:9" x14ac:dyDescent="0.2">
      <c r="I1556" s="2"/>
    </row>
    <row r="1557" spans="9:9" x14ac:dyDescent="0.2">
      <c r="I1557" s="2"/>
    </row>
    <row r="1558" spans="9:9" x14ac:dyDescent="0.2">
      <c r="I1558" s="2"/>
    </row>
    <row r="1559" spans="9:9" x14ac:dyDescent="0.2">
      <c r="I1559" s="2"/>
    </row>
    <row r="1560" spans="9:9" x14ac:dyDescent="0.2">
      <c r="I1560" s="2"/>
    </row>
    <row r="1561" spans="9:9" x14ac:dyDescent="0.2">
      <c r="I1561" s="2"/>
    </row>
    <row r="1562" spans="9:9" x14ac:dyDescent="0.2">
      <c r="I1562" s="2"/>
    </row>
    <row r="1563" spans="9:9" x14ac:dyDescent="0.2">
      <c r="I1563" s="2"/>
    </row>
    <row r="1564" spans="9:9" x14ac:dyDescent="0.2">
      <c r="I1564" s="2"/>
    </row>
    <row r="1565" spans="9:9" x14ac:dyDescent="0.2">
      <c r="I1565" s="2"/>
    </row>
    <row r="1566" spans="9:9" x14ac:dyDescent="0.2">
      <c r="I1566" s="2"/>
    </row>
    <row r="1567" spans="9:9" x14ac:dyDescent="0.2">
      <c r="I1567" s="2"/>
    </row>
    <row r="1568" spans="9:9" x14ac:dyDescent="0.2">
      <c r="I1568" s="2"/>
    </row>
    <row r="1569" spans="9:9" x14ac:dyDescent="0.2">
      <c r="I1569" s="2"/>
    </row>
    <row r="1570" spans="9:9" x14ac:dyDescent="0.2">
      <c r="I1570" s="2"/>
    </row>
    <row r="1571" spans="9:9" x14ac:dyDescent="0.2">
      <c r="I1571" s="2"/>
    </row>
    <row r="1572" spans="9:9" x14ac:dyDescent="0.2">
      <c r="I1572" s="2"/>
    </row>
    <row r="1573" spans="9:9" x14ac:dyDescent="0.2">
      <c r="I1573" s="2"/>
    </row>
    <row r="1574" spans="9:9" x14ac:dyDescent="0.2">
      <c r="I1574" s="2"/>
    </row>
    <row r="1575" spans="9:9" x14ac:dyDescent="0.2">
      <c r="I1575" s="2"/>
    </row>
    <row r="1576" spans="9:9" x14ac:dyDescent="0.2">
      <c r="I1576" s="2"/>
    </row>
    <row r="1577" spans="9:9" x14ac:dyDescent="0.2">
      <c r="I1577" s="2"/>
    </row>
    <row r="1578" spans="9:9" x14ac:dyDescent="0.2">
      <c r="I1578" s="2"/>
    </row>
    <row r="1579" spans="9:9" x14ac:dyDescent="0.2">
      <c r="I1579" s="2"/>
    </row>
    <row r="1580" spans="9:9" x14ac:dyDescent="0.2">
      <c r="I1580" s="2"/>
    </row>
    <row r="1581" spans="9:9" x14ac:dyDescent="0.2">
      <c r="I1581" s="2"/>
    </row>
    <row r="1582" spans="9:9" x14ac:dyDescent="0.2">
      <c r="I1582" s="2"/>
    </row>
    <row r="1583" spans="9:9" x14ac:dyDescent="0.2">
      <c r="I1583" s="2"/>
    </row>
    <row r="1584" spans="9:9" x14ac:dyDescent="0.2">
      <c r="I1584" s="2"/>
    </row>
    <row r="1585" spans="9:9" x14ac:dyDescent="0.2">
      <c r="I1585" s="2"/>
    </row>
    <row r="1586" spans="9:9" x14ac:dyDescent="0.2">
      <c r="I1586" s="2"/>
    </row>
    <row r="1587" spans="9:9" x14ac:dyDescent="0.2">
      <c r="I1587" s="2"/>
    </row>
    <row r="1588" spans="9:9" x14ac:dyDescent="0.2">
      <c r="I1588" s="2"/>
    </row>
    <row r="1589" spans="9:9" x14ac:dyDescent="0.2">
      <c r="I1589" s="2"/>
    </row>
    <row r="1590" spans="9:9" x14ac:dyDescent="0.2">
      <c r="I1590" s="2"/>
    </row>
    <row r="1591" spans="9:9" x14ac:dyDescent="0.2">
      <c r="I1591" s="2"/>
    </row>
    <row r="1592" spans="9:9" x14ac:dyDescent="0.2">
      <c r="I1592" s="2"/>
    </row>
    <row r="1593" spans="9:9" x14ac:dyDescent="0.2">
      <c r="I1593" s="2"/>
    </row>
    <row r="1594" spans="9:9" x14ac:dyDescent="0.2">
      <c r="I1594" s="2"/>
    </row>
    <row r="1595" spans="9:9" x14ac:dyDescent="0.2">
      <c r="I1595" s="2"/>
    </row>
    <row r="1596" spans="9:9" x14ac:dyDescent="0.2">
      <c r="I1596" s="2"/>
    </row>
    <row r="1597" spans="9:9" x14ac:dyDescent="0.2">
      <c r="I1597" s="2"/>
    </row>
    <row r="1598" spans="9:9" x14ac:dyDescent="0.2">
      <c r="I1598" s="2"/>
    </row>
    <row r="1599" spans="9:9" x14ac:dyDescent="0.2">
      <c r="I1599" s="2"/>
    </row>
    <row r="1600" spans="9:9" x14ac:dyDescent="0.2">
      <c r="I1600" s="2"/>
    </row>
    <row r="1601" spans="9:9" x14ac:dyDescent="0.2">
      <c r="I1601" s="2"/>
    </row>
    <row r="1602" spans="9:9" x14ac:dyDescent="0.2">
      <c r="I1602" s="2"/>
    </row>
    <row r="1603" spans="9:9" x14ac:dyDescent="0.2">
      <c r="I1603" s="2"/>
    </row>
    <row r="1604" spans="9:9" x14ac:dyDescent="0.2">
      <c r="I1604" s="2"/>
    </row>
    <row r="1605" spans="9:9" x14ac:dyDescent="0.2">
      <c r="I1605" s="2"/>
    </row>
    <row r="1606" spans="9:9" x14ac:dyDescent="0.2">
      <c r="I1606" s="2"/>
    </row>
    <row r="1607" spans="9:9" x14ac:dyDescent="0.2">
      <c r="I1607" s="2"/>
    </row>
    <row r="1608" spans="9:9" x14ac:dyDescent="0.2">
      <c r="I1608" s="2"/>
    </row>
    <row r="1609" spans="9:9" x14ac:dyDescent="0.2">
      <c r="I1609" s="2"/>
    </row>
    <row r="1610" spans="9:9" x14ac:dyDescent="0.2">
      <c r="I1610" s="2"/>
    </row>
    <row r="1611" spans="9:9" x14ac:dyDescent="0.2">
      <c r="I1611" s="2"/>
    </row>
    <row r="1612" spans="9:9" x14ac:dyDescent="0.2">
      <c r="I1612" s="2"/>
    </row>
    <row r="1613" spans="9:9" x14ac:dyDescent="0.2">
      <c r="I1613" s="2"/>
    </row>
    <row r="1614" spans="9:9" x14ac:dyDescent="0.2">
      <c r="I1614" s="2"/>
    </row>
    <row r="1615" spans="9:9" x14ac:dyDescent="0.2">
      <c r="I1615" s="2"/>
    </row>
    <row r="1616" spans="9:9" x14ac:dyDescent="0.2">
      <c r="I1616" s="2"/>
    </row>
    <row r="1617" spans="9:9" x14ac:dyDescent="0.2">
      <c r="I1617" s="2"/>
    </row>
    <row r="1618" spans="9:9" x14ac:dyDescent="0.2">
      <c r="I1618" s="2"/>
    </row>
    <row r="1619" spans="9:9" x14ac:dyDescent="0.2">
      <c r="I1619" s="2"/>
    </row>
    <row r="1620" spans="9:9" x14ac:dyDescent="0.2">
      <c r="I1620" s="2"/>
    </row>
    <row r="1621" spans="9:9" x14ac:dyDescent="0.2">
      <c r="I1621" s="2"/>
    </row>
    <row r="1622" spans="9:9" x14ac:dyDescent="0.2">
      <c r="I1622" s="2"/>
    </row>
    <row r="1623" spans="9:9" x14ac:dyDescent="0.2">
      <c r="I1623" s="2"/>
    </row>
    <row r="1624" spans="9:9" x14ac:dyDescent="0.2">
      <c r="I1624" s="2"/>
    </row>
    <row r="1625" spans="9:9" x14ac:dyDescent="0.2">
      <c r="I1625" s="2"/>
    </row>
    <row r="1626" spans="9:9" x14ac:dyDescent="0.2">
      <c r="I1626" s="2"/>
    </row>
    <row r="1627" spans="9:9" x14ac:dyDescent="0.2">
      <c r="I1627" s="2"/>
    </row>
    <row r="1628" spans="9:9" x14ac:dyDescent="0.2">
      <c r="I1628" s="2"/>
    </row>
    <row r="1629" spans="9:9" x14ac:dyDescent="0.2">
      <c r="I1629" s="2"/>
    </row>
    <row r="1630" spans="9:9" x14ac:dyDescent="0.2">
      <c r="I1630" s="2"/>
    </row>
    <row r="1631" spans="9:9" x14ac:dyDescent="0.2">
      <c r="I1631" s="2"/>
    </row>
    <row r="1632" spans="9:9" x14ac:dyDescent="0.2">
      <c r="I1632" s="2"/>
    </row>
    <row r="1633" spans="9:9" x14ac:dyDescent="0.2">
      <c r="I1633" s="2"/>
    </row>
    <row r="1634" spans="9:9" x14ac:dyDescent="0.2">
      <c r="I1634" s="2"/>
    </row>
    <row r="1635" spans="9:9" x14ac:dyDescent="0.2">
      <c r="I1635" s="2"/>
    </row>
    <row r="1636" spans="9:9" x14ac:dyDescent="0.2">
      <c r="I1636" s="2"/>
    </row>
    <row r="1637" spans="9:9" x14ac:dyDescent="0.2">
      <c r="I1637" s="2"/>
    </row>
    <row r="1638" spans="9:9" x14ac:dyDescent="0.2">
      <c r="I1638" s="2"/>
    </row>
    <row r="1639" spans="9:9" x14ac:dyDescent="0.2">
      <c r="I1639" s="2"/>
    </row>
    <row r="1640" spans="9:9" x14ac:dyDescent="0.2">
      <c r="I1640" s="2"/>
    </row>
    <row r="1641" spans="9:9" x14ac:dyDescent="0.2">
      <c r="I1641" s="2"/>
    </row>
    <row r="1642" spans="9:9" x14ac:dyDescent="0.2">
      <c r="I1642" s="2"/>
    </row>
    <row r="1643" spans="9:9" x14ac:dyDescent="0.2">
      <c r="I1643" s="2"/>
    </row>
    <row r="1644" spans="9:9" x14ac:dyDescent="0.2">
      <c r="I1644" s="2"/>
    </row>
    <row r="1645" spans="9:9" x14ac:dyDescent="0.2">
      <c r="I1645" s="2"/>
    </row>
    <row r="1646" spans="9:9" x14ac:dyDescent="0.2">
      <c r="I1646" s="2"/>
    </row>
    <row r="1647" spans="9:9" x14ac:dyDescent="0.2">
      <c r="I1647" s="2"/>
    </row>
    <row r="1648" spans="9:9" x14ac:dyDescent="0.2">
      <c r="I1648" s="2"/>
    </row>
    <row r="1649" spans="9:9" x14ac:dyDescent="0.2">
      <c r="I1649" s="2"/>
    </row>
    <row r="1650" spans="9:9" x14ac:dyDescent="0.2">
      <c r="I1650" s="2"/>
    </row>
    <row r="1651" spans="9:9" x14ac:dyDescent="0.2">
      <c r="I1651" s="2"/>
    </row>
    <row r="1652" spans="9:9" x14ac:dyDescent="0.2">
      <c r="I1652" s="2"/>
    </row>
    <row r="1653" spans="9:9" x14ac:dyDescent="0.2">
      <c r="I1653" s="2"/>
    </row>
    <row r="1654" spans="9:9" x14ac:dyDescent="0.2">
      <c r="I1654" s="2"/>
    </row>
    <row r="1655" spans="9:9" x14ac:dyDescent="0.2">
      <c r="I1655" s="2"/>
    </row>
    <row r="1656" spans="9:9" x14ac:dyDescent="0.2">
      <c r="I1656" s="2"/>
    </row>
    <row r="1657" spans="9:9" x14ac:dyDescent="0.2">
      <c r="I1657" s="2"/>
    </row>
    <row r="1658" spans="9:9" x14ac:dyDescent="0.2">
      <c r="I1658" s="2"/>
    </row>
    <row r="1659" spans="9:9" x14ac:dyDescent="0.2">
      <c r="I1659" s="2"/>
    </row>
    <row r="1660" spans="9:9" x14ac:dyDescent="0.2">
      <c r="I1660" s="2"/>
    </row>
    <row r="1661" spans="9:9" x14ac:dyDescent="0.2">
      <c r="I1661" s="2"/>
    </row>
    <row r="1662" spans="9:9" x14ac:dyDescent="0.2">
      <c r="I1662" s="2"/>
    </row>
    <row r="1663" spans="9:9" x14ac:dyDescent="0.2">
      <c r="I1663" s="2"/>
    </row>
    <row r="1664" spans="9:9" x14ac:dyDescent="0.2">
      <c r="I1664" s="2"/>
    </row>
    <row r="1665" spans="9:9" x14ac:dyDescent="0.2">
      <c r="I1665" s="2"/>
    </row>
    <row r="1666" spans="9:9" x14ac:dyDescent="0.2">
      <c r="I1666" s="2"/>
    </row>
    <row r="1667" spans="9:9" x14ac:dyDescent="0.2">
      <c r="I1667" s="2"/>
    </row>
    <row r="1668" spans="9:9" x14ac:dyDescent="0.2">
      <c r="I1668" s="2"/>
    </row>
    <row r="1669" spans="9:9" x14ac:dyDescent="0.2">
      <c r="I1669" s="2"/>
    </row>
    <row r="1670" spans="9:9" x14ac:dyDescent="0.2">
      <c r="I1670" s="2"/>
    </row>
    <row r="1671" spans="9:9" x14ac:dyDescent="0.2">
      <c r="I1671" s="2"/>
    </row>
    <row r="1672" spans="9:9" x14ac:dyDescent="0.2">
      <c r="I1672" s="2"/>
    </row>
    <row r="1673" spans="9:9" x14ac:dyDescent="0.2">
      <c r="I1673" s="2"/>
    </row>
    <row r="1674" spans="9:9" x14ac:dyDescent="0.2">
      <c r="I1674" s="2"/>
    </row>
    <row r="1675" spans="9:9" x14ac:dyDescent="0.2">
      <c r="I1675" s="2"/>
    </row>
    <row r="1676" spans="9:9" x14ac:dyDescent="0.2">
      <c r="I1676" s="2"/>
    </row>
    <row r="1677" spans="9:9" x14ac:dyDescent="0.2">
      <c r="I1677" s="2"/>
    </row>
    <row r="1678" spans="9:9" x14ac:dyDescent="0.2">
      <c r="I1678" s="2"/>
    </row>
    <row r="1679" spans="9:9" x14ac:dyDescent="0.2">
      <c r="I1679" s="2"/>
    </row>
    <row r="1680" spans="9:9" x14ac:dyDescent="0.2">
      <c r="I1680" s="2"/>
    </row>
    <row r="1681" spans="9:9" x14ac:dyDescent="0.2">
      <c r="I1681" s="2"/>
    </row>
    <row r="1682" spans="9:9" x14ac:dyDescent="0.2">
      <c r="I1682" s="2"/>
    </row>
    <row r="1683" spans="9:9" x14ac:dyDescent="0.2">
      <c r="I1683" s="2"/>
    </row>
    <row r="1684" spans="9:9" x14ac:dyDescent="0.2">
      <c r="I1684" s="2"/>
    </row>
    <row r="1685" spans="9:9" x14ac:dyDescent="0.2">
      <c r="I1685" s="2"/>
    </row>
    <row r="1686" spans="9:9" x14ac:dyDescent="0.2">
      <c r="I1686" s="2"/>
    </row>
    <row r="1687" spans="9:9" x14ac:dyDescent="0.2">
      <c r="I1687" s="2"/>
    </row>
    <row r="1688" spans="9:9" x14ac:dyDescent="0.2">
      <c r="I1688" s="2"/>
    </row>
    <row r="1689" spans="9:9" x14ac:dyDescent="0.2">
      <c r="I1689" s="2"/>
    </row>
    <row r="1690" spans="9:9" x14ac:dyDescent="0.2">
      <c r="I1690" s="2"/>
    </row>
    <row r="1691" spans="9:9" x14ac:dyDescent="0.2">
      <c r="I1691" s="2"/>
    </row>
    <row r="1692" spans="9:9" x14ac:dyDescent="0.2">
      <c r="I1692" s="2"/>
    </row>
    <row r="1693" spans="9:9" x14ac:dyDescent="0.2">
      <c r="I1693" s="2"/>
    </row>
    <row r="1694" spans="9:9" x14ac:dyDescent="0.2">
      <c r="I1694" s="2"/>
    </row>
    <row r="1695" spans="9:9" x14ac:dyDescent="0.2">
      <c r="I1695" s="2"/>
    </row>
    <row r="1696" spans="9:9" x14ac:dyDescent="0.2">
      <c r="I1696" s="2"/>
    </row>
    <row r="1697" spans="9:9" x14ac:dyDescent="0.2">
      <c r="I1697" s="2"/>
    </row>
    <row r="1698" spans="9:9" x14ac:dyDescent="0.2">
      <c r="I1698" s="2"/>
    </row>
    <row r="1699" spans="9:9" x14ac:dyDescent="0.2">
      <c r="I1699" s="2"/>
    </row>
    <row r="1700" spans="9:9" x14ac:dyDescent="0.2">
      <c r="I1700" s="2"/>
    </row>
    <row r="1701" spans="9:9" x14ac:dyDescent="0.2">
      <c r="I1701" s="2"/>
    </row>
    <row r="1702" spans="9:9" x14ac:dyDescent="0.2">
      <c r="I1702" s="2"/>
    </row>
    <row r="1703" spans="9:9" x14ac:dyDescent="0.2">
      <c r="I1703" s="2"/>
    </row>
    <row r="1704" spans="9:9" x14ac:dyDescent="0.2">
      <c r="I1704" s="2"/>
    </row>
    <row r="1705" spans="9:9" x14ac:dyDescent="0.2">
      <c r="I1705" s="2"/>
    </row>
    <row r="1706" spans="9:9" x14ac:dyDescent="0.2">
      <c r="I1706" s="2"/>
    </row>
    <row r="1707" spans="9:9" x14ac:dyDescent="0.2">
      <c r="I1707" s="2"/>
    </row>
    <row r="1708" spans="9:9" x14ac:dyDescent="0.2">
      <c r="I1708" s="2"/>
    </row>
    <row r="1709" spans="9:9" x14ac:dyDescent="0.2">
      <c r="I1709" s="2"/>
    </row>
    <row r="1710" spans="9:9" x14ac:dyDescent="0.2">
      <c r="I1710" s="2"/>
    </row>
    <row r="1711" spans="9:9" x14ac:dyDescent="0.2">
      <c r="I1711" s="2"/>
    </row>
    <row r="1712" spans="9:9" x14ac:dyDescent="0.2">
      <c r="I1712" s="2"/>
    </row>
    <row r="1713" spans="9:9" x14ac:dyDescent="0.2">
      <c r="I1713" s="2"/>
    </row>
    <row r="1714" spans="9:9" x14ac:dyDescent="0.2">
      <c r="I1714" s="2"/>
    </row>
    <row r="1715" spans="9:9" x14ac:dyDescent="0.2">
      <c r="I1715" s="2"/>
    </row>
    <row r="1716" spans="9:9" x14ac:dyDescent="0.2">
      <c r="I1716" s="2"/>
    </row>
    <row r="1717" spans="9:9" x14ac:dyDescent="0.2">
      <c r="I1717" s="2"/>
    </row>
    <row r="1718" spans="9:9" x14ac:dyDescent="0.2">
      <c r="I1718" s="2"/>
    </row>
    <row r="1719" spans="9:9" x14ac:dyDescent="0.2">
      <c r="I1719" s="2"/>
    </row>
    <row r="1720" spans="9:9" x14ac:dyDescent="0.2">
      <c r="I1720" s="2"/>
    </row>
    <row r="1721" spans="9:9" x14ac:dyDescent="0.2">
      <c r="I1721" s="2"/>
    </row>
    <row r="1722" spans="9:9" x14ac:dyDescent="0.2">
      <c r="I1722" s="2"/>
    </row>
    <row r="1723" spans="9:9" x14ac:dyDescent="0.2">
      <c r="I1723" s="2"/>
    </row>
    <row r="1724" spans="9:9" x14ac:dyDescent="0.2">
      <c r="I1724" s="2"/>
    </row>
    <row r="1725" spans="9:9" x14ac:dyDescent="0.2">
      <c r="I1725" s="2"/>
    </row>
    <row r="1726" spans="9:9" x14ac:dyDescent="0.2">
      <c r="I1726" s="2"/>
    </row>
    <row r="1727" spans="9:9" x14ac:dyDescent="0.2">
      <c r="I1727" s="2"/>
    </row>
    <row r="1728" spans="9:9" x14ac:dyDescent="0.2">
      <c r="I1728" s="2"/>
    </row>
    <row r="1729" spans="9:9" x14ac:dyDescent="0.2">
      <c r="I1729" s="2"/>
    </row>
    <row r="1730" spans="9:9" x14ac:dyDescent="0.2">
      <c r="I1730" s="2"/>
    </row>
    <row r="1731" spans="9:9" x14ac:dyDescent="0.2">
      <c r="I1731" s="2"/>
    </row>
    <row r="1732" spans="9:9" x14ac:dyDescent="0.2">
      <c r="I1732" s="2"/>
    </row>
    <row r="1733" spans="9:9" x14ac:dyDescent="0.2">
      <c r="I1733" s="2"/>
    </row>
    <row r="1734" spans="9:9" x14ac:dyDescent="0.2">
      <c r="I1734" s="2"/>
    </row>
    <row r="1735" spans="9:9" x14ac:dyDescent="0.2">
      <c r="I1735" s="2"/>
    </row>
    <row r="1736" spans="9:9" x14ac:dyDescent="0.2">
      <c r="I1736" s="2"/>
    </row>
    <row r="1737" spans="9:9" x14ac:dyDescent="0.2">
      <c r="I1737" s="2"/>
    </row>
    <row r="1738" spans="9:9" x14ac:dyDescent="0.2">
      <c r="I1738" s="2"/>
    </row>
    <row r="1739" spans="9:9" x14ac:dyDescent="0.2">
      <c r="I1739" s="2"/>
    </row>
    <row r="1740" spans="9:9" x14ac:dyDescent="0.2">
      <c r="I1740" s="2"/>
    </row>
    <row r="1741" spans="9:9" x14ac:dyDescent="0.2">
      <c r="I1741" s="2"/>
    </row>
    <row r="1742" spans="9:9" x14ac:dyDescent="0.2">
      <c r="I1742" s="2"/>
    </row>
    <row r="1743" spans="9:9" x14ac:dyDescent="0.2">
      <c r="I1743" s="2"/>
    </row>
    <row r="1744" spans="9:9" x14ac:dyDescent="0.2">
      <c r="I1744" s="2"/>
    </row>
    <row r="1745" spans="9:9" x14ac:dyDescent="0.2">
      <c r="I1745" s="2"/>
    </row>
    <row r="1746" spans="9:9" x14ac:dyDescent="0.2">
      <c r="I1746" s="2"/>
    </row>
    <row r="1747" spans="9:9" x14ac:dyDescent="0.2">
      <c r="I1747" s="2"/>
    </row>
    <row r="1748" spans="9:9" x14ac:dyDescent="0.2">
      <c r="I1748" s="2"/>
    </row>
    <row r="1749" spans="9:9" x14ac:dyDescent="0.2">
      <c r="I1749" s="2"/>
    </row>
    <row r="1750" spans="9:9" x14ac:dyDescent="0.2">
      <c r="I1750" s="2"/>
    </row>
    <row r="1751" spans="9:9" x14ac:dyDescent="0.2">
      <c r="I1751" s="2"/>
    </row>
    <row r="1752" spans="9:9" x14ac:dyDescent="0.2">
      <c r="I1752" s="2"/>
    </row>
    <row r="1753" spans="9:9" x14ac:dyDescent="0.2">
      <c r="I1753" s="2"/>
    </row>
    <row r="1754" spans="9:9" x14ac:dyDescent="0.2">
      <c r="I1754" s="2"/>
    </row>
    <row r="1755" spans="9:9" x14ac:dyDescent="0.2">
      <c r="I1755" s="2"/>
    </row>
    <row r="1756" spans="9:9" x14ac:dyDescent="0.2">
      <c r="I1756" s="2"/>
    </row>
    <row r="1757" spans="9:9" x14ac:dyDescent="0.2">
      <c r="I1757" s="2"/>
    </row>
    <row r="1758" spans="9:9" x14ac:dyDescent="0.2">
      <c r="I1758" s="2"/>
    </row>
    <row r="1759" spans="9:9" x14ac:dyDescent="0.2">
      <c r="I1759" s="2"/>
    </row>
    <row r="1760" spans="9:9" x14ac:dyDescent="0.2">
      <c r="I1760" s="2"/>
    </row>
    <row r="1761" spans="9:9" x14ac:dyDescent="0.2">
      <c r="I1761" s="2"/>
    </row>
    <row r="1762" spans="9:9" x14ac:dyDescent="0.2">
      <c r="I1762" s="2"/>
    </row>
    <row r="1763" spans="9:9" x14ac:dyDescent="0.2">
      <c r="I1763" s="2"/>
    </row>
    <row r="1764" spans="9:9" x14ac:dyDescent="0.2">
      <c r="I1764" s="2"/>
    </row>
    <row r="1765" spans="9:9" x14ac:dyDescent="0.2">
      <c r="I1765" s="2"/>
    </row>
    <row r="1766" spans="9:9" x14ac:dyDescent="0.2">
      <c r="I1766" s="2"/>
    </row>
    <row r="1767" spans="9:9" x14ac:dyDescent="0.2">
      <c r="I1767" s="2"/>
    </row>
    <row r="1768" spans="9:9" x14ac:dyDescent="0.2">
      <c r="I1768" s="2"/>
    </row>
    <row r="1769" spans="9:9" x14ac:dyDescent="0.2">
      <c r="I1769" s="2"/>
    </row>
    <row r="1770" spans="9:9" x14ac:dyDescent="0.2">
      <c r="I1770" s="2"/>
    </row>
    <row r="1771" spans="9:9" x14ac:dyDescent="0.2">
      <c r="I1771" s="2"/>
    </row>
    <row r="1772" spans="9:9" x14ac:dyDescent="0.2">
      <c r="I1772" s="2"/>
    </row>
    <row r="1773" spans="9:9" x14ac:dyDescent="0.2">
      <c r="I1773" s="2"/>
    </row>
    <row r="1774" spans="9:9" x14ac:dyDescent="0.2">
      <c r="I1774" s="2"/>
    </row>
    <row r="1775" spans="9:9" x14ac:dyDescent="0.2">
      <c r="I1775" s="2"/>
    </row>
    <row r="1776" spans="9:9" x14ac:dyDescent="0.2">
      <c r="I1776" s="2"/>
    </row>
    <row r="1777" spans="9:9" x14ac:dyDescent="0.2">
      <c r="I1777" s="2"/>
    </row>
    <row r="1778" spans="9:9" x14ac:dyDescent="0.2">
      <c r="I1778" s="2"/>
    </row>
    <row r="1779" spans="9:9" x14ac:dyDescent="0.2">
      <c r="I1779" s="2"/>
    </row>
    <row r="1780" spans="9:9" x14ac:dyDescent="0.2">
      <c r="I1780" s="2"/>
    </row>
    <row r="1781" spans="9:9" x14ac:dyDescent="0.2">
      <c r="I1781" s="2"/>
    </row>
    <row r="1782" spans="9:9" x14ac:dyDescent="0.2">
      <c r="I1782" s="2"/>
    </row>
    <row r="1783" spans="9:9" x14ac:dyDescent="0.2">
      <c r="I1783" s="2"/>
    </row>
    <row r="1784" spans="9:9" x14ac:dyDescent="0.2">
      <c r="I1784" s="2"/>
    </row>
    <row r="1785" spans="9:9" x14ac:dyDescent="0.2">
      <c r="I1785" s="2"/>
    </row>
    <row r="1786" spans="9:9" x14ac:dyDescent="0.2">
      <c r="I1786" s="2"/>
    </row>
    <row r="1787" spans="9:9" x14ac:dyDescent="0.2">
      <c r="I1787" s="2"/>
    </row>
    <row r="1788" spans="9:9" x14ac:dyDescent="0.2">
      <c r="I1788" s="2"/>
    </row>
    <row r="1789" spans="9:9" x14ac:dyDescent="0.2">
      <c r="I1789" s="2"/>
    </row>
    <row r="1790" spans="9:9" x14ac:dyDescent="0.2">
      <c r="I1790" s="2"/>
    </row>
    <row r="1791" spans="9:9" x14ac:dyDescent="0.2">
      <c r="I1791" s="2"/>
    </row>
    <row r="1792" spans="9:9" x14ac:dyDescent="0.2">
      <c r="I1792" s="2"/>
    </row>
    <row r="1793" spans="9:9" x14ac:dyDescent="0.2">
      <c r="I1793" s="2"/>
    </row>
    <row r="1794" spans="9:9" x14ac:dyDescent="0.2">
      <c r="I1794" s="2"/>
    </row>
    <row r="1795" spans="9:9" x14ac:dyDescent="0.2">
      <c r="I1795" s="2"/>
    </row>
    <row r="1796" spans="9:9" x14ac:dyDescent="0.2">
      <c r="I1796" s="2"/>
    </row>
    <row r="1797" spans="9:9" x14ac:dyDescent="0.2">
      <c r="I1797" s="2"/>
    </row>
    <row r="1798" spans="9:9" x14ac:dyDescent="0.2">
      <c r="I1798" s="2"/>
    </row>
    <row r="1799" spans="9:9" x14ac:dyDescent="0.2">
      <c r="I1799" s="2"/>
    </row>
    <row r="1800" spans="9:9" x14ac:dyDescent="0.2">
      <c r="I1800" s="2"/>
    </row>
    <row r="1801" spans="9:9" x14ac:dyDescent="0.2">
      <c r="I1801" s="2"/>
    </row>
    <row r="1802" spans="9:9" x14ac:dyDescent="0.2">
      <c r="I1802" s="2"/>
    </row>
    <row r="1803" spans="9:9" x14ac:dyDescent="0.2">
      <c r="I1803" s="2"/>
    </row>
    <row r="1804" spans="9:9" x14ac:dyDescent="0.2">
      <c r="I1804" s="2"/>
    </row>
    <row r="1805" spans="9:9" x14ac:dyDescent="0.2">
      <c r="I1805" s="2"/>
    </row>
    <row r="1806" spans="9:9" x14ac:dyDescent="0.2">
      <c r="I1806" s="2"/>
    </row>
    <row r="1807" spans="9:9" x14ac:dyDescent="0.2">
      <c r="I1807" s="2"/>
    </row>
    <row r="1808" spans="9:9" x14ac:dyDescent="0.2">
      <c r="I1808" s="2"/>
    </row>
    <row r="1809" spans="9:9" x14ac:dyDescent="0.2">
      <c r="I1809" s="2"/>
    </row>
    <row r="1810" spans="9:9" x14ac:dyDescent="0.2">
      <c r="I1810" s="2"/>
    </row>
    <row r="1811" spans="9:9" x14ac:dyDescent="0.2">
      <c r="I1811" s="2"/>
    </row>
    <row r="1812" spans="9:9" x14ac:dyDescent="0.2">
      <c r="I1812" s="2"/>
    </row>
    <row r="1813" spans="9:9" x14ac:dyDescent="0.2">
      <c r="I1813" s="2"/>
    </row>
    <row r="1814" spans="9:9" x14ac:dyDescent="0.2">
      <c r="I1814" s="2"/>
    </row>
    <row r="1815" spans="9:9" x14ac:dyDescent="0.2">
      <c r="I1815" s="2"/>
    </row>
    <row r="1816" spans="9:9" x14ac:dyDescent="0.2">
      <c r="I1816" s="2"/>
    </row>
    <row r="1817" spans="9:9" x14ac:dyDescent="0.2">
      <c r="I1817" s="2"/>
    </row>
    <row r="1818" spans="9:9" x14ac:dyDescent="0.2">
      <c r="I1818" s="2"/>
    </row>
    <row r="1819" spans="9:9" x14ac:dyDescent="0.2">
      <c r="I1819" s="2"/>
    </row>
    <row r="1820" spans="9:9" x14ac:dyDescent="0.2">
      <c r="I1820" s="2"/>
    </row>
    <row r="1821" spans="9:9" x14ac:dyDescent="0.2">
      <c r="I1821" s="2"/>
    </row>
    <row r="1822" spans="9:9" x14ac:dyDescent="0.2">
      <c r="I1822" s="2"/>
    </row>
    <row r="1823" spans="9:9" x14ac:dyDescent="0.2">
      <c r="I1823" s="2"/>
    </row>
    <row r="1824" spans="9:9" x14ac:dyDescent="0.2">
      <c r="I1824" s="2"/>
    </row>
    <row r="1825" spans="9:9" x14ac:dyDescent="0.2">
      <c r="I1825" s="2"/>
    </row>
    <row r="1826" spans="9:9" x14ac:dyDescent="0.2">
      <c r="I1826" s="2"/>
    </row>
    <row r="1827" spans="9:9" x14ac:dyDescent="0.2">
      <c r="I1827" s="2"/>
    </row>
    <row r="1828" spans="9:9" x14ac:dyDescent="0.2">
      <c r="I1828" s="2"/>
    </row>
    <row r="1829" spans="9:9" x14ac:dyDescent="0.2">
      <c r="I1829" s="2"/>
    </row>
    <row r="1830" spans="9:9" x14ac:dyDescent="0.2">
      <c r="I1830" s="2"/>
    </row>
    <row r="1831" spans="9:9" x14ac:dyDescent="0.2">
      <c r="I1831" s="2"/>
    </row>
    <row r="1832" spans="9:9" x14ac:dyDescent="0.2">
      <c r="I1832" s="2"/>
    </row>
    <row r="1833" spans="9:9" x14ac:dyDescent="0.2">
      <c r="I1833" s="2"/>
    </row>
    <row r="1834" spans="9:9" x14ac:dyDescent="0.2">
      <c r="I1834" s="2"/>
    </row>
    <row r="1835" spans="9:9" x14ac:dyDescent="0.2">
      <c r="I1835" s="2"/>
    </row>
    <row r="1836" spans="9:9" x14ac:dyDescent="0.2">
      <c r="I1836" s="2"/>
    </row>
    <row r="1837" spans="9:9" x14ac:dyDescent="0.2">
      <c r="I1837" s="2"/>
    </row>
    <row r="1838" spans="9:9" x14ac:dyDescent="0.2">
      <c r="I1838" s="2"/>
    </row>
    <row r="1839" spans="9:9" x14ac:dyDescent="0.2">
      <c r="I1839" s="2"/>
    </row>
    <row r="1840" spans="9:9" x14ac:dyDescent="0.2">
      <c r="I1840" s="2"/>
    </row>
    <row r="1841" spans="9:9" x14ac:dyDescent="0.2">
      <c r="I1841" s="2"/>
    </row>
    <row r="1842" spans="9:9" x14ac:dyDescent="0.2">
      <c r="I1842" s="2"/>
    </row>
    <row r="1843" spans="9:9" x14ac:dyDescent="0.2">
      <c r="I1843" s="2"/>
    </row>
    <row r="1844" spans="9:9" x14ac:dyDescent="0.2">
      <c r="I1844" s="2"/>
    </row>
    <row r="1845" spans="9:9" x14ac:dyDescent="0.2">
      <c r="I1845" s="2"/>
    </row>
    <row r="1846" spans="9:9" x14ac:dyDescent="0.2">
      <c r="I1846" s="2"/>
    </row>
    <row r="1847" spans="9:9" x14ac:dyDescent="0.2">
      <c r="I1847" s="2"/>
    </row>
    <row r="1848" spans="9:9" x14ac:dyDescent="0.2">
      <c r="I1848" s="2"/>
    </row>
    <row r="1849" spans="9:9" x14ac:dyDescent="0.2">
      <c r="I1849" s="2"/>
    </row>
    <row r="1850" spans="9:9" x14ac:dyDescent="0.2">
      <c r="I1850" s="2"/>
    </row>
    <row r="1851" spans="9:9" x14ac:dyDescent="0.2">
      <c r="I1851" s="2"/>
    </row>
    <row r="1852" spans="9:9" x14ac:dyDescent="0.2">
      <c r="I1852" s="2"/>
    </row>
    <row r="1853" spans="9:9" x14ac:dyDescent="0.2">
      <c r="I1853" s="2"/>
    </row>
    <row r="1854" spans="9:9" x14ac:dyDescent="0.2">
      <c r="I1854" s="2"/>
    </row>
    <row r="1855" spans="9:9" x14ac:dyDescent="0.2">
      <c r="I1855" s="2"/>
    </row>
    <row r="1856" spans="9:9" x14ac:dyDescent="0.2">
      <c r="I1856" s="2"/>
    </row>
    <row r="1857" spans="9:9" x14ac:dyDescent="0.2">
      <c r="I1857" s="2"/>
    </row>
    <row r="1858" spans="9:9" x14ac:dyDescent="0.2">
      <c r="I1858" s="2"/>
    </row>
    <row r="1859" spans="9:9" x14ac:dyDescent="0.2">
      <c r="I1859" s="2"/>
    </row>
    <row r="1860" spans="9:9" x14ac:dyDescent="0.2">
      <c r="I1860" s="2"/>
    </row>
    <row r="1861" spans="9:9" x14ac:dyDescent="0.2">
      <c r="I1861" s="2"/>
    </row>
    <row r="1862" spans="9:9" x14ac:dyDescent="0.2">
      <c r="I1862" s="2"/>
    </row>
    <row r="1863" spans="9:9" x14ac:dyDescent="0.2">
      <c r="I1863" s="2"/>
    </row>
    <row r="1864" spans="9:9" x14ac:dyDescent="0.2">
      <c r="I1864" s="2"/>
    </row>
    <row r="1865" spans="9:9" x14ac:dyDescent="0.2">
      <c r="I1865" s="2"/>
    </row>
    <row r="1866" spans="9:9" x14ac:dyDescent="0.2">
      <c r="I1866" s="2"/>
    </row>
    <row r="1867" spans="9:9" x14ac:dyDescent="0.2">
      <c r="I1867" s="2"/>
    </row>
    <row r="1868" spans="9:9" x14ac:dyDescent="0.2">
      <c r="I1868" s="2"/>
    </row>
    <row r="1869" spans="9:9" x14ac:dyDescent="0.2">
      <c r="I1869" s="2"/>
    </row>
    <row r="1870" spans="9:9" x14ac:dyDescent="0.2">
      <c r="I1870" s="2"/>
    </row>
    <row r="1871" spans="9:9" x14ac:dyDescent="0.2">
      <c r="I1871" s="2"/>
    </row>
    <row r="1872" spans="9:9" x14ac:dyDescent="0.2">
      <c r="I1872" s="2"/>
    </row>
    <row r="1873" spans="9:9" x14ac:dyDescent="0.2">
      <c r="I1873" s="2"/>
    </row>
    <row r="1874" spans="9:9" x14ac:dyDescent="0.2">
      <c r="I1874" s="2"/>
    </row>
    <row r="1875" spans="9:9" x14ac:dyDescent="0.2">
      <c r="I1875" s="2"/>
    </row>
    <row r="1876" spans="9:9" x14ac:dyDescent="0.2">
      <c r="I1876" s="2"/>
    </row>
    <row r="1877" spans="9:9" x14ac:dyDescent="0.2">
      <c r="I1877" s="2"/>
    </row>
    <row r="1878" spans="9:9" x14ac:dyDescent="0.2">
      <c r="I1878" s="2"/>
    </row>
    <row r="1879" spans="9:9" x14ac:dyDescent="0.2">
      <c r="I1879" s="2"/>
    </row>
    <row r="1880" spans="9:9" x14ac:dyDescent="0.2">
      <c r="I1880" s="2"/>
    </row>
    <row r="1881" spans="9:9" x14ac:dyDescent="0.2">
      <c r="I1881" s="2"/>
    </row>
    <row r="1882" spans="9:9" x14ac:dyDescent="0.2">
      <c r="I1882" s="2"/>
    </row>
    <row r="1883" spans="9:9" x14ac:dyDescent="0.2">
      <c r="I1883" s="2"/>
    </row>
    <row r="1884" spans="9:9" x14ac:dyDescent="0.2">
      <c r="I1884" s="2"/>
    </row>
    <row r="1885" spans="9:9" x14ac:dyDescent="0.2">
      <c r="I1885" s="2"/>
    </row>
    <row r="1886" spans="9:9" x14ac:dyDescent="0.2">
      <c r="I1886" s="2"/>
    </row>
    <row r="1887" spans="9:9" x14ac:dyDescent="0.2">
      <c r="I1887" s="2"/>
    </row>
    <row r="1888" spans="9:9" x14ac:dyDescent="0.2">
      <c r="I1888" s="2"/>
    </row>
    <row r="1889" spans="9:9" x14ac:dyDescent="0.2">
      <c r="I1889" s="2"/>
    </row>
    <row r="1890" spans="9:9" x14ac:dyDescent="0.2">
      <c r="I1890" s="2"/>
    </row>
    <row r="1891" spans="9:9" x14ac:dyDescent="0.2">
      <c r="I1891" s="2"/>
    </row>
    <row r="1892" spans="9:9" x14ac:dyDescent="0.2">
      <c r="I1892" s="2"/>
    </row>
    <row r="1893" spans="9:9" x14ac:dyDescent="0.2">
      <c r="I1893" s="2"/>
    </row>
    <row r="1894" spans="9:9" x14ac:dyDescent="0.2">
      <c r="I1894" s="2"/>
    </row>
    <row r="1895" spans="9:9" x14ac:dyDescent="0.2">
      <c r="I1895" s="2"/>
    </row>
    <row r="1896" spans="9:9" x14ac:dyDescent="0.2">
      <c r="I1896" s="2"/>
    </row>
    <row r="1897" spans="9:9" x14ac:dyDescent="0.2">
      <c r="I1897" s="2"/>
    </row>
    <row r="1898" spans="9:9" x14ac:dyDescent="0.2">
      <c r="I1898" s="2"/>
    </row>
    <row r="1899" spans="9:9" x14ac:dyDescent="0.2">
      <c r="I1899" s="2"/>
    </row>
    <row r="1900" spans="9:9" x14ac:dyDescent="0.2">
      <c r="I1900" s="2"/>
    </row>
    <row r="1901" spans="9:9" x14ac:dyDescent="0.2">
      <c r="I1901" s="2"/>
    </row>
    <row r="1902" spans="9:9" x14ac:dyDescent="0.2">
      <c r="I1902" s="2"/>
    </row>
    <row r="1903" spans="9:9" x14ac:dyDescent="0.2">
      <c r="I1903" s="2"/>
    </row>
    <row r="1904" spans="9:9" x14ac:dyDescent="0.2">
      <c r="I1904" s="2"/>
    </row>
    <row r="1905" spans="9:9" x14ac:dyDescent="0.2">
      <c r="I1905" s="2"/>
    </row>
    <row r="1906" spans="9:9" x14ac:dyDescent="0.2">
      <c r="I1906" s="2"/>
    </row>
    <row r="1907" spans="9:9" x14ac:dyDescent="0.2">
      <c r="I1907" s="2"/>
    </row>
    <row r="1908" spans="9:9" x14ac:dyDescent="0.2">
      <c r="I1908" s="2"/>
    </row>
    <row r="1909" spans="9:9" x14ac:dyDescent="0.2">
      <c r="I1909" s="2"/>
    </row>
    <row r="1910" spans="9:9" x14ac:dyDescent="0.2">
      <c r="I1910" s="2"/>
    </row>
    <row r="1911" spans="9:9" x14ac:dyDescent="0.2">
      <c r="I1911" s="2"/>
    </row>
    <row r="1912" spans="9:9" x14ac:dyDescent="0.2">
      <c r="I1912" s="2"/>
    </row>
    <row r="1913" spans="9:9" x14ac:dyDescent="0.2">
      <c r="I1913" s="2"/>
    </row>
    <row r="1914" spans="9:9" x14ac:dyDescent="0.2">
      <c r="I1914" s="2"/>
    </row>
    <row r="1915" spans="9:9" x14ac:dyDescent="0.2">
      <c r="I1915" s="2"/>
    </row>
    <row r="1916" spans="9:9" x14ac:dyDescent="0.2">
      <c r="I1916" s="2"/>
    </row>
    <row r="1917" spans="9:9" x14ac:dyDescent="0.2">
      <c r="I1917" s="2"/>
    </row>
    <row r="1918" spans="9:9" x14ac:dyDescent="0.2">
      <c r="I1918" s="2"/>
    </row>
    <row r="1919" spans="9:9" x14ac:dyDescent="0.2">
      <c r="I1919" s="2"/>
    </row>
    <row r="1920" spans="9:9" x14ac:dyDescent="0.2">
      <c r="I1920" s="2"/>
    </row>
    <row r="1921" spans="9:9" x14ac:dyDescent="0.2">
      <c r="I1921" s="2"/>
    </row>
    <row r="1922" spans="9:9" x14ac:dyDescent="0.2">
      <c r="I1922" s="2"/>
    </row>
    <row r="1923" spans="9:9" x14ac:dyDescent="0.2">
      <c r="I1923" s="2"/>
    </row>
    <row r="1924" spans="9:9" x14ac:dyDescent="0.2">
      <c r="I1924" s="2"/>
    </row>
    <row r="1925" spans="9:9" x14ac:dyDescent="0.2">
      <c r="I1925" s="2"/>
    </row>
    <row r="1926" spans="9:9" x14ac:dyDescent="0.2">
      <c r="I1926" s="2"/>
    </row>
    <row r="1927" spans="9:9" x14ac:dyDescent="0.2">
      <c r="I1927" s="2"/>
    </row>
    <row r="1928" spans="9:9" x14ac:dyDescent="0.2">
      <c r="I1928" s="2"/>
    </row>
    <row r="1929" spans="9:9" x14ac:dyDescent="0.2">
      <c r="I1929" s="2"/>
    </row>
    <row r="1930" spans="9:9" x14ac:dyDescent="0.2">
      <c r="I1930" s="2"/>
    </row>
    <row r="1931" spans="9:9" x14ac:dyDescent="0.2">
      <c r="I1931" s="2"/>
    </row>
    <row r="1932" spans="9:9" x14ac:dyDescent="0.2">
      <c r="I1932" s="2"/>
    </row>
    <row r="1933" spans="9:9" x14ac:dyDescent="0.2">
      <c r="I1933" s="2"/>
    </row>
    <row r="1934" spans="9:9" x14ac:dyDescent="0.2">
      <c r="I1934" s="2"/>
    </row>
    <row r="1935" spans="9:9" x14ac:dyDescent="0.2">
      <c r="I1935" s="2"/>
    </row>
    <row r="1936" spans="9:9" x14ac:dyDescent="0.2">
      <c r="I1936" s="2"/>
    </row>
    <row r="1937" spans="9:9" x14ac:dyDescent="0.2">
      <c r="I1937" s="2"/>
    </row>
    <row r="1938" spans="9:9" x14ac:dyDescent="0.2">
      <c r="I1938" s="2"/>
    </row>
    <row r="1939" spans="9:9" x14ac:dyDescent="0.2">
      <c r="I1939" s="2"/>
    </row>
    <row r="1940" spans="9:9" x14ac:dyDescent="0.2">
      <c r="I1940" s="2"/>
    </row>
    <row r="1941" spans="9:9" x14ac:dyDescent="0.2">
      <c r="I1941" s="2"/>
    </row>
    <row r="1942" spans="9:9" x14ac:dyDescent="0.2">
      <c r="I1942" s="2"/>
    </row>
    <row r="1943" spans="9:9" x14ac:dyDescent="0.2">
      <c r="I1943" s="2"/>
    </row>
    <row r="1944" spans="9:9" x14ac:dyDescent="0.2">
      <c r="I1944" s="2"/>
    </row>
    <row r="1945" spans="9:9" x14ac:dyDescent="0.2">
      <c r="I1945" s="2"/>
    </row>
    <row r="1946" spans="9:9" x14ac:dyDescent="0.2">
      <c r="I1946" s="2"/>
    </row>
    <row r="1947" spans="9:9" x14ac:dyDescent="0.2">
      <c r="I1947" s="2"/>
    </row>
    <row r="1948" spans="9:9" x14ac:dyDescent="0.2">
      <c r="I1948" s="2"/>
    </row>
    <row r="1949" spans="9:9" x14ac:dyDescent="0.2">
      <c r="I1949" s="2"/>
    </row>
    <row r="1950" spans="9:9" x14ac:dyDescent="0.2">
      <c r="I1950" s="2"/>
    </row>
    <row r="1951" spans="9:9" x14ac:dyDescent="0.2">
      <c r="I1951" s="2"/>
    </row>
    <row r="1952" spans="9:9" x14ac:dyDescent="0.2">
      <c r="I1952" s="2"/>
    </row>
    <row r="1953" spans="9:9" x14ac:dyDescent="0.2">
      <c r="I1953" s="2"/>
    </row>
    <row r="1954" spans="9:9" x14ac:dyDescent="0.2">
      <c r="I1954" s="2"/>
    </row>
    <row r="1955" spans="9:9" x14ac:dyDescent="0.2">
      <c r="I1955" s="2"/>
    </row>
    <row r="1956" spans="9:9" x14ac:dyDescent="0.2">
      <c r="I1956" s="2"/>
    </row>
    <row r="1957" spans="9:9" x14ac:dyDescent="0.2">
      <c r="I1957" s="2"/>
    </row>
    <row r="1958" spans="9:9" x14ac:dyDescent="0.2">
      <c r="I1958" s="2"/>
    </row>
    <row r="1959" spans="9:9" x14ac:dyDescent="0.2">
      <c r="I1959" s="2"/>
    </row>
    <row r="1960" spans="9:9" x14ac:dyDescent="0.2">
      <c r="I1960" s="2"/>
    </row>
    <row r="1961" spans="9:9" x14ac:dyDescent="0.2">
      <c r="I1961" s="2"/>
    </row>
    <row r="1962" spans="9:9" x14ac:dyDescent="0.2">
      <c r="I1962" s="2"/>
    </row>
    <row r="1963" spans="9:9" x14ac:dyDescent="0.2">
      <c r="I1963" s="2"/>
    </row>
    <row r="1964" spans="9:9" x14ac:dyDescent="0.2">
      <c r="I1964" s="2"/>
    </row>
    <row r="1965" spans="9:9" x14ac:dyDescent="0.2">
      <c r="I1965" s="2"/>
    </row>
    <row r="1966" spans="9:9" x14ac:dyDescent="0.2">
      <c r="I1966" s="2"/>
    </row>
    <row r="1967" spans="9:9" x14ac:dyDescent="0.2">
      <c r="I1967" s="2"/>
    </row>
    <row r="1968" spans="9:9" x14ac:dyDescent="0.2">
      <c r="I1968" s="2"/>
    </row>
    <row r="1969" spans="9:9" x14ac:dyDescent="0.2">
      <c r="I1969" s="2"/>
    </row>
    <row r="1970" spans="9:9" x14ac:dyDescent="0.2">
      <c r="I1970" s="2"/>
    </row>
    <row r="1971" spans="9:9" x14ac:dyDescent="0.2">
      <c r="I1971" s="2"/>
    </row>
    <row r="1972" spans="9:9" x14ac:dyDescent="0.2">
      <c r="I1972" s="2"/>
    </row>
    <row r="1973" spans="9:9" x14ac:dyDescent="0.2">
      <c r="I1973" s="2"/>
    </row>
    <row r="1974" spans="9:9" x14ac:dyDescent="0.2">
      <c r="I1974" s="2"/>
    </row>
    <row r="1975" spans="9:9" x14ac:dyDescent="0.2">
      <c r="I1975" s="2"/>
    </row>
    <row r="1976" spans="9:9" x14ac:dyDescent="0.2">
      <c r="I1976" s="2"/>
    </row>
    <row r="1977" spans="9:9" x14ac:dyDescent="0.2">
      <c r="I1977" s="2"/>
    </row>
    <row r="1978" spans="9:9" x14ac:dyDescent="0.2">
      <c r="I1978" s="2"/>
    </row>
    <row r="1979" spans="9:9" x14ac:dyDescent="0.2">
      <c r="I1979" s="2"/>
    </row>
    <row r="1980" spans="9:9" x14ac:dyDescent="0.2">
      <c r="I1980" s="2"/>
    </row>
    <row r="1981" spans="9:9" x14ac:dyDescent="0.2">
      <c r="I1981" s="2"/>
    </row>
    <row r="1982" spans="9:9" x14ac:dyDescent="0.2">
      <c r="I1982" s="2"/>
    </row>
    <row r="1983" spans="9:9" x14ac:dyDescent="0.2">
      <c r="I1983" s="2"/>
    </row>
    <row r="1984" spans="9:9" x14ac:dyDescent="0.2">
      <c r="I1984" s="2"/>
    </row>
    <row r="1985" spans="9:9" x14ac:dyDescent="0.2">
      <c r="I1985" s="2"/>
    </row>
    <row r="1986" spans="9:9" x14ac:dyDescent="0.2">
      <c r="I1986" s="2"/>
    </row>
    <row r="1987" spans="9:9" x14ac:dyDescent="0.2">
      <c r="I1987" s="2"/>
    </row>
    <row r="1988" spans="9:9" x14ac:dyDescent="0.2">
      <c r="I1988" s="2"/>
    </row>
    <row r="1989" spans="9:9" x14ac:dyDescent="0.2">
      <c r="I1989" s="2"/>
    </row>
    <row r="1990" spans="9:9" x14ac:dyDescent="0.2">
      <c r="I1990" s="2"/>
    </row>
    <row r="1991" spans="9:9" x14ac:dyDescent="0.2">
      <c r="I1991" s="2"/>
    </row>
    <row r="1992" spans="9:9" x14ac:dyDescent="0.2">
      <c r="I1992" s="2"/>
    </row>
    <row r="1993" spans="9:9" x14ac:dyDescent="0.2">
      <c r="I1993" s="2"/>
    </row>
    <row r="1994" spans="9:9" x14ac:dyDescent="0.2">
      <c r="I1994" s="2"/>
    </row>
    <row r="1995" spans="9:9" x14ac:dyDescent="0.2">
      <c r="I1995" s="2"/>
    </row>
    <row r="1996" spans="9:9" x14ac:dyDescent="0.2">
      <c r="I1996" s="2"/>
    </row>
    <row r="1997" spans="9:9" x14ac:dyDescent="0.2">
      <c r="I1997" s="2"/>
    </row>
    <row r="1998" spans="9:9" x14ac:dyDescent="0.2">
      <c r="I1998" s="2"/>
    </row>
    <row r="1999" spans="9:9" x14ac:dyDescent="0.2">
      <c r="I1999" s="2"/>
    </row>
    <row r="2000" spans="9:9" x14ac:dyDescent="0.2">
      <c r="I2000" s="2"/>
    </row>
    <row r="2001" spans="9:9" x14ac:dyDescent="0.2">
      <c r="I2001" s="2"/>
    </row>
    <row r="2002" spans="9:9" x14ac:dyDescent="0.2">
      <c r="I2002" s="2"/>
    </row>
    <row r="2003" spans="9:9" x14ac:dyDescent="0.2">
      <c r="I2003" s="2"/>
    </row>
    <row r="2004" spans="9:9" x14ac:dyDescent="0.2">
      <c r="I2004" s="2"/>
    </row>
    <row r="2005" spans="9:9" x14ac:dyDescent="0.2">
      <c r="I2005" s="2"/>
    </row>
    <row r="2006" spans="9:9" x14ac:dyDescent="0.2">
      <c r="I2006" s="2"/>
    </row>
    <row r="2007" spans="9:9" x14ac:dyDescent="0.2">
      <c r="I2007" s="2"/>
    </row>
    <row r="2008" spans="9:9" x14ac:dyDescent="0.2">
      <c r="I2008" s="2"/>
    </row>
    <row r="2009" spans="9:9" x14ac:dyDescent="0.2">
      <c r="I2009" s="2"/>
    </row>
    <row r="2010" spans="9:9" x14ac:dyDescent="0.2">
      <c r="I2010" s="2"/>
    </row>
    <row r="2011" spans="9:9" x14ac:dyDescent="0.2">
      <c r="I2011" s="2"/>
    </row>
    <row r="2012" spans="9:9" x14ac:dyDescent="0.2">
      <c r="I2012" s="2"/>
    </row>
    <row r="2013" spans="9:9" x14ac:dyDescent="0.2">
      <c r="I2013" s="2"/>
    </row>
    <row r="2014" spans="9:9" x14ac:dyDescent="0.2">
      <c r="I2014" s="2"/>
    </row>
    <row r="2015" spans="9:9" x14ac:dyDescent="0.2">
      <c r="I2015" s="2"/>
    </row>
    <row r="2016" spans="9:9" x14ac:dyDescent="0.2">
      <c r="I2016" s="2"/>
    </row>
    <row r="2017" spans="9:9" x14ac:dyDescent="0.2">
      <c r="I2017" s="2"/>
    </row>
    <row r="2018" spans="9:9" x14ac:dyDescent="0.2">
      <c r="I2018" s="2"/>
    </row>
    <row r="2019" spans="9:9" x14ac:dyDescent="0.2">
      <c r="I2019" s="2"/>
    </row>
  </sheetData>
  <mergeCells count="4">
    <mergeCell ref="N9:Q9"/>
    <mergeCell ref="R9:U9"/>
    <mergeCell ref="R42:U42"/>
    <mergeCell ref="V27:X29"/>
  </mergeCells>
  <pageMargins left="0.78740157499999996" right="0.78740157499999996" top="0.984251969" bottom="0.984251969" header="0.4921259845" footer="0.49212598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alteMensa_mittags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2020-03-08T10:12:10Z</dcterms:created>
  <dcterms:modified xsi:type="dcterms:W3CDTF">2020-03-08T11:13:25Z</dcterms:modified>
</cp:coreProperties>
</file>